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osef\Desktop\"/>
    </mc:Choice>
  </mc:AlternateContent>
  <bookViews>
    <workbookView xWindow="0" yWindow="0" windowWidth="0" windowHeight="0"/>
  </bookViews>
  <sheets>
    <sheet name="Rekapitulace stavby" sheetId="1" r:id="rId1"/>
    <sheet name="001 - Bourání konstrukcí" sheetId="2" r:id="rId2"/>
    <sheet name="002 - Stavební úpravy" sheetId="3" r:id="rId3"/>
    <sheet name="003 - Elektroinstalace" sheetId="4" r:id="rId4"/>
    <sheet name="004 - Vytápění" sheetId="5" r:id="rId5"/>
    <sheet name="005 - Vzduchotechnika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'001 - Bourání konstrukcí'!$C$93:$K$402</definedName>
    <definedName name="_xlnm.Print_Area" localSheetId="1">'001 - Bourání konstrukcí'!$C$4:$J$39,'001 - Bourání konstrukcí'!$C$45:$J$75,'001 - Bourání konstrukcí'!$C$81:$K$402</definedName>
    <definedName name="_xlnm.Print_Titles" localSheetId="1">'001 - Bourání konstrukcí'!$93:$93</definedName>
    <definedName name="_xlnm._FilterDatabase" localSheetId="2" hidden="1">'002 - Stavební úpravy'!$C$112:$K$1999</definedName>
    <definedName name="_xlnm.Print_Area" localSheetId="2">'002 - Stavební úpravy'!$C$4:$J$39,'002 - Stavební úpravy'!$C$45:$J$94,'002 - Stavební úpravy'!$C$100:$K$1999</definedName>
    <definedName name="_xlnm.Print_Titles" localSheetId="2">'002 - Stavební úpravy'!$112:$112</definedName>
    <definedName name="_xlnm._FilterDatabase" localSheetId="3" hidden="1">'003 - Elektroinstalace'!$C$81:$K$215</definedName>
    <definedName name="_xlnm.Print_Area" localSheetId="3">'003 - Elektroinstalace'!$C$4:$J$39,'003 - Elektroinstalace'!$C$45:$J$63,'003 - Elektroinstalace'!$C$69:$K$215</definedName>
    <definedName name="_xlnm.Print_Titles" localSheetId="3">'003 - Elektroinstalace'!$81:$81</definedName>
    <definedName name="_xlnm._FilterDatabase" localSheetId="4" hidden="1">'004 - Vytápění'!$C$86:$K$251</definedName>
    <definedName name="_xlnm.Print_Area" localSheetId="4">'004 - Vytápění'!$C$4:$J$39,'004 - Vytápění'!$C$45:$J$68,'004 - Vytápění'!$C$74:$K$251</definedName>
    <definedName name="_xlnm.Print_Titles" localSheetId="4">'004 - Vytápění'!$86:$86</definedName>
    <definedName name="_xlnm._FilterDatabase" localSheetId="5" hidden="1">'005 - Vzduchotechnika'!$C$86:$K$161</definedName>
    <definedName name="_xlnm.Print_Area" localSheetId="5">'005 - Vzduchotechnika'!$C$4:$J$39,'005 - Vzduchotechnika'!$C$45:$J$68,'005 - Vzduchotechnika'!$C$74:$K$161</definedName>
    <definedName name="_xlnm.Print_Titles" localSheetId="5">'005 - Vzduchotechnika'!$86:$86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F81"/>
  <c r="E79"/>
  <c r="F52"/>
  <c r="E50"/>
  <c r="J24"/>
  <c r="E24"/>
  <c r="J84"/>
  <c r="J23"/>
  <c r="J21"/>
  <c r="E21"/>
  <c r="J54"/>
  <c r="J20"/>
  <c r="J18"/>
  <c r="E18"/>
  <c r="F84"/>
  <c r="J17"/>
  <c r="J15"/>
  <c r="E15"/>
  <c r="F54"/>
  <c r="J14"/>
  <c r="J12"/>
  <c r="J81"/>
  <c r="E7"/>
  <c r="E77"/>
  <c i="5" r="J37"/>
  <c r="J36"/>
  <c i="1" r="AY58"/>
  <c i="5" r="J35"/>
  <c i="1" r="AX58"/>
  <c i="5"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R90"/>
  <c r="P90"/>
  <c r="J84"/>
  <c r="F83"/>
  <c r="F81"/>
  <c r="E79"/>
  <c r="J55"/>
  <c r="F54"/>
  <c r="F52"/>
  <c r="E50"/>
  <c r="J21"/>
  <c r="E21"/>
  <c r="J54"/>
  <c r="J20"/>
  <c r="J18"/>
  <c r="E18"/>
  <c r="F84"/>
  <c r="J17"/>
  <c r="J12"/>
  <c r="J81"/>
  <c r="E7"/>
  <c r="E77"/>
  <c i="4" r="J37"/>
  <c r="J36"/>
  <c i="1" r="AY57"/>
  <c i="4" r="J35"/>
  <c i="1" r="AX57"/>
  <c i="4"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6"/>
  <c r="E74"/>
  <c r="F52"/>
  <c r="E50"/>
  <c r="J24"/>
  <c r="E24"/>
  <c r="J55"/>
  <c r="J23"/>
  <c r="J21"/>
  <c r="E21"/>
  <c r="J78"/>
  <c r="J20"/>
  <c r="J18"/>
  <c r="E18"/>
  <c r="F79"/>
  <c r="J17"/>
  <c r="J15"/>
  <c r="E15"/>
  <c r="F54"/>
  <c r="J14"/>
  <c r="J12"/>
  <c r="J76"/>
  <c r="E7"/>
  <c r="E72"/>
  <c i="3" r="J37"/>
  <c r="J36"/>
  <c i="1" r="AY56"/>
  <c i="3" r="J35"/>
  <c i="1" r="AX56"/>
  <c i="3" r="BI1965"/>
  <c r="BH1965"/>
  <c r="BG1965"/>
  <c r="BF1965"/>
  <c r="T1965"/>
  <c r="R1965"/>
  <c r="P1965"/>
  <c r="BI1961"/>
  <c r="BH1961"/>
  <c r="BG1961"/>
  <c r="BF1961"/>
  <c r="T1961"/>
  <c r="R1961"/>
  <c r="P1961"/>
  <c r="BI1957"/>
  <c r="BH1957"/>
  <c r="BG1957"/>
  <c r="BF1957"/>
  <c r="T1957"/>
  <c r="R1957"/>
  <c r="P1957"/>
  <c r="BI1954"/>
  <c r="BH1954"/>
  <c r="BG1954"/>
  <c r="BF1954"/>
  <c r="T1954"/>
  <c r="R1954"/>
  <c r="P1954"/>
  <c r="BI1949"/>
  <c r="BH1949"/>
  <c r="BG1949"/>
  <c r="BF1949"/>
  <c r="T1949"/>
  <c r="R1949"/>
  <c r="P1949"/>
  <c r="BI1940"/>
  <c r="BH1940"/>
  <c r="BG1940"/>
  <c r="BF1940"/>
  <c r="T1940"/>
  <c r="R1940"/>
  <c r="P1940"/>
  <c r="BI1932"/>
  <c r="BH1932"/>
  <c r="BG1932"/>
  <c r="BF1932"/>
  <c r="T1932"/>
  <c r="R1932"/>
  <c r="P1932"/>
  <c r="BI1912"/>
  <c r="BH1912"/>
  <c r="BG1912"/>
  <c r="BF1912"/>
  <c r="T1912"/>
  <c r="R1912"/>
  <c r="P1912"/>
  <c r="BI1897"/>
  <c r="BH1897"/>
  <c r="BG1897"/>
  <c r="BF1897"/>
  <c r="T1897"/>
  <c r="R1897"/>
  <c r="P1897"/>
  <c r="BI1889"/>
  <c r="BH1889"/>
  <c r="BG1889"/>
  <c r="BF1889"/>
  <c r="T1889"/>
  <c r="R1889"/>
  <c r="P1889"/>
  <c r="BI1874"/>
  <c r="BH1874"/>
  <c r="BG1874"/>
  <c r="BF1874"/>
  <c r="T1874"/>
  <c r="R1874"/>
  <c r="P1874"/>
  <c r="BI1859"/>
  <c r="BH1859"/>
  <c r="BG1859"/>
  <c r="BF1859"/>
  <c r="T1859"/>
  <c r="R1859"/>
  <c r="P1859"/>
  <c r="BI1844"/>
  <c r="BH1844"/>
  <c r="BG1844"/>
  <c r="BF1844"/>
  <c r="T1844"/>
  <c r="R1844"/>
  <c r="P1844"/>
  <c r="BI1836"/>
  <c r="BH1836"/>
  <c r="BG1836"/>
  <c r="BF1836"/>
  <c r="T1836"/>
  <c r="R1836"/>
  <c r="P1836"/>
  <c r="BI1832"/>
  <c r="BH1832"/>
  <c r="BG1832"/>
  <c r="BF1832"/>
  <c r="T1832"/>
  <c r="R1832"/>
  <c r="P1832"/>
  <c r="BI1830"/>
  <c r="BH1830"/>
  <c r="BG1830"/>
  <c r="BF1830"/>
  <c r="T1830"/>
  <c r="R1830"/>
  <c r="P1830"/>
  <c r="BI1821"/>
  <c r="BH1821"/>
  <c r="BG1821"/>
  <c r="BF1821"/>
  <c r="T1821"/>
  <c r="R1821"/>
  <c r="P1821"/>
  <c r="BI1817"/>
  <c r="BH1817"/>
  <c r="BG1817"/>
  <c r="BF1817"/>
  <c r="T1817"/>
  <c r="R1817"/>
  <c r="P1817"/>
  <c r="BI1808"/>
  <c r="BH1808"/>
  <c r="BG1808"/>
  <c r="BF1808"/>
  <c r="T1808"/>
  <c r="R1808"/>
  <c r="P1808"/>
  <c r="BI1804"/>
  <c r="BH1804"/>
  <c r="BG1804"/>
  <c r="BF1804"/>
  <c r="T1804"/>
  <c r="R1804"/>
  <c r="P1804"/>
  <c r="BI1801"/>
  <c r="BH1801"/>
  <c r="BG1801"/>
  <c r="BF1801"/>
  <c r="T1801"/>
  <c r="R1801"/>
  <c r="P1801"/>
  <c r="BI1796"/>
  <c r="BH1796"/>
  <c r="BG1796"/>
  <c r="BF1796"/>
  <c r="T1796"/>
  <c r="R1796"/>
  <c r="P1796"/>
  <c r="BI1791"/>
  <c r="BH1791"/>
  <c r="BG1791"/>
  <c r="BF1791"/>
  <c r="T1791"/>
  <c r="R1791"/>
  <c r="P1791"/>
  <c r="BI1787"/>
  <c r="BH1787"/>
  <c r="BG1787"/>
  <c r="BF1787"/>
  <c r="T1787"/>
  <c r="R1787"/>
  <c r="P1787"/>
  <c r="BI1784"/>
  <c r="BH1784"/>
  <c r="BG1784"/>
  <c r="BF1784"/>
  <c r="T1784"/>
  <c r="R1784"/>
  <c r="P1784"/>
  <c r="BI1779"/>
  <c r="BH1779"/>
  <c r="BG1779"/>
  <c r="BF1779"/>
  <c r="T1779"/>
  <c r="R1779"/>
  <c r="P1779"/>
  <c r="BI1771"/>
  <c r="BH1771"/>
  <c r="BG1771"/>
  <c r="BF1771"/>
  <c r="T1771"/>
  <c r="R1771"/>
  <c r="P1771"/>
  <c r="BI1766"/>
  <c r="BH1766"/>
  <c r="BG1766"/>
  <c r="BF1766"/>
  <c r="T1766"/>
  <c r="R1766"/>
  <c r="P1766"/>
  <c r="BI1756"/>
  <c r="BH1756"/>
  <c r="BG1756"/>
  <c r="BF1756"/>
  <c r="T1756"/>
  <c r="R1756"/>
  <c r="P1756"/>
  <c r="BI1753"/>
  <c r="BH1753"/>
  <c r="BG1753"/>
  <c r="BF1753"/>
  <c r="T1753"/>
  <c r="R1753"/>
  <c r="P1753"/>
  <c r="BI1742"/>
  <c r="BH1742"/>
  <c r="BG1742"/>
  <c r="BF1742"/>
  <c r="T1742"/>
  <c r="R1742"/>
  <c r="P1742"/>
  <c r="BI1738"/>
  <c r="BH1738"/>
  <c r="BG1738"/>
  <c r="BF1738"/>
  <c r="T1738"/>
  <c r="R1738"/>
  <c r="P1738"/>
  <c r="BI1735"/>
  <c r="BH1735"/>
  <c r="BG1735"/>
  <c r="BF1735"/>
  <c r="T1735"/>
  <c r="R1735"/>
  <c r="P1735"/>
  <c r="BI1727"/>
  <c r="BH1727"/>
  <c r="BG1727"/>
  <c r="BF1727"/>
  <c r="T1727"/>
  <c r="R1727"/>
  <c r="P1727"/>
  <c r="BI1724"/>
  <c r="BH1724"/>
  <c r="BG1724"/>
  <c r="BF1724"/>
  <c r="T1724"/>
  <c r="R1724"/>
  <c r="P1724"/>
  <c r="BI1716"/>
  <c r="BH1716"/>
  <c r="BG1716"/>
  <c r="BF1716"/>
  <c r="T1716"/>
  <c r="R1716"/>
  <c r="P1716"/>
  <c r="BI1713"/>
  <c r="BH1713"/>
  <c r="BG1713"/>
  <c r="BF1713"/>
  <c r="T1713"/>
  <c r="R1713"/>
  <c r="P1713"/>
  <c r="BI1705"/>
  <c r="BH1705"/>
  <c r="BG1705"/>
  <c r="BF1705"/>
  <c r="T1705"/>
  <c r="R1705"/>
  <c r="P1705"/>
  <c r="BI1697"/>
  <c r="BH1697"/>
  <c r="BG1697"/>
  <c r="BF1697"/>
  <c r="T1697"/>
  <c r="R1697"/>
  <c r="P1697"/>
  <c r="BI1693"/>
  <c r="BH1693"/>
  <c r="BG1693"/>
  <c r="BF1693"/>
  <c r="T1693"/>
  <c r="R1693"/>
  <c r="P1693"/>
  <c r="BI1690"/>
  <c r="BH1690"/>
  <c r="BG1690"/>
  <c r="BF1690"/>
  <c r="T1690"/>
  <c r="R1690"/>
  <c r="P1690"/>
  <c r="BI1685"/>
  <c r="BH1685"/>
  <c r="BG1685"/>
  <c r="BF1685"/>
  <c r="T1685"/>
  <c r="R1685"/>
  <c r="P1685"/>
  <c r="BI1682"/>
  <c r="BH1682"/>
  <c r="BG1682"/>
  <c r="BF1682"/>
  <c r="T1682"/>
  <c r="R1682"/>
  <c r="P1682"/>
  <c r="BI1678"/>
  <c r="BH1678"/>
  <c r="BG1678"/>
  <c r="BF1678"/>
  <c r="T1678"/>
  <c r="R1678"/>
  <c r="P1678"/>
  <c r="BI1674"/>
  <c r="BH1674"/>
  <c r="BG1674"/>
  <c r="BF1674"/>
  <c r="T1674"/>
  <c r="R1674"/>
  <c r="P1674"/>
  <c r="BI1665"/>
  <c r="BH1665"/>
  <c r="BG1665"/>
  <c r="BF1665"/>
  <c r="T1665"/>
  <c r="R1665"/>
  <c r="P1665"/>
  <c r="BI1657"/>
  <c r="BH1657"/>
  <c r="BG1657"/>
  <c r="BF1657"/>
  <c r="T1657"/>
  <c r="R1657"/>
  <c r="P1657"/>
  <c r="BI1655"/>
  <c r="BH1655"/>
  <c r="BG1655"/>
  <c r="BF1655"/>
  <c r="T1655"/>
  <c r="R1655"/>
  <c r="P1655"/>
  <c r="BI1651"/>
  <c r="BH1651"/>
  <c r="BG1651"/>
  <c r="BF1651"/>
  <c r="T1651"/>
  <c r="R1651"/>
  <c r="P1651"/>
  <c r="BI1649"/>
  <c r="BH1649"/>
  <c r="BG1649"/>
  <c r="BF1649"/>
  <c r="T1649"/>
  <c r="R1649"/>
  <c r="P1649"/>
  <c r="BI1647"/>
  <c r="BH1647"/>
  <c r="BG1647"/>
  <c r="BF1647"/>
  <c r="T1647"/>
  <c r="R1647"/>
  <c r="P1647"/>
  <c r="BI1644"/>
  <c r="BH1644"/>
  <c r="BG1644"/>
  <c r="BF1644"/>
  <c r="T1644"/>
  <c r="R1644"/>
  <c r="P1644"/>
  <c r="BI1637"/>
  <c r="BH1637"/>
  <c r="BG1637"/>
  <c r="BF1637"/>
  <c r="T1637"/>
  <c r="R1637"/>
  <c r="P1637"/>
  <c r="BI1632"/>
  <c r="BH1632"/>
  <c r="BG1632"/>
  <c r="BF1632"/>
  <c r="T1632"/>
  <c r="R1632"/>
  <c r="P1632"/>
  <c r="BI1629"/>
  <c r="BH1629"/>
  <c r="BG1629"/>
  <c r="BF1629"/>
  <c r="T1629"/>
  <c r="R1629"/>
  <c r="P1629"/>
  <c r="BI1620"/>
  <c r="BH1620"/>
  <c r="BG1620"/>
  <c r="BF1620"/>
  <c r="T1620"/>
  <c r="R1620"/>
  <c r="P1620"/>
  <c r="BI1606"/>
  <c r="BH1606"/>
  <c r="BG1606"/>
  <c r="BF1606"/>
  <c r="T1606"/>
  <c r="R1606"/>
  <c r="P1606"/>
  <c r="BI1604"/>
  <c r="BH1604"/>
  <c r="BG1604"/>
  <c r="BF1604"/>
  <c r="T1604"/>
  <c r="R1604"/>
  <c r="P1604"/>
  <c r="BI1599"/>
  <c r="BH1599"/>
  <c r="BG1599"/>
  <c r="BF1599"/>
  <c r="T1599"/>
  <c r="R1599"/>
  <c r="P1599"/>
  <c r="BI1597"/>
  <c r="BH1597"/>
  <c r="BG1597"/>
  <c r="BF1597"/>
  <c r="T1597"/>
  <c r="R1597"/>
  <c r="P1597"/>
  <c r="BI1587"/>
  <c r="BH1587"/>
  <c r="BG1587"/>
  <c r="BF1587"/>
  <c r="T1587"/>
  <c r="R1587"/>
  <c r="P1587"/>
  <c r="BI1585"/>
  <c r="BH1585"/>
  <c r="BG1585"/>
  <c r="BF1585"/>
  <c r="T1585"/>
  <c r="R1585"/>
  <c r="P1585"/>
  <c r="BI1580"/>
  <c r="BH1580"/>
  <c r="BG1580"/>
  <c r="BF1580"/>
  <c r="T1580"/>
  <c r="R1580"/>
  <c r="P1580"/>
  <c r="BI1576"/>
  <c r="BH1576"/>
  <c r="BG1576"/>
  <c r="BF1576"/>
  <c r="T1576"/>
  <c r="R1576"/>
  <c r="P1576"/>
  <c r="BI1573"/>
  <c r="BH1573"/>
  <c r="BG1573"/>
  <c r="BF1573"/>
  <c r="T1573"/>
  <c r="R1573"/>
  <c r="P1573"/>
  <c r="BI1570"/>
  <c r="BH1570"/>
  <c r="BG1570"/>
  <c r="BF1570"/>
  <c r="T1570"/>
  <c r="R1570"/>
  <c r="P1570"/>
  <c r="BI1562"/>
  <c r="BH1562"/>
  <c r="BG1562"/>
  <c r="BF1562"/>
  <c r="T1562"/>
  <c r="R1562"/>
  <c r="P1562"/>
  <c r="BI1560"/>
  <c r="BH1560"/>
  <c r="BG1560"/>
  <c r="BF1560"/>
  <c r="T1560"/>
  <c r="R1560"/>
  <c r="P1560"/>
  <c r="BI1553"/>
  <c r="BH1553"/>
  <c r="BG1553"/>
  <c r="BF1553"/>
  <c r="T1553"/>
  <c r="R1553"/>
  <c r="P1553"/>
  <c r="BI1551"/>
  <c r="BH1551"/>
  <c r="BG1551"/>
  <c r="BF1551"/>
  <c r="T1551"/>
  <c r="R1551"/>
  <c r="P1551"/>
  <c r="BI1549"/>
  <c r="BH1549"/>
  <c r="BG1549"/>
  <c r="BF1549"/>
  <c r="T1549"/>
  <c r="R1549"/>
  <c r="P1549"/>
  <c r="BI1538"/>
  <c r="BH1538"/>
  <c r="BG1538"/>
  <c r="BF1538"/>
  <c r="T1538"/>
  <c r="R1538"/>
  <c r="P1538"/>
  <c r="BI1536"/>
  <c r="BH1536"/>
  <c r="BG1536"/>
  <c r="BF1536"/>
  <c r="T1536"/>
  <c r="R1536"/>
  <c r="P1536"/>
  <c r="BI1531"/>
  <c r="BH1531"/>
  <c r="BG1531"/>
  <c r="BF1531"/>
  <c r="T1531"/>
  <c r="R1531"/>
  <c r="P1531"/>
  <c r="BI1529"/>
  <c r="BH1529"/>
  <c r="BG1529"/>
  <c r="BF1529"/>
  <c r="T1529"/>
  <c r="R1529"/>
  <c r="P1529"/>
  <c r="BI1524"/>
  <c r="BH1524"/>
  <c r="BG1524"/>
  <c r="BF1524"/>
  <c r="T1524"/>
  <c r="R1524"/>
  <c r="P1524"/>
  <c r="BI1522"/>
  <c r="BH1522"/>
  <c r="BG1522"/>
  <c r="BF1522"/>
  <c r="T1522"/>
  <c r="R1522"/>
  <c r="P1522"/>
  <c r="BI1517"/>
  <c r="BH1517"/>
  <c r="BG1517"/>
  <c r="BF1517"/>
  <c r="T1517"/>
  <c r="R1517"/>
  <c r="P1517"/>
  <c r="BI1514"/>
  <c r="BH1514"/>
  <c r="BG1514"/>
  <c r="BF1514"/>
  <c r="T1514"/>
  <c r="R1514"/>
  <c r="P1514"/>
  <c r="BI1509"/>
  <c r="BH1509"/>
  <c r="BG1509"/>
  <c r="BF1509"/>
  <c r="T1509"/>
  <c r="R1509"/>
  <c r="P1509"/>
  <c r="BI1506"/>
  <c r="BH1506"/>
  <c r="BG1506"/>
  <c r="BF1506"/>
  <c r="T1506"/>
  <c r="R1506"/>
  <c r="P1506"/>
  <c r="BI1501"/>
  <c r="BH1501"/>
  <c r="BG1501"/>
  <c r="BF1501"/>
  <c r="T1501"/>
  <c r="R1501"/>
  <c r="P1501"/>
  <c r="BI1498"/>
  <c r="BH1498"/>
  <c r="BG1498"/>
  <c r="BF1498"/>
  <c r="T1498"/>
  <c r="R1498"/>
  <c r="P1498"/>
  <c r="BI1488"/>
  <c r="BH1488"/>
  <c r="BG1488"/>
  <c r="BF1488"/>
  <c r="T1488"/>
  <c r="R1488"/>
  <c r="P1488"/>
  <c r="BI1486"/>
  <c r="BH1486"/>
  <c r="BG1486"/>
  <c r="BF1486"/>
  <c r="T1486"/>
  <c r="R1486"/>
  <c r="P1486"/>
  <c r="BI1482"/>
  <c r="BH1482"/>
  <c r="BG1482"/>
  <c r="BF1482"/>
  <c r="T1482"/>
  <c r="R1482"/>
  <c r="P1482"/>
  <c r="BI1478"/>
  <c r="BH1478"/>
  <c r="BG1478"/>
  <c r="BF1478"/>
  <c r="T1478"/>
  <c r="R1478"/>
  <c r="P1478"/>
  <c r="BI1474"/>
  <c r="BH1474"/>
  <c r="BG1474"/>
  <c r="BF1474"/>
  <c r="T1474"/>
  <c r="R1474"/>
  <c r="P1474"/>
  <c r="BI1471"/>
  <c r="BH1471"/>
  <c r="BG1471"/>
  <c r="BF1471"/>
  <c r="T1471"/>
  <c r="R1471"/>
  <c r="P1471"/>
  <c r="BI1468"/>
  <c r="BH1468"/>
  <c r="BG1468"/>
  <c r="BF1468"/>
  <c r="T1468"/>
  <c r="R1468"/>
  <c r="P1468"/>
  <c r="BI1465"/>
  <c r="BH1465"/>
  <c r="BG1465"/>
  <c r="BF1465"/>
  <c r="T1465"/>
  <c r="R1465"/>
  <c r="P1465"/>
  <c r="BI1462"/>
  <c r="BH1462"/>
  <c r="BG1462"/>
  <c r="BF1462"/>
  <c r="T1462"/>
  <c r="R1462"/>
  <c r="P1462"/>
  <c r="BI1454"/>
  <c r="BH1454"/>
  <c r="BG1454"/>
  <c r="BF1454"/>
  <c r="T1454"/>
  <c r="R1454"/>
  <c r="P1454"/>
  <c r="BI1451"/>
  <c r="BH1451"/>
  <c r="BG1451"/>
  <c r="BF1451"/>
  <c r="T1451"/>
  <c r="R1451"/>
  <c r="P1451"/>
  <c r="BI1447"/>
  <c r="BH1447"/>
  <c r="BG1447"/>
  <c r="BF1447"/>
  <c r="T1447"/>
  <c r="R1447"/>
  <c r="P1447"/>
  <c r="BI1436"/>
  <c r="BH1436"/>
  <c r="BG1436"/>
  <c r="BF1436"/>
  <c r="T1436"/>
  <c r="R1436"/>
  <c r="P1436"/>
  <c r="BI1427"/>
  <c r="BH1427"/>
  <c r="BG1427"/>
  <c r="BF1427"/>
  <c r="T1427"/>
  <c r="R1427"/>
  <c r="P1427"/>
  <c r="BI1425"/>
  <c r="BH1425"/>
  <c r="BG1425"/>
  <c r="BF1425"/>
  <c r="T1425"/>
  <c r="R1425"/>
  <c r="P1425"/>
  <c r="BI1422"/>
  <c r="BH1422"/>
  <c r="BG1422"/>
  <c r="BF1422"/>
  <c r="T1422"/>
  <c r="R1422"/>
  <c r="P1422"/>
  <c r="BI1419"/>
  <c r="BH1419"/>
  <c r="BG1419"/>
  <c r="BF1419"/>
  <c r="T1419"/>
  <c r="R1419"/>
  <c r="P1419"/>
  <c r="BI1411"/>
  <c r="BH1411"/>
  <c r="BG1411"/>
  <c r="BF1411"/>
  <c r="T1411"/>
  <c r="R1411"/>
  <c r="P1411"/>
  <c r="BI1409"/>
  <c r="BH1409"/>
  <c r="BG1409"/>
  <c r="BF1409"/>
  <c r="T1409"/>
  <c r="R1409"/>
  <c r="P1409"/>
  <c r="BI1407"/>
  <c r="BH1407"/>
  <c r="BG1407"/>
  <c r="BF1407"/>
  <c r="T1407"/>
  <c r="R1407"/>
  <c r="P1407"/>
  <c r="BI1403"/>
  <c r="BH1403"/>
  <c r="BG1403"/>
  <c r="BF1403"/>
  <c r="T1403"/>
  <c r="R1403"/>
  <c r="P1403"/>
  <c r="BI1400"/>
  <c r="BH1400"/>
  <c r="BG1400"/>
  <c r="BF1400"/>
  <c r="T1400"/>
  <c r="R1400"/>
  <c r="P1400"/>
  <c r="BI1394"/>
  <c r="BH1394"/>
  <c r="BG1394"/>
  <c r="BF1394"/>
  <c r="T1394"/>
  <c r="R1394"/>
  <c r="P1394"/>
  <c r="BI1391"/>
  <c r="BH1391"/>
  <c r="BG1391"/>
  <c r="BF1391"/>
  <c r="T1391"/>
  <c r="R1391"/>
  <c r="P1391"/>
  <c r="BI1387"/>
  <c r="BH1387"/>
  <c r="BG1387"/>
  <c r="BF1387"/>
  <c r="T1387"/>
  <c r="R1387"/>
  <c r="P1387"/>
  <c r="BI1385"/>
  <c r="BH1385"/>
  <c r="BG1385"/>
  <c r="BF1385"/>
  <c r="T1385"/>
  <c r="R1385"/>
  <c r="P1385"/>
  <c r="BI1378"/>
  <c r="BH1378"/>
  <c r="BG1378"/>
  <c r="BF1378"/>
  <c r="T1378"/>
  <c r="R1378"/>
  <c r="P1378"/>
  <c r="BI1376"/>
  <c r="BH1376"/>
  <c r="BG1376"/>
  <c r="BF1376"/>
  <c r="T1376"/>
  <c r="R1376"/>
  <c r="P1376"/>
  <c r="BI1371"/>
  <c r="BH1371"/>
  <c r="BG1371"/>
  <c r="BF1371"/>
  <c r="T1371"/>
  <c r="R1371"/>
  <c r="P1371"/>
  <c r="BI1369"/>
  <c r="BH1369"/>
  <c r="BG1369"/>
  <c r="BF1369"/>
  <c r="T1369"/>
  <c r="R1369"/>
  <c r="P1369"/>
  <c r="BI1364"/>
  <c r="BH1364"/>
  <c r="BG1364"/>
  <c r="BF1364"/>
  <c r="T1364"/>
  <c r="R1364"/>
  <c r="P1364"/>
  <c r="BI1361"/>
  <c r="BH1361"/>
  <c r="BG1361"/>
  <c r="BF1361"/>
  <c r="T1361"/>
  <c r="R1361"/>
  <c r="P1361"/>
  <c r="BI1356"/>
  <c r="BH1356"/>
  <c r="BG1356"/>
  <c r="BF1356"/>
  <c r="T1356"/>
  <c r="R1356"/>
  <c r="P1356"/>
  <c r="BI1352"/>
  <c r="BH1352"/>
  <c r="BG1352"/>
  <c r="BF1352"/>
  <c r="T1352"/>
  <c r="R1352"/>
  <c r="P1352"/>
  <c r="BI1349"/>
  <c r="BH1349"/>
  <c r="BG1349"/>
  <c r="BF1349"/>
  <c r="T1349"/>
  <c r="R1349"/>
  <c r="P1349"/>
  <c r="BI1341"/>
  <c r="BH1341"/>
  <c r="BG1341"/>
  <c r="BF1341"/>
  <c r="T1341"/>
  <c r="R1341"/>
  <c r="P1341"/>
  <c r="BI1337"/>
  <c r="BH1337"/>
  <c r="BG1337"/>
  <c r="BF1337"/>
  <c r="T1337"/>
  <c r="R1337"/>
  <c r="P1337"/>
  <c r="BI1332"/>
  <c r="BH1332"/>
  <c r="BG1332"/>
  <c r="BF1332"/>
  <c r="T1332"/>
  <c r="R1332"/>
  <c r="P1332"/>
  <c r="BI1327"/>
  <c r="BH1327"/>
  <c r="BG1327"/>
  <c r="BF1327"/>
  <c r="T1327"/>
  <c r="R1327"/>
  <c r="P1327"/>
  <c r="BI1322"/>
  <c r="BH1322"/>
  <c r="BG1322"/>
  <c r="BF1322"/>
  <c r="T1322"/>
  <c r="R1322"/>
  <c r="P1322"/>
  <c r="BI1317"/>
  <c r="BH1317"/>
  <c r="BG1317"/>
  <c r="BF1317"/>
  <c r="T1317"/>
  <c r="R1317"/>
  <c r="P1317"/>
  <c r="BI1312"/>
  <c r="BH1312"/>
  <c r="BG1312"/>
  <c r="BF1312"/>
  <c r="T1312"/>
  <c r="R1312"/>
  <c r="P1312"/>
  <c r="BI1307"/>
  <c r="BH1307"/>
  <c r="BG1307"/>
  <c r="BF1307"/>
  <c r="T1307"/>
  <c r="R1307"/>
  <c r="P1307"/>
  <c r="BI1302"/>
  <c r="BH1302"/>
  <c r="BG1302"/>
  <c r="BF1302"/>
  <c r="T1302"/>
  <c r="R1302"/>
  <c r="P1302"/>
  <c r="BI1297"/>
  <c r="BH1297"/>
  <c r="BG1297"/>
  <c r="BF1297"/>
  <c r="T1297"/>
  <c r="R1297"/>
  <c r="P1297"/>
  <c r="BI1289"/>
  <c r="BH1289"/>
  <c r="BG1289"/>
  <c r="BF1289"/>
  <c r="T1289"/>
  <c r="R1289"/>
  <c r="P1289"/>
  <c r="BI1284"/>
  <c r="BH1284"/>
  <c r="BG1284"/>
  <c r="BF1284"/>
  <c r="T1284"/>
  <c r="R1284"/>
  <c r="P1284"/>
  <c r="BI1279"/>
  <c r="BH1279"/>
  <c r="BG1279"/>
  <c r="BF1279"/>
  <c r="T1279"/>
  <c r="R1279"/>
  <c r="P1279"/>
  <c r="BI1274"/>
  <c r="BH1274"/>
  <c r="BG1274"/>
  <c r="BF1274"/>
  <c r="T1274"/>
  <c r="R1274"/>
  <c r="P1274"/>
  <c r="BI1269"/>
  <c r="BH1269"/>
  <c r="BG1269"/>
  <c r="BF1269"/>
  <c r="T1269"/>
  <c r="R1269"/>
  <c r="P1269"/>
  <c r="BI1264"/>
  <c r="BH1264"/>
  <c r="BG1264"/>
  <c r="BF1264"/>
  <c r="T1264"/>
  <c r="R1264"/>
  <c r="P1264"/>
  <c r="BI1259"/>
  <c r="BH1259"/>
  <c r="BG1259"/>
  <c r="BF1259"/>
  <c r="T1259"/>
  <c r="R1259"/>
  <c r="P1259"/>
  <c r="BI1254"/>
  <c r="BH1254"/>
  <c r="BG1254"/>
  <c r="BF1254"/>
  <c r="T1254"/>
  <c r="R1254"/>
  <c r="P1254"/>
  <c r="BI1250"/>
  <c r="BH1250"/>
  <c r="BG1250"/>
  <c r="BF1250"/>
  <c r="T1250"/>
  <c r="R1250"/>
  <c r="P1250"/>
  <c r="BI1245"/>
  <c r="BH1245"/>
  <c r="BG1245"/>
  <c r="BF1245"/>
  <c r="T1245"/>
  <c r="R1245"/>
  <c r="P1245"/>
  <c r="BI1237"/>
  <c r="BH1237"/>
  <c r="BG1237"/>
  <c r="BF1237"/>
  <c r="T1237"/>
  <c r="R1237"/>
  <c r="P1237"/>
  <c r="BI1234"/>
  <c r="BH1234"/>
  <c r="BG1234"/>
  <c r="BF1234"/>
  <c r="T1234"/>
  <c r="R1234"/>
  <c r="P1234"/>
  <c r="BI1231"/>
  <c r="BH1231"/>
  <c r="BG1231"/>
  <c r="BF1231"/>
  <c r="T1231"/>
  <c r="R1231"/>
  <c r="P1231"/>
  <c r="BI1226"/>
  <c r="BH1226"/>
  <c r="BG1226"/>
  <c r="BF1226"/>
  <c r="T1226"/>
  <c r="R1226"/>
  <c r="P1226"/>
  <c r="BI1223"/>
  <c r="BH1223"/>
  <c r="BG1223"/>
  <c r="BF1223"/>
  <c r="T1223"/>
  <c r="R1223"/>
  <c r="P1223"/>
  <c r="BI1220"/>
  <c r="BH1220"/>
  <c r="BG1220"/>
  <c r="BF1220"/>
  <c r="T1220"/>
  <c r="R1220"/>
  <c r="P1220"/>
  <c r="BI1215"/>
  <c r="BH1215"/>
  <c r="BG1215"/>
  <c r="BF1215"/>
  <c r="T1215"/>
  <c r="R1215"/>
  <c r="P1215"/>
  <c r="BI1210"/>
  <c r="BH1210"/>
  <c r="BG1210"/>
  <c r="BF1210"/>
  <c r="T1210"/>
  <c r="R1210"/>
  <c r="P1210"/>
  <c r="BI1205"/>
  <c r="BH1205"/>
  <c r="BG1205"/>
  <c r="BF1205"/>
  <c r="T1205"/>
  <c r="R1205"/>
  <c r="P1205"/>
  <c r="BI1200"/>
  <c r="BH1200"/>
  <c r="BG1200"/>
  <c r="BF1200"/>
  <c r="T1200"/>
  <c r="R1200"/>
  <c r="P1200"/>
  <c r="BI1195"/>
  <c r="BH1195"/>
  <c r="BG1195"/>
  <c r="BF1195"/>
  <c r="T1195"/>
  <c r="R1195"/>
  <c r="P1195"/>
  <c r="BI1187"/>
  <c r="BH1187"/>
  <c r="BG1187"/>
  <c r="BF1187"/>
  <c r="T1187"/>
  <c r="R1187"/>
  <c r="P1187"/>
  <c r="BI1182"/>
  <c r="BH1182"/>
  <c r="BG1182"/>
  <c r="BF1182"/>
  <c r="T1182"/>
  <c r="R1182"/>
  <c r="P1182"/>
  <c r="BI1177"/>
  <c r="BH1177"/>
  <c r="BG1177"/>
  <c r="BF1177"/>
  <c r="T1177"/>
  <c r="R1177"/>
  <c r="P1177"/>
  <c r="BI1165"/>
  <c r="BH1165"/>
  <c r="BG1165"/>
  <c r="BF1165"/>
  <c r="T1165"/>
  <c r="R1165"/>
  <c r="P1165"/>
  <c r="BI1161"/>
  <c r="BH1161"/>
  <c r="BG1161"/>
  <c r="BF1161"/>
  <c r="T1161"/>
  <c r="R1161"/>
  <c r="P1161"/>
  <c r="BI1158"/>
  <c r="BH1158"/>
  <c r="BG1158"/>
  <c r="BF1158"/>
  <c r="T1158"/>
  <c r="R1158"/>
  <c r="P1158"/>
  <c r="BI1148"/>
  <c r="BH1148"/>
  <c r="BG1148"/>
  <c r="BF1148"/>
  <c r="T1148"/>
  <c r="R1148"/>
  <c r="P1148"/>
  <c r="BI1135"/>
  <c r="BH1135"/>
  <c r="BG1135"/>
  <c r="BF1135"/>
  <c r="T1135"/>
  <c r="R1135"/>
  <c r="P1135"/>
  <c r="BI1128"/>
  <c r="BH1128"/>
  <c r="BG1128"/>
  <c r="BF1128"/>
  <c r="T1128"/>
  <c r="R1128"/>
  <c r="P1128"/>
  <c r="BI1120"/>
  <c r="BH1120"/>
  <c r="BG1120"/>
  <c r="BF1120"/>
  <c r="T1120"/>
  <c r="R1120"/>
  <c r="P1120"/>
  <c r="BI1114"/>
  <c r="BH1114"/>
  <c r="BG1114"/>
  <c r="BF1114"/>
  <c r="T1114"/>
  <c r="R1114"/>
  <c r="P1114"/>
  <c r="BI1107"/>
  <c r="BH1107"/>
  <c r="BG1107"/>
  <c r="BF1107"/>
  <c r="T1107"/>
  <c r="R1107"/>
  <c r="P1107"/>
  <c r="BI1104"/>
  <c r="BH1104"/>
  <c r="BG1104"/>
  <c r="BF1104"/>
  <c r="T1104"/>
  <c r="R1104"/>
  <c r="P1104"/>
  <c r="BI1099"/>
  <c r="BH1099"/>
  <c r="BG1099"/>
  <c r="BF1099"/>
  <c r="T1099"/>
  <c r="R1099"/>
  <c r="P1099"/>
  <c r="BI1094"/>
  <c r="BH1094"/>
  <c r="BG1094"/>
  <c r="BF1094"/>
  <c r="T1094"/>
  <c r="R1094"/>
  <c r="P1094"/>
  <c r="BI1090"/>
  <c r="BH1090"/>
  <c r="BG1090"/>
  <c r="BF1090"/>
  <c r="T1090"/>
  <c r="R1090"/>
  <c r="P1090"/>
  <c r="BI1080"/>
  <c r="BH1080"/>
  <c r="BG1080"/>
  <c r="BF1080"/>
  <c r="T1080"/>
  <c r="R1080"/>
  <c r="P1080"/>
  <c r="BI1074"/>
  <c r="BH1074"/>
  <c r="BG1074"/>
  <c r="BF1074"/>
  <c r="T1074"/>
  <c r="R1074"/>
  <c r="P1074"/>
  <c r="BI1069"/>
  <c r="BH1069"/>
  <c r="BG1069"/>
  <c r="BF1069"/>
  <c r="T1069"/>
  <c r="R1069"/>
  <c r="P1069"/>
  <c r="BI1063"/>
  <c r="BH1063"/>
  <c r="BG1063"/>
  <c r="BF1063"/>
  <c r="T1063"/>
  <c r="R1063"/>
  <c r="P1063"/>
  <c r="BI1058"/>
  <c r="BH1058"/>
  <c r="BG1058"/>
  <c r="BF1058"/>
  <c r="T1058"/>
  <c r="R1058"/>
  <c r="P1058"/>
  <c r="BI1052"/>
  <c r="BH1052"/>
  <c r="BG1052"/>
  <c r="BF1052"/>
  <c r="T1052"/>
  <c r="R1052"/>
  <c r="P1052"/>
  <c r="BI1049"/>
  <c r="BH1049"/>
  <c r="BG1049"/>
  <c r="BF1049"/>
  <c r="T1049"/>
  <c r="R1049"/>
  <c r="P1049"/>
  <c r="BI1041"/>
  <c r="BH1041"/>
  <c r="BG1041"/>
  <c r="BF1041"/>
  <c r="T1041"/>
  <c r="R1041"/>
  <c r="P1041"/>
  <c r="BI1038"/>
  <c r="BH1038"/>
  <c r="BG1038"/>
  <c r="BF1038"/>
  <c r="T1038"/>
  <c r="R1038"/>
  <c r="P1038"/>
  <c r="BI1033"/>
  <c r="BH1033"/>
  <c r="BG1033"/>
  <c r="BF1033"/>
  <c r="T1033"/>
  <c r="R1033"/>
  <c r="P1033"/>
  <c r="BI1029"/>
  <c r="BH1029"/>
  <c r="BG1029"/>
  <c r="BF1029"/>
  <c r="T1029"/>
  <c r="R1029"/>
  <c r="P1029"/>
  <c r="BI1024"/>
  <c r="BH1024"/>
  <c r="BG1024"/>
  <c r="BF1024"/>
  <c r="T1024"/>
  <c r="R1024"/>
  <c r="P1024"/>
  <c r="BI1020"/>
  <c r="BH1020"/>
  <c r="BG1020"/>
  <c r="BF1020"/>
  <c r="T1020"/>
  <c r="R1020"/>
  <c r="P1020"/>
  <c r="BI1017"/>
  <c r="BH1017"/>
  <c r="BG1017"/>
  <c r="BF1017"/>
  <c r="T1017"/>
  <c r="R1017"/>
  <c r="P1017"/>
  <c r="BI1006"/>
  <c r="BH1006"/>
  <c r="BG1006"/>
  <c r="BF1006"/>
  <c r="T1006"/>
  <c r="R1006"/>
  <c r="P1006"/>
  <c r="BI995"/>
  <c r="BH995"/>
  <c r="BG995"/>
  <c r="BF995"/>
  <c r="T995"/>
  <c r="R995"/>
  <c r="P995"/>
  <c r="BI990"/>
  <c r="BH990"/>
  <c r="BG990"/>
  <c r="BF990"/>
  <c r="T990"/>
  <c r="R990"/>
  <c r="P990"/>
  <c r="BI988"/>
  <c r="BH988"/>
  <c r="BG988"/>
  <c r="BF988"/>
  <c r="T988"/>
  <c r="R988"/>
  <c r="P988"/>
  <c r="BI983"/>
  <c r="BH983"/>
  <c r="BG983"/>
  <c r="BF983"/>
  <c r="T983"/>
  <c r="R983"/>
  <c r="P983"/>
  <c r="BI979"/>
  <c r="BH979"/>
  <c r="BG979"/>
  <c r="BF979"/>
  <c r="T979"/>
  <c r="R979"/>
  <c r="P979"/>
  <c r="BI977"/>
  <c r="BH977"/>
  <c r="BG977"/>
  <c r="BF977"/>
  <c r="T977"/>
  <c r="R977"/>
  <c r="P977"/>
  <c r="BI972"/>
  <c r="BH972"/>
  <c r="BG972"/>
  <c r="BF972"/>
  <c r="T972"/>
  <c r="R972"/>
  <c r="P972"/>
  <c r="BI968"/>
  <c r="BH968"/>
  <c r="BG968"/>
  <c r="BF968"/>
  <c r="T968"/>
  <c r="R968"/>
  <c r="P968"/>
  <c r="BI966"/>
  <c r="BH966"/>
  <c r="BG966"/>
  <c r="BF966"/>
  <c r="T966"/>
  <c r="R966"/>
  <c r="P966"/>
  <c r="BI962"/>
  <c r="BH962"/>
  <c r="BG962"/>
  <c r="BF962"/>
  <c r="T962"/>
  <c r="R962"/>
  <c r="P962"/>
  <c r="BI960"/>
  <c r="BH960"/>
  <c r="BG960"/>
  <c r="BF960"/>
  <c r="T960"/>
  <c r="R960"/>
  <c r="P960"/>
  <c r="BI956"/>
  <c r="BH956"/>
  <c r="BG956"/>
  <c r="BF956"/>
  <c r="T956"/>
  <c r="R956"/>
  <c r="P956"/>
  <c r="BI952"/>
  <c r="BH952"/>
  <c r="BG952"/>
  <c r="BF952"/>
  <c r="T952"/>
  <c r="R952"/>
  <c r="P952"/>
  <c r="BI948"/>
  <c r="BH948"/>
  <c r="BG948"/>
  <c r="BF948"/>
  <c r="T948"/>
  <c r="R948"/>
  <c r="P948"/>
  <c r="BI943"/>
  <c r="BH943"/>
  <c r="BG943"/>
  <c r="BF943"/>
  <c r="T943"/>
  <c r="R943"/>
  <c r="P943"/>
  <c r="BI941"/>
  <c r="BH941"/>
  <c r="BG941"/>
  <c r="BF941"/>
  <c r="T941"/>
  <c r="R941"/>
  <c r="P941"/>
  <c r="BI937"/>
  <c r="BH937"/>
  <c r="BG937"/>
  <c r="BF937"/>
  <c r="T937"/>
  <c r="R937"/>
  <c r="P937"/>
  <c r="BI935"/>
  <c r="BH935"/>
  <c r="BG935"/>
  <c r="BF935"/>
  <c r="T935"/>
  <c r="R935"/>
  <c r="P935"/>
  <c r="BI933"/>
  <c r="BH933"/>
  <c r="BG933"/>
  <c r="BF933"/>
  <c r="T933"/>
  <c r="R933"/>
  <c r="P933"/>
  <c r="BI927"/>
  <c r="BH927"/>
  <c r="BG927"/>
  <c r="BF927"/>
  <c r="T927"/>
  <c r="R927"/>
  <c r="P927"/>
  <c r="BI925"/>
  <c r="BH925"/>
  <c r="BG925"/>
  <c r="BF925"/>
  <c r="T925"/>
  <c r="R925"/>
  <c r="P925"/>
  <c r="BI921"/>
  <c r="BH921"/>
  <c r="BG921"/>
  <c r="BF921"/>
  <c r="T921"/>
  <c r="R921"/>
  <c r="P921"/>
  <c r="BI917"/>
  <c r="BH917"/>
  <c r="BG917"/>
  <c r="BF917"/>
  <c r="T917"/>
  <c r="R917"/>
  <c r="P917"/>
  <c r="BI915"/>
  <c r="BH915"/>
  <c r="BG915"/>
  <c r="BF915"/>
  <c r="T915"/>
  <c r="R915"/>
  <c r="P915"/>
  <c r="BI913"/>
  <c r="BH913"/>
  <c r="BG913"/>
  <c r="BF913"/>
  <c r="T913"/>
  <c r="R913"/>
  <c r="P913"/>
  <c r="BI909"/>
  <c r="BH909"/>
  <c r="BG909"/>
  <c r="BF909"/>
  <c r="T909"/>
  <c r="R909"/>
  <c r="P909"/>
  <c r="BI905"/>
  <c r="BH905"/>
  <c r="BG905"/>
  <c r="BF905"/>
  <c r="T905"/>
  <c r="R905"/>
  <c r="P905"/>
  <c r="BI901"/>
  <c r="BH901"/>
  <c r="BG901"/>
  <c r="BF901"/>
  <c r="T901"/>
  <c r="R901"/>
  <c r="P901"/>
  <c r="BI897"/>
  <c r="BH897"/>
  <c r="BG897"/>
  <c r="BF897"/>
  <c r="T897"/>
  <c r="R897"/>
  <c r="P897"/>
  <c r="BI894"/>
  <c r="BH894"/>
  <c r="BG894"/>
  <c r="BF894"/>
  <c r="T894"/>
  <c r="R894"/>
  <c r="P894"/>
  <c r="BI885"/>
  <c r="BH885"/>
  <c r="BG885"/>
  <c r="BF885"/>
  <c r="T885"/>
  <c r="R885"/>
  <c r="P885"/>
  <c r="BI881"/>
  <c r="BH881"/>
  <c r="BG881"/>
  <c r="BF881"/>
  <c r="T881"/>
  <c r="R881"/>
  <c r="P881"/>
  <c r="BI877"/>
  <c r="BH877"/>
  <c r="BG877"/>
  <c r="BF877"/>
  <c r="T877"/>
  <c r="R877"/>
  <c r="P877"/>
  <c r="BI873"/>
  <c r="BH873"/>
  <c r="BG873"/>
  <c r="BF873"/>
  <c r="T873"/>
  <c r="R873"/>
  <c r="P873"/>
  <c r="BI869"/>
  <c r="BH869"/>
  <c r="BG869"/>
  <c r="BF869"/>
  <c r="T869"/>
  <c r="R869"/>
  <c r="P869"/>
  <c r="BI865"/>
  <c r="BH865"/>
  <c r="BG865"/>
  <c r="BF865"/>
  <c r="T865"/>
  <c r="R865"/>
  <c r="P865"/>
  <c r="BI861"/>
  <c r="BH861"/>
  <c r="BG861"/>
  <c r="BF861"/>
  <c r="T861"/>
  <c r="R861"/>
  <c r="P861"/>
  <c r="BI857"/>
  <c r="BH857"/>
  <c r="BG857"/>
  <c r="BF857"/>
  <c r="T857"/>
  <c r="R857"/>
  <c r="P857"/>
  <c r="BI854"/>
  <c r="BH854"/>
  <c r="BG854"/>
  <c r="BF854"/>
  <c r="T854"/>
  <c r="R854"/>
  <c r="P854"/>
  <c r="BI851"/>
  <c r="BH851"/>
  <c r="BG851"/>
  <c r="BF851"/>
  <c r="T851"/>
  <c r="R851"/>
  <c r="P851"/>
  <c r="BI847"/>
  <c r="BH847"/>
  <c r="BG847"/>
  <c r="BF847"/>
  <c r="T847"/>
  <c r="R847"/>
  <c r="P847"/>
  <c r="BI843"/>
  <c r="BH843"/>
  <c r="BG843"/>
  <c r="BF843"/>
  <c r="T843"/>
  <c r="R843"/>
  <c r="P843"/>
  <c r="BI839"/>
  <c r="BH839"/>
  <c r="BG839"/>
  <c r="BF839"/>
  <c r="T839"/>
  <c r="R839"/>
  <c r="P839"/>
  <c r="BI835"/>
  <c r="BH835"/>
  <c r="BG835"/>
  <c r="BF835"/>
  <c r="T835"/>
  <c r="R835"/>
  <c r="P835"/>
  <c r="BI830"/>
  <c r="BH830"/>
  <c r="BG830"/>
  <c r="BF830"/>
  <c r="T830"/>
  <c r="R830"/>
  <c r="P830"/>
  <c r="BI826"/>
  <c r="BH826"/>
  <c r="BG826"/>
  <c r="BF826"/>
  <c r="T826"/>
  <c r="R826"/>
  <c r="P826"/>
  <c r="BI823"/>
  <c r="BH823"/>
  <c r="BG823"/>
  <c r="BF823"/>
  <c r="T823"/>
  <c r="R823"/>
  <c r="P823"/>
  <c r="BI819"/>
  <c r="BH819"/>
  <c r="BG819"/>
  <c r="BF819"/>
  <c r="T819"/>
  <c r="R819"/>
  <c r="P819"/>
  <c r="BI814"/>
  <c r="BH814"/>
  <c r="BG814"/>
  <c r="BF814"/>
  <c r="T814"/>
  <c r="R814"/>
  <c r="P814"/>
  <c r="BI811"/>
  <c r="BH811"/>
  <c r="BG811"/>
  <c r="BF811"/>
  <c r="T811"/>
  <c r="R811"/>
  <c r="P811"/>
  <c r="BI806"/>
  <c r="BH806"/>
  <c r="BG806"/>
  <c r="BF806"/>
  <c r="T806"/>
  <c r="R806"/>
  <c r="P806"/>
  <c r="BI790"/>
  <c r="BH790"/>
  <c r="BG790"/>
  <c r="BF790"/>
  <c r="T790"/>
  <c r="R790"/>
  <c r="P790"/>
  <c r="BI786"/>
  <c r="BH786"/>
  <c r="BG786"/>
  <c r="BF786"/>
  <c r="T786"/>
  <c r="R786"/>
  <c r="P786"/>
  <c r="BI782"/>
  <c r="BH782"/>
  <c r="BG782"/>
  <c r="BF782"/>
  <c r="T782"/>
  <c r="R782"/>
  <c r="P782"/>
  <c r="BI772"/>
  <c r="BH772"/>
  <c r="BG772"/>
  <c r="BF772"/>
  <c r="T772"/>
  <c r="R772"/>
  <c r="P772"/>
  <c r="BI762"/>
  <c r="BH762"/>
  <c r="BG762"/>
  <c r="BF762"/>
  <c r="T762"/>
  <c r="R762"/>
  <c r="P762"/>
  <c r="BI756"/>
  <c r="BH756"/>
  <c r="BG756"/>
  <c r="BF756"/>
  <c r="T756"/>
  <c r="R756"/>
  <c r="P756"/>
  <c r="BI751"/>
  <c r="BH751"/>
  <c r="BG751"/>
  <c r="BF751"/>
  <c r="T751"/>
  <c r="R751"/>
  <c r="P751"/>
  <c r="BI746"/>
  <c r="BH746"/>
  <c r="BG746"/>
  <c r="BF746"/>
  <c r="T746"/>
  <c r="R746"/>
  <c r="P746"/>
  <c r="BI742"/>
  <c r="BH742"/>
  <c r="BG742"/>
  <c r="BF742"/>
  <c r="T742"/>
  <c r="R742"/>
  <c r="P742"/>
  <c r="BI740"/>
  <c r="BH740"/>
  <c r="BG740"/>
  <c r="BF740"/>
  <c r="T740"/>
  <c r="R740"/>
  <c r="P740"/>
  <c r="BI735"/>
  <c r="BH735"/>
  <c r="BG735"/>
  <c r="BF735"/>
  <c r="T735"/>
  <c r="R735"/>
  <c r="P735"/>
  <c r="BI731"/>
  <c r="BH731"/>
  <c r="BG731"/>
  <c r="BF731"/>
  <c r="T731"/>
  <c r="R731"/>
  <c r="P731"/>
  <c r="BI729"/>
  <c r="BH729"/>
  <c r="BG729"/>
  <c r="BF729"/>
  <c r="T729"/>
  <c r="R729"/>
  <c r="P729"/>
  <c r="BI725"/>
  <c r="BH725"/>
  <c r="BG725"/>
  <c r="BF725"/>
  <c r="T725"/>
  <c r="R725"/>
  <c r="P725"/>
  <c r="BI722"/>
  <c r="BH722"/>
  <c r="BG722"/>
  <c r="BF722"/>
  <c r="T722"/>
  <c r="R722"/>
  <c r="P722"/>
  <c r="BI708"/>
  <c r="BH708"/>
  <c r="BG708"/>
  <c r="BF708"/>
  <c r="T708"/>
  <c r="R708"/>
  <c r="P708"/>
  <c r="BI705"/>
  <c r="BH705"/>
  <c r="BG705"/>
  <c r="BF705"/>
  <c r="T705"/>
  <c r="R705"/>
  <c r="P705"/>
  <c r="BI697"/>
  <c r="BH697"/>
  <c r="BG697"/>
  <c r="BF697"/>
  <c r="T697"/>
  <c r="R697"/>
  <c r="P697"/>
  <c r="BI694"/>
  <c r="BH694"/>
  <c r="BG694"/>
  <c r="BF694"/>
  <c r="T694"/>
  <c r="R694"/>
  <c r="P694"/>
  <c r="BI689"/>
  <c r="BH689"/>
  <c r="BG689"/>
  <c r="BF689"/>
  <c r="T689"/>
  <c r="R689"/>
  <c r="P689"/>
  <c r="BI686"/>
  <c r="BH686"/>
  <c r="BG686"/>
  <c r="BF686"/>
  <c r="T686"/>
  <c r="R686"/>
  <c r="P686"/>
  <c r="BI681"/>
  <c r="BH681"/>
  <c r="BG681"/>
  <c r="BF681"/>
  <c r="T681"/>
  <c r="R681"/>
  <c r="P681"/>
  <c r="BI674"/>
  <c r="BH674"/>
  <c r="BG674"/>
  <c r="BF674"/>
  <c r="T674"/>
  <c r="R674"/>
  <c r="P674"/>
  <c r="BI666"/>
  <c r="BH666"/>
  <c r="BG666"/>
  <c r="BF666"/>
  <c r="T666"/>
  <c r="R666"/>
  <c r="P666"/>
  <c r="BI656"/>
  <c r="BH656"/>
  <c r="BG656"/>
  <c r="BF656"/>
  <c r="T656"/>
  <c r="R656"/>
  <c r="P656"/>
  <c r="BI646"/>
  <c r="BH646"/>
  <c r="BG646"/>
  <c r="BF646"/>
  <c r="T646"/>
  <c r="R646"/>
  <c r="P646"/>
  <c r="BI643"/>
  <c r="BH643"/>
  <c r="BG643"/>
  <c r="BF643"/>
  <c r="T643"/>
  <c r="R643"/>
  <c r="P643"/>
  <c r="BI637"/>
  <c r="BH637"/>
  <c r="BG637"/>
  <c r="BF637"/>
  <c r="T637"/>
  <c r="R637"/>
  <c r="P637"/>
  <c r="BI632"/>
  <c r="BH632"/>
  <c r="BG632"/>
  <c r="BF632"/>
  <c r="T632"/>
  <c r="R632"/>
  <c r="P632"/>
  <c r="BI624"/>
  <c r="BH624"/>
  <c r="BG624"/>
  <c r="BF624"/>
  <c r="T624"/>
  <c r="R624"/>
  <c r="P624"/>
  <c r="BI619"/>
  <c r="BH619"/>
  <c r="BG619"/>
  <c r="BF619"/>
  <c r="T619"/>
  <c r="R619"/>
  <c r="P619"/>
  <c r="BI607"/>
  <c r="BH607"/>
  <c r="BG607"/>
  <c r="BF607"/>
  <c r="T607"/>
  <c r="R607"/>
  <c r="P607"/>
  <c r="BI604"/>
  <c r="BH604"/>
  <c r="BG604"/>
  <c r="BF604"/>
  <c r="T604"/>
  <c r="R604"/>
  <c r="P604"/>
  <c r="BI599"/>
  <c r="BH599"/>
  <c r="BG599"/>
  <c r="BF599"/>
  <c r="T599"/>
  <c r="R599"/>
  <c r="P599"/>
  <c r="BI595"/>
  <c r="BH595"/>
  <c r="BG595"/>
  <c r="BF595"/>
  <c r="T595"/>
  <c r="R595"/>
  <c r="P595"/>
  <c r="BI592"/>
  <c r="BH592"/>
  <c r="BG592"/>
  <c r="BF592"/>
  <c r="T592"/>
  <c r="R592"/>
  <c r="P592"/>
  <c r="BI588"/>
  <c r="BH588"/>
  <c r="BG588"/>
  <c r="BF588"/>
  <c r="T588"/>
  <c r="R588"/>
  <c r="P588"/>
  <c r="BI585"/>
  <c r="BH585"/>
  <c r="BG585"/>
  <c r="BF585"/>
  <c r="T585"/>
  <c r="R585"/>
  <c r="P585"/>
  <c r="BI580"/>
  <c r="BH580"/>
  <c r="BG580"/>
  <c r="BF580"/>
  <c r="T580"/>
  <c r="R580"/>
  <c r="P580"/>
  <c r="BI578"/>
  <c r="BH578"/>
  <c r="BG578"/>
  <c r="BF578"/>
  <c r="T578"/>
  <c r="R578"/>
  <c r="P578"/>
  <c r="BI573"/>
  <c r="BH573"/>
  <c r="BG573"/>
  <c r="BF573"/>
  <c r="T573"/>
  <c r="R573"/>
  <c r="P573"/>
  <c r="BI570"/>
  <c r="BH570"/>
  <c r="BG570"/>
  <c r="BF570"/>
  <c r="T570"/>
  <c r="R570"/>
  <c r="P570"/>
  <c r="BI565"/>
  <c r="BH565"/>
  <c r="BG565"/>
  <c r="BF565"/>
  <c r="T565"/>
  <c r="R565"/>
  <c r="P565"/>
  <c r="BI562"/>
  <c r="BH562"/>
  <c r="BG562"/>
  <c r="BF562"/>
  <c r="T562"/>
  <c r="R562"/>
  <c r="P562"/>
  <c r="BI557"/>
  <c r="BH557"/>
  <c r="BG557"/>
  <c r="BF557"/>
  <c r="T557"/>
  <c r="R557"/>
  <c r="P557"/>
  <c r="BI554"/>
  <c r="BH554"/>
  <c r="BG554"/>
  <c r="BF554"/>
  <c r="T554"/>
  <c r="R554"/>
  <c r="P554"/>
  <c r="BI551"/>
  <c r="BH551"/>
  <c r="BG551"/>
  <c r="BF551"/>
  <c r="T551"/>
  <c r="R551"/>
  <c r="P551"/>
  <c r="BI549"/>
  <c r="BH549"/>
  <c r="BG549"/>
  <c r="BF549"/>
  <c r="T549"/>
  <c r="R549"/>
  <c r="P549"/>
  <c r="BI544"/>
  <c r="BH544"/>
  <c r="BG544"/>
  <c r="BF544"/>
  <c r="T544"/>
  <c r="R544"/>
  <c r="P544"/>
  <c r="BI540"/>
  <c r="BH540"/>
  <c r="BG540"/>
  <c r="BF540"/>
  <c r="T540"/>
  <c r="R540"/>
  <c r="P540"/>
  <c r="BI537"/>
  <c r="BH537"/>
  <c r="BG537"/>
  <c r="BF537"/>
  <c r="T537"/>
  <c r="R537"/>
  <c r="P537"/>
  <c r="BI532"/>
  <c r="BH532"/>
  <c r="BG532"/>
  <c r="BF532"/>
  <c r="T532"/>
  <c r="R532"/>
  <c r="P532"/>
  <c r="BI527"/>
  <c r="BH527"/>
  <c r="BG527"/>
  <c r="BF527"/>
  <c r="T527"/>
  <c r="R527"/>
  <c r="P527"/>
  <c r="BI524"/>
  <c r="BH524"/>
  <c r="BG524"/>
  <c r="BF524"/>
  <c r="T524"/>
  <c r="R524"/>
  <c r="P524"/>
  <c r="BI517"/>
  <c r="BH517"/>
  <c r="BG517"/>
  <c r="BF517"/>
  <c r="T517"/>
  <c r="R517"/>
  <c r="P517"/>
  <c r="BI513"/>
  <c r="BH513"/>
  <c r="BG513"/>
  <c r="BF513"/>
  <c r="T513"/>
  <c r="R513"/>
  <c r="P513"/>
  <c r="BI509"/>
  <c r="BH509"/>
  <c r="BG509"/>
  <c r="BF509"/>
  <c r="T509"/>
  <c r="R509"/>
  <c r="P509"/>
  <c r="BI506"/>
  <c r="BH506"/>
  <c r="BG506"/>
  <c r="BF506"/>
  <c r="T506"/>
  <c r="R506"/>
  <c r="P506"/>
  <c r="BI499"/>
  <c r="BH499"/>
  <c r="BG499"/>
  <c r="BF499"/>
  <c r="T499"/>
  <c r="R499"/>
  <c r="P499"/>
  <c r="BI496"/>
  <c r="BH496"/>
  <c r="BG496"/>
  <c r="BF496"/>
  <c r="T496"/>
  <c r="R496"/>
  <c r="P496"/>
  <c r="BI490"/>
  <c r="BH490"/>
  <c r="BG490"/>
  <c r="BF490"/>
  <c r="T490"/>
  <c r="R490"/>
  <c r="P490"/>
  <c r="BI484"/>
  <c r="BH484"/>
  <c r="BG484"/>
  <c r="BF484"/>
  <c r="T484"/>
  <c r="R484"/>
  <c r="P484"/>
  <c r="BI477"/>
  <c r="BH477"/>
  <c r="BG477"/>
  <c r="BF477"/>
  <c r="T477"/>
  <c r="R477"/>
  <c r="P477"/>
  <c r="BI474"/>
  <c r="BH474"/>
  <c r="BG474"/>
  <c r="BF474"/>
  <c r="T474"/>
  <c r="R474"/>
  <c r="P474"/>
  <c r="BI469"/>
  <c r="BH469"/>
  <c r="BG469"/>
  <c r="BF469"/>
  <c r="T469"/>
  <c r="R469"/>
  <c r="P469"/>
  <c r="BI464"/>
  <c r="BH464"/>
  <c r="BG464"/>
  <c r="BF464"/>
  <c r="T464"/>
  <c r="T463"/>
  <c r="R464"/>
  <c r="R463"/>
  <c r="P464"/>
  <c r="P463"/>
  <c r="BI460"/>
  <c r="BH460"/>
  <c r="BG460"/>
  <c r="BF460"/>
  <c r="T460"/>
  <c r="R460"/>
  <c r="P460"/>
  <c r="BI457"/>
  <c r="BH457"/>
  <c r="BG457"/>
  <c r="BF457"/>
  <c r="T457"/>
  <c r="R457"/>
  <c r="P457"/>
  <c r="BI449"/>
  <c r="BH449"/>
  <c r="BG449"/>
  <c r="BF449"/>
  <c r="T449"/>
  <c r="R449"/>
  <c r="P449"/>
  <c r="BI442"/>
  <c r="BH442"/>
  <c r="BG442"/>
  <c r="BF442"/>
  <c r="T442"/>
  <c r="R442"/>
  <c r="P442"/>
  <c r="BI437"/>
  <c r="BH437"/>
  <c r="BG437"/>
  <c r="BF437"/>
  <c r="T437"/>
  <c r="R437"/>
  <c r="P437"/>
  <c r="BI433"/>
  <c r="BH433"/>
  <c r="BG433"/>
  <c r="BF433"/>
  <c r="T433"/>
  <c r="R433"/>
  <c r="P433"/>
  <c r="BI429"/>
  <c r="BH429"/>
  <c r="BG429"/>
  <c r="BF429"/>
  <c r="T429"/>
  <c r="R429"/>
  <c r="P429"/>
  <c r="BI424"/>
  <c r="BH424"/>
  <c r="BG424"/>
  <c r="BF424"/>
  <c r="T424"/>
  <c r="R424"/>
  <c r="P424"/>
  <c r="BI421"/>
  <c r="BH421"/>
  <c r="BG421"/>
  <c r="BF421"/>
  <c r="T421"/>
  <c r="R421"/>
  <c r="P421"/>
  <c r="BI416"/>
  <c r="BH416"/>
  <c r="BG416"/>
  <c r="BF416"/>
  <c r="T416"/>
  <c r="R416"/>
  <c r="P416"/>
  <c r="BI413"/>
  <c r="BH413"/>
  <c r="BG413"/>
  <c r="BF413"/>
  <c r="T413"/>
  <c r="R413"/>
  <c r="P413"/>
  <c r="BI409"/>
  <c r="BH409"/>
  <c r="BG409"/>
  <c r="BF409"/>
  <c r="T409"/>
  <c r="R409"/>
  <c r="P409"/>
  <c r="BI405"/>
  <c r="BH405"/>
  <c r="BG405"/>
  <c r="BF405"/>
  <c r="T405"/>
  <c r="R405"/>
  <c r="P405"/>
  <c r="BI402"/>
  <c r="BH402"/>
  <c r="BG402"/>
  <c r="BF402"/>
  <c r="T402"/>
  <c r="R402"/>
  <c r="P402"/>
  <c r="BI398"/>
  <c r="BH398"/>
  <c r="BG398"/>
  <c r="BF398"/>
  <c r="T398"/>
  <c r="R398"/>
  <c r="P398"/>
  <c r="BI395"/>
  <c r="BH395"/>
  <c r="BG395"/>
  <c r="BF395"/>
  <c r="T395"/>
  <c r="R395"/>
  <c r="P395"/>
  <c r="BI390"/>
  <c r="BH390"/>
  <c r="BG390"/>
  <c r="BF390"/>
  <c r="T390"/>
  <c r="R390"/>
  <c r="P390"/>
  <c r="BI384"/>
  <c r="BH384"/>
  <c r="BG384"/>
  <c r="BF384"/>
  <c r="T384"/>
  <c r="R384"/>
  <c r="P384"/>
  <c r="BI379"/>
  <c r="BH379"/>
  <c r="BG379"/>
  <c r="BF379"/>
  <c r="T379"/>
  <c r="R379"/>
  <c r="P379"/>
  <c r="BI371"/>
  <c r="BH371"/>
  <c r="BG371"/>
  <c r="BF371"/>
  <c r="T371"/>
  <c r="R371"/>
  <c r="P371"/>
  <c r="BI351"/>
  <c r="BH351"/>
  <c r="BG351"/>
  <c r="BF351"/>
  <c r="T351"/>
  <c r="R351"/>
  <c r="P351"/>
  <c r="BI346"/>
  <c r="BH346"/>
  <c r="BG346"/>
  <c r="BF346"/>
  <c r="T346"/>
  <c r="R346"/>
  <c r="P346"/>
  <c r="BI342"/>
  <c r="BH342"/>
  <c r="BG342"/>
  <c r="BF342"/>
  <c r="T342"/>
  <c r="R342"/>
  <c r="P342"/>
  <c r="BI337"/>
  <c r="BH337"/>
  <c r="BG337"/>
  <c r="BF337"/>
  <c r="T337"/>
  <c r="R337"/>
  <c r="P337"/>
  <c r="BI327"/>
  <c r="BH327"/>
  <c r="BG327"/>
  <c r="BF327"/>
  <c r="T327"/>
  <c r="R327"/>
  <c r="P327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286"/>
  <c r="BH286"/>
  <c r="BG286"/>
  <c r="BF286"/>
  <c r="T286"/>
  <c r="R286"/>
  <c r="P286"/>
  <c r="BI281"/>
  <c r="BH281"/>
  <c r="BG281"/>
  <c r="BF281"/>
  <c r="T281"/>
  <c r="R281"/>
  <c r="P281"/>
  <c r="BI267"/>
  <c r="BH267"/>
  <c r="BG267"/>
  <c r="BF267"/>
  <c r="T267"/>
  <c r="R267"/>
  <c r="P267"/>
  <c r="BI262"/>
  <c r="BH262"/>
  <c r="BG262"/>
  <c r="BF262"/>
  <c r="T262"/>
  <c r="R262"/>
  <c r="P262"/>
  <c r="BI252"/>
  <c r="BH252"/>
  <c r="BG252"/>
  <c r="BF252"/>
  <c r="T252"/>
  <c r="R252"/>
  <c r="P252"/>
  <c r="BI247"/>
  <c r="BH247"/>
  <c r="BG247"/>
  <c r="BF247"/>
  <c r="T247"/>
  <c r="R247"/>
  <c r="P247"/>
  <c r="BI243"/>
  <c r="BH243"/>
  <c r="BG243"/>
  <c r="BF243"/>
  <c r="T243"/>
  <c r="R243"/>
  <c r="P243"/>
  <c r="BI239"/>
  <c r="BH239"/>
  <c r="BG239"/>
  <c r="BF239"/>
  <c r="T239"/>
  <c r="R239"/>
  <c r="P239"/>
  <c r="BI235"/>
  <c r="BH235"/>
  <c r="BG235"/>
  <c r="BF235"/>
  <c r="T235"/>
  <c r="R235"/>
  <c r="P235"/>
  <c r="BI225"/>
  <c r="BH225"/>
  <c r="BG225"/>
  <c r="BF225"/>
  <c r="T225"/>
  <c r="R225"/>
  <c r="P225"/>
  <c r="BI222"/>
  <c r="BH222"/>
  <c r="BG222"/>
  <c r="BF222"/>
  <c r="T222"/>
  <c r="R222"/>
  <c r="P222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6"/>
  <c r="BH196"/>
  <c r="BG196"/>
  <c r="BF196"/>
  <c r="T196"/>
  <c r="R196"/>
  <c r="P196"/>
  <c r="BI190"/>
  <c r="BH190"/>
  <c r="BG190"/>
  <c r="BF190"/>
  <c r="T190"/>
  <c r="R190"/>
  <c r="P190"/>
  <c r="BI185"/>
  <c r="BH185"/>
  <c r="BG185"/>
  <c r="BF185"/>
  <c r="T185"/>
  <c r="R185"/>
  <c r="P185"/>
  <c r="BI177"/>
  <c r="BH177"/>
  <c r="BG177"/>
  <c r="BF177"/>
  <c r="T177"/>
  <c r="R177"/>
  <c r="P177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3"/>
  <c r="BH153"/>
  <c r="BG153"/>
  <c r="BF153"/>
  <c r="T153"/>
  <c r="R153"/>
  <c r="P153"/>
  <c r="BI148"/>
  <c r="BH148"/>
  <c r="BG148"/>
  <c r="BF148"/>
  <c r="T148"/>
  <c r="R148"/>
  <c r="P148"/>
  <c r="BI142"/>
  <c r="BH142"/>
  <c r="BG142"/>
  <c r="BF142"/>
  <c r="T142"/>
  <c r="R142"/>
  <c r="P142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R125"/>
  <c r="P125"/>
  <c r="BI121"/>
  <c r="BH121"/>
  <c r="BG121"/>
  <c r="BF121"/>
  <c r="T121"/>
  <c r="R121"/>
  <c r="P121"/>
  <c r="BI116"/>
  <c r="BH116"/>
  <c r="BG116"/>
  <c r="BF116"/>
  <c r="T116"/>
  <c r="R116"/>
  <c r="P116"/>
  <c r="J110"/>
  <c r="F109"/>
  <c r="F107"/>
  <c r="E105"/>
  <c r="J55"/>
  <c r="F54"/>
  <c r="F52"/>
  <c r="E50"/>
  <c r="J21"/>
  <c r="E21"/>
  <c r="J109"/>
  <c r="J20"/>
  <c r="J18"/>
  <c r="E18"/>
  <c r="F110"/>
  <c r="J17"/>
  <c r="J12"/>
  <c r="J107"/>
  <c r="E7"/>
  <c r="E103"/>
  <c i="2" r="J37"/>
  <c r="J36"/>
  <c i="1" r="AY55"/>
  <c i="2" r="J35"/>
  <c i="1" r="AX55"/>
  <c i="2" r="BI398"/>
  <c r="BH398"/>
  <c r="BG398"/>
  <c r="BF398"/>
  <c r="T398"/>
  <c r="T397"/>
  <c r="R398"/>
  <c r="R397"/>
  <c r="P398"/>
  <c r="P397"/>
  <c r="BI392"/>
  <c r="BH392"/>
  <c r="BG392"/>
  <c r="BF392"/>
  <c r="T392"/>
  <c r="T391"/>
  <c r="R392"/>
  <c r="R391"/>
  <c r="P392"/>
  <c r="P391"/>
  <c r="BI386"/>
  <c r="BH386"/>
  <c r="BG386"/>
  <c r="BF386"/>
  <c r="T386"/>
  <c r="T385"/>
  <c r="R386"/>
  <c r="R385"/>
  <c r="P386"/>
  <c r="P385"/>
  <c r="BI381"/>
  <c r="BH381"/>
  <c r="BG381"/>
  <c r="BF381"/>
  <c r="T381"/>
  <c r="T380"/>
  <c r="R381"/>
  <c r="R380"/>
  <c r="P381"/>
  <c r="P380"/>
  <c r="BI376"/>
  <c r="BH376"/>
  <c r="BG376"/>
  <c r="BF376"/>
  <c r="T376"/>
  <c r="R376"/>
  <c r="P376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3"/>
  <c r="BH353"/>
  <c r="BG353"/>
  <c r="BF353"/>
  <c r="T353"/>
  <c r="R353"/>
  <c r="P353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6"/>
  <c r="BH326"/>
  <c r="BG326"/>
  <c r="BF326"/>
  <c r="T326"/>
  <c r="R326"/>
  <c r="P326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3"/>
  <c r="BH303"/>
  <c r="BG303"/>
  <c r="BF303"/>
  <c r="T303"/>
  <c r="R303"/>
  <c r="P303"/>
  <c r="BI298"/>
  <c r="BH298"/>
  <c r="BG298"/>
  <c r="BF298"/>
  <c r="T298"/>
  <c r="R298"/>
  <c r="P298"/>
  <c r="BI294"/>
  <c r="BH294"/>
  <c r="BG294"/>
  <c r="BF294"/>
  <c r="T294"/>
  <c r="R294"/>
  <c r="P294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68"/>
  <c r="BH268"/>
  <c r="BG268"/>
  <c r="BF268"/>
  <c r="T268"/>
  <c r="R268"/>
  <c r="P268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R253"/>
  <c r="P253"/>
  <c r="BI250"/>
  <c r="BH250"/>
  <c r="BG250"/>
  <c r="BF250"/>
  <c r="T250"/>
  <c r="R250"/>
  <c r="P250"/>
  <c r="BI245"/>
  <c r="BH245"/>
  <c r="BG245"/>
  <c r="BF245"/>
  <c r="T245"/>
  <c r="T244"/>
  <c r="R245"/>
  <c r="R244"/>
  <c r="P245"/>
  <c r="P244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26"/>
  <c r="BH226"/>
  <c r="BG226"/>
  <c r="BF226"/>
  <c r="T226"/>
  <c r="R226"/>
  <c r="P226"/>
  <c r="BI212"/>
  <c r="BH212"/>
  <c r="BG212"/>
  <c r="BF212"/>
  <c r="T212"/>
  <c r="R212"/>
  <c r="P212"/>
  <c r="BI207"/>
  <c r="BH207"/>
  <c r="BG207"/>
  <c r="BF207"/>
  <c r="T207"/>
  <c r="R207"/>
  <c r="P207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87"/>
  <c r="BH187"/>
  <c r="BG187"/>
  <c r="BF187"/>
  <c r="T187"/>
  <c r="R187"/>
  <c r="P187"/>
  <c r="BI183"/>
  <c r="BH183"/>
  <c r="BG183"/>
  <c r="BF183"/>
  <c r="T183"/>
  <c r="R183"/>
  <c r="P183"/>
  <c r="BI175"/>
  <c r="BH175"/>
  <c r="BG175"/>
  <c r="BF175"/>
  <c r="T175"/>
  <c r="R175"/>
  <c r="P175"/>
  <c r="BI171"/>
  <c r="BH171"/>
  <c r="BG171"/>
  <c r="BF171"/>
  <c r="T171"/>
  <c r="R171"/>
  <c r="P171"/>
  <c r="BI164"/>
  <c r="BH164"/>
  <c r="BG164"/>
  <c r="BF164"/>
  <c r="T164"/>
  <c r="R164"/>
  <c r="P164"/>
  <c r="BI159"/>
  <c r="BH159"/>
  <c r="BG159"/>
  <c r="BF159"/>
  <c r="T159"/>
  <c r="R159"/>
  <c r="P159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6"/>
  <c r="BH116"/>
  <c r="BG116"/>
  <c r="BF116"/>
  <c r="T116"/>
  <c r="R116"/>
  <c r="P116"/>
  <c r="BI113"/>
  <c r="BH113"/>
  <c r="BG113"/>
  <c r="BF113"/>
  <c r="T113"/>
  <c r="R113"/>
  <c r="P113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J91"/>
  <c r="F90"/>
  <c r="F88"/>
  <c r="E86"/>
  <c r="J55"/>
  <c r="F54"/>
  <c r="F52"/>
  <c r="E50"/>
  <c r="J21"/>
  <c r="E21"/>
  <c r="J90"/>
  <c r="J20"/>
  <c r="J18"/>
  <c r="E18"/>
  <c r="F55"/>
  <c r="J17"/>
  <c r="J12"/>
  <c r="J52"/>
  <c r="E7"/>
  <c r="E84"/>
  <c i="1" r="L50"/>
  <c r="AM50"/>
  <c r="AM49"/>
  <c r="L49"/>
  <c r="AM47"/>
  <c r="L47"/>
  <c r="L45"/>
  <c r="L44"/>
  <c i="2" r="J307"/>
  <c r="J154"/>
  <c i="3" r="BK1017"/>
  <c r="J1735"/>
  <c r="J416"/>
  <c r="J1020"/>
  <c r="BK1549"/>
  <c r="BK1369"/>
  <c r="J1647"/>
  <c r="BK416"/>
  <c r="BK1187"/>
  <c r="BK1954"/>
  <c r="BK1587"/>
  <c i="4" r="BK177"/>
  <c r="BK183"/>
  <c i="5" r="J192"/>
  <c r="J171"/>
  <c i="6" r="BK141"/>
  <c i="2" r="BK386"/>
  <c i="3" r="BK1716"/>
  <c r="J742"/>
  <c r="J1234"/>
  <c r="J131"/>
  <c r="J1254"/>
  <c r="J474"/>
  <c r="J643"/>
  <c r="BK983"/>
  <c r="BK1337"/>
  <c r="J153"/>
  <c r="BK517"/>
  <c r="BK1644"/>
  <c i="4" r="BK189"/>
  <c r="J157"/>
  <c i="5" r="BK168"/>
  <c r="J105"/>
  <c i="6" r="BK156"/>
  <c i="2" r="BK109"/>
  <c r="BK145"/>
  <c i="3" r="J1041"/>
  <c r="BK499"/>
  <c r="J1017"/>
  <c r="J933"/>
  <c r="J1422"/>
  <c r="J1753"/>
  <c r="J646"/>
  <c r="J956"/>
  <c r="BK1419"/>
  <c r="J554"/>
  <c r="J1808"/>
  <c r="J208"/>
  <c i="4" r="J133"/>
  <c r="J137"/>
  <c i="5" r="BK109"/>
  <c r="BK180"/>
  <c i="6" r="J146"/>
  <c i="2" r="BK353"/>
  <c r="BK187"/>
  <c i="3" r="J1063"/>
  <c r="BK1120"/>
  <c r="J1482"/>
  <c r="J1655"/>
  <c r="J1738"/>
  <c r="J913"/>
  <c r="BK1307"/>
  <c r="J921"/>
  <c r="J1830"/>
  <c r="BK1041"/>
  <c i="4" r="BK139"/>
  <c r="J207"/>
  <c r="J117"/>
  <c i="5" r="J138"/>
  <c r="BK177"/>
  <c i="6" r="J107"/>
  <c i="2" r="J353"/>
  <c r="BK116"/>
  <c i="3" r="J532"/>
  <c r="BK966"/>
  <c r="BK826"/>
  <c r="J1226"/>
  <c r="J1279"/>
  <c r="J286"/>
  <c r="BK881"/>
  <c r="BK1531"/>
  <c r="BK1949"/>
  <c r="BK1161"/>
  <c r="BK395"/>
  <c i="4" r="J113"/>
  <c r="BK201"/>
  <c i="5" r="BK225"/>
  <c r="BK175"/>
  <c i="6" r="J126"/>
  <c i="2" r="BK319"/>
  <c r="BK97"/>
  <c i="3" r="J1436"/>
  <c r="BK1385"/>
  <c r="BK524"/>
  <c r="BK532"/>
  <c r="BK814"/>
  <c r="BK990"/>
  <c r="J869"/>
  <c r="BK1403"/>
  <c r="J136"/>
  <c r="BK1498"/>
  <c r="BK729"/>
  <c i="4" r="BK93"/>
  <c i="5" r="J133"/>
  <c r="J186"/>
  <c i="6" r="BK136"/>
  <c i="2" r="J233"/>
  <c r="BK307"/>
  <c i="3" r="BK1501"/>
  <c r="BK405"/>
  <c r="BK1094"/>
  <c r="BK537"/>
  <c r="J1713"/>
  <c r="J637"/>
  <c r="BK979"/>
  <c r="BK1411"/>
  <c r="J239"/>
  <c r="J499"/>
  <c r="J604"/>
  <c r="J1033"/>
  <c r="BK167"/>
  <c r="J1451"/>
  <c r="J814"/>
  <c i="4" r="J155"/>
  <c r="J127"/>
  <c i="5" r="BK201"/>
  <c r="BK246"/>
  <c r="BK154"/>
  <c i="6" r="J91"/>
  <c i="1" r="AS54"/>
  <c i="3" r="J1385"/>
  <c r="J306"/>
  <c r="BK656"/>
  <c r="BK1332"/>
  <c r="J619"/>
  <c r="J905"/>
  <c r="J490"/>
  <c r="BK935"/>
  <c r="J1524"/>
  <c r="J1965"/>
  <c r="BK1779"/>
  <c i="4" r="BK199"/>
  <c r="J97"/>
  <c i="5" r="BK165"/>
  <c r="J125"/>
  <c i="6" r="J160"/>
  <c i="2" r="BK226"/>
  <c r="BK286"/>
  <c i="3" r="BK1529"/>
  <c r="J457"/>
  <c r="BK1052"/>
  <c r="BK1599"/>
  <c r="J1231"/>
  <c r="BK267"/>
  <c r="J243"/>
  <c r="J826"/>
  <c r="BK1632"/>
  <c r="BK762"/>
  <c r="J729"/>
  <c r="J1821"/>
  <c r="BK956"/>
  <c r="J247"/>
  <c i="4" r="BK105"/>
  <c r="J191"/>
  <c i="5" r="BK125"/>
  <c r="J94"/>
  <c i="6" r="J97"/>
  <c i="2" r="BK332"/>
  <c i="3" r="BK1674"/>
  <c r="BK646"/>
  <c r="BK843"/>
  <c r="J371"/>
  <c r="BK697"/>
  <c r="BK995"/>
  <c r="J549"/>
  <c r="BK1033"/>
  <c r="BK1932"/>
  <c r="BK948"/>
  <c i="4" r="J99"/>
  <c r="J183"/>
  <c i="5" r="BK240"/>
  <c r="J205"/>
  <c i="6" r="J89"/>
  <c i="2" r="J141"/>
  <c r="J253"/>
  <c i="3" r="J1210"/>
  <c r="BK208"/>
  <c r="BK740"/>
  <c r="BK905"/>
  <c r="J1161"/>
  <c r="J1364"/>
  <c r="J1573"/>
  <c r="BK1597"/>
  <c r="BK1961"/>
  <c r="BK1576"/>
  <c r="J281"/>
  <c i="4" r="BK115"/>
  <c r="J187"/>
  <c i="5" r="BK159"/>
  <c r="BK121"/>
  <c i="6" r="BK148"/>
  <c i="2" r="J113"/>
  <c r="J268"/>
  <c r="J171"/>
  <c i="3" r="J917"/>
  <c r="J1536"/>
  <c r="J469"/>
  <c r="BK580"/>
  <c r="J1090"/>
  <c r="BK398"/>
  <c r="J1029"/>
  <c r="J1403"/>
  <c r="J1604"/>
  <c r="BK570"/>
  <c r="BK1801"/>
  <c r="BK786"/>
  <c i="4" r="J84"/>
  <c r="BK173"/>
  <c i="5" r="J113"/>
  <c i="6" r="BK160"/>
  <c r="J99"/>
  <c i="2" r="BK340"/>
  <c r="BK183"/>
  <c i="3" r="J731"/>
  <c r="BK1312"/>
  <c r="J1685"/>
  <c r="BK327"/>
  <c r="BK157"/>
  <c r="J786"/>
  <c r="J1498"/>
  <c r="BK477"/>
  <c r="BK839"/>
  <c r="J1859"/>
  <c r="J851"/>
  <c i="4" r="J203"/>
  <c r="BK91"/>
  <c r="BK197"/>
  <c i="5" r="J162"/>
  <c r="BK129"/>
  <c i="6" r="J148"/>
  <c i="2" r="BK164"/>
  <c r="BK137"/>
  <c i="3" r="BK1387"/>
  <c r="J674"/>
  <c r="BK1524"/>
  <c r="BK885"/>
  <c r="BK1649"/>
  <c r="J421"/>
  <c r="BK960"/>
  <c r="BK1756"/>
  <c r="J762"/>
  <c r="J1327"/>
  <c r="BK464"/>
  <c r="BK1274"/>
  <c r="J1961"/>
  <c r="J1791"/>
  <c r="J1006"/>
  <c r="BK177"/>
  <c i="4" r="BK109"/>
  <c r="J163"/>
  <c i="5" r="J142"/>
  <c r="BK162"/>
  <c i="6" r="BK103"/>
  <c r="BK146"/>
  <c i="2" r="BK171"/>
  <c r="BK261"/>
  <c r="J124"/>
  <c i="3" r="J1094"/>
  <c r="BK540"/>
  <c r="BK1678"/>
  <c r="J1114"/>
  <c r="BK337"/>
  <c r="J941"/>
  <c r="J1629"/>
  <c r="J1038"/>
  <c r="BK136"/>
  <c r="BK1317"/>
  <c r="J1651"/>
  <c r="BK873"/>
  <c r="BK203"/>
  <c r="BK1341"/>
  <c r="J1080"/>
  <c r="J527"/>
  <c r="J1796"/>
  <c r="J1250"/>
  <c r="J316"/>
  <c i="4" r="BK145"/>
  <c r="J193"/>
  <c i="5" r="J248"/>
  <c r="J131"/>
  <c r="BK208"/>
  <c i="6" r="J139"/>
  <c i="2" r="J250"/>
  <c r="J97"/>
  <c i="3" r="BK708"/>
  <c r="BK1049"/>
  <c r="BK1425"/>
  <c r="J1237"/>
  <c r="BK1665"/>
  <c r="J565"/>
  <c r="BK988"/>
  <c r="BK1482"/>
  <c r="BK212"/>
  <c r="J708"/>
  <c r="J1832"/>
  <c r="J689"/>
  <c i="4" r="BK149"/>
  <c r="J143"/>
  <c i="5" r="BK102"/>
  <c i="6" r="BK122"/>
  <c i="2" r="J278"/>
  <c r="BK154"/>
  <c i="3" r="BK1400"/>
  <c r="BK619"/>
  <c r="BK225"/>
  <c r="J1376"/>
  <c r="J1506"/>
  <c r="J203"/>
  <c r="J484"/>
  <c r="BK917"/>
  <c r="BK1727"/>
  <c r="BK1965"/>
  <c r="BK1560"/>
  <c r="J424"/>
  <c i="4" r="BK127"/>
  <c r="J214"/>
  <c i="5" r="BK133"/>
  <c i="6" r="BK107"/>
  <c i="2" r="BK159"/>
  <c r="BK257"/>
  <c i="3" r="BK1264"/>
  <c r="BK731"/>
  <c r="J1165"/>
  <c r="BK1690"/>
  <c r="J477"/>
  <c r="BK1074"/>
  <c r="BK1352"/>
  <c r="J429"/>
  <c r="J449"/>
  <c r="J157"/>
  <c r="J1297"/>
  <c i="4" r="J153"/>
  <c r="J210"/>
  <c r="J141"/>
  <c i="5" r="J242"/>
  <c r="J136"/>
  <c i="6" r="BK134"/>
  <c i="2" r="J319"/>
  <c i="3" r="BK1629"/>
  <c r="J632"/>
  <c r="J1259"/>
  <c r="BK409"/>
  <c r="J746"/>
  <c r="J1049"/>
  <c r="BK1522"/>
  <c r="J537"/>
  <c r="BK913"/>
  <c r="J1509"/>
  <c r="J311"/>
  <c r="J1804"/>
  <c r="BK835"/>
  <c i="4" r="J171"/>
  <c r="BK133"/>
  <c i="5" r="J219"/>
  <c r="J238"/>
  <c i="6" r="BK93"/>
  <c i="2" r="J183"/>
  <c r="BK101"/>
  <c i="3" r="J1468"/>
  <c r="BK689"/>
  <c r="BK1210"/>
  <c r="J167"/>
  <c r="BK311"/>
  <c r="J222"/>
  <c r="J901"/>
  <c r="BK1289"/>
  <c r="J725"/>
  <c r="J1844"/>
  <c r="J909"/>
  <c i="4" r="BK103"/>
  <c r="BK169"/>
  <c i="5" r="J229"/>
  <c i="6" r="BK158"/>
  <c i="2" r="J175"/>
  <c r="BK298"/>
  <c r="BK113"/>
  <c i="3" r="J592"/>
  <c r="J835"/>
  <c r="BK674"/>
  <c r="J1069"/>
  <c r="BK1376"/>
  <c r="BK1655"/>
  <c r="BK371"/>
  <c r="BK962"/>
  <c r="BK1817"/>
  <c r="J948"/>
  <c i="4" r="J125"/>
  <c r="J177"/>
  <c i="5" r="J221"/>
  <c r="BK113"/>
  <c i="6" r="BK99"/>
  <c r="BK124"/>
  <c i="2" r="J137"/>
  <c r="J368"/>
  <c i="3" r="J968"/>
  <c r="J839"/>
  <c r="BK1158"/>
  <c r="J1580"/>
  <c r="J1425"/>
  <c r="BK442"/>
  <c r="BK977"/>
  <c r="J1177"/>
  <c r="J1940"/>
  <c r="J1665"/>
  <c r="J937"/>
  <c i="4" r="BK86"/>
  <c r="BK121"/>
  <c r="J93"/>
  <c i="5" r="J212"/>
  <c r="J244"/>
  <c i="6" r="J156"/>
  <c r="J95"/>
  <c i="2" r="J105"/>
  <c r="J326"/>
  <c r="J298"/>
  <c i="3" r="BK1517"/>
  <c r="BK735"/>
  <c r="J1419"/>
  <c r="J979"/>
  <c r="J460"/>
  <c r="BK1148"/>
  <c r="J681"/>
  <c r="J1474"/>
  <c r="J607"/>
  <c r="J977"/>
  <c r="BK1474"/>
  <c r="BK921"/>
  <c r="BK1742"/>
  <c r="BK573"/>
  <c r="BK1808"/>
  <c r="J588"/>
  <c i="4" r="J197"/>
  <c i="5" r="BK100"/>
  <c r="BK221"/>
  <c i="6" r="J130"/>
  <c i="2" r="BK348"/>
  <c i="3" r="J1690"/>
  <c r="J790"/>
  <c r="J1553"/>
  <c r="BK854"/>
  <c r="J1361"/>
  <c r="J854"/>
  <c r="J1158"/>
  <c r="J1766"/>
  <c r="J162"/>
  <c r="BK513"/>
  <c r="BK1020"/>
  <c r="BK1844"/>
  <c r="J857"/>
  <c i="4" r="BK193"/>
  <c r="BK171"/>
  <c i="5" r="J180"/>
  <c r="BK138"/>
  <c i="6" r="BK112"/>
  <c i="2" r="BK124"/>
  <c r="BK376"/>
  <c i="3" r="BK1195"/>
  <c r="J1771"/>
  <c r="BK952"/>
  <c r="J1486"/>
  <c r="J861"/>
  <c r="BK1327"/>
  <c r="BK1486"/>
  <c r="J395"/>
  <c r="BK1254"/>
  <c r="J1801"/>
  <c i="4" r="J161"/>
  <c r="BK161"/>
  <c r="BK143"/>
  <c i="5" r="J117"/>
  <c r="BK183"/>
  <c i="2" r="J257"/>
  <c r="J133"/>
  <c i="3" r="BK1536"/>
  <c r="J1562"/>
  <c r="BK402"/>
  <c r="BK588"/>
  <c r="BK933"/>
  <c r="J806"/>
  <c r="BK1200"/>
  <c r="BK1562"/>
  <c r="BK604"/>
  <c r="J1836"/>
  <c r="BK469"/>
  <c i="4" r="BK210"/>
  <c r="J151"/>
  <c i="5" r="J121"/>
  <c r="BK156"/>
  <c i="6" r="J93"/>
  <c i="2" r="BK198"/>
  <c r="J145"/>
  <c i="3" r="BK1514"/>
  <c r="BK722"/>
  <c r="BK925"/>
  <c r="J1585"/>
  <c r="BK222"/>
  <c r="J666"/>
  <c r="BK1090"/>
  <c r="J1409"/>
  <c r="J121"/>
  <c r="BK756"/>
  <c r="BK1940"/>
  <c r="J1284"/>
  <c r="BK121"/>
  <c i="4" r="J91"/>
  <c r="BK88"/>
  <c i="5" r="J177"/>
  <c r="BK117"/>
  <c i="6" r="J117"/>
  <c i="2" r="BK253"/>
  <c r="J159"/>
  <c r="J398"/>
  <c i="3" r="BK751"/>
  <c r="BK1322"/>
  <c r="J1462"/>
  <c r="J1637"/>
  <c r="BK725"/>
  <c r="J437"/>
  <c r="J952"/>
  <c r="J1307"/>
  <c r="J116"/>
  <c r="J1322"/>
  <c i="4" r="BK157"/>
  <c r="J129"/>
  <c r="J119"/>
  <c i="5" r="J159"/>
  <c r="BK136"/>
  <c i="6" r="BK128"/>
  <c i="2" r="J149"/>
  <c r="J303"/>
  <c i="3" r="J988"/>
  <c r="BK1135"/>
  <c r="J915"/>
  <c r="J1378"/>
  <c r="J656"/>
  <c r="BK562"/>
  <c r="BK1371"/>
  <c r="BK1551"/>
  <c r="J1949"/>
  <c r="J1597"/>
  <c r="J509"/>
  <c i="4" r="J169"/>
  <c r="BK191"/>
  <c i="5" r="BK186"/>
  <c r="BK238"/>
  <c r="J225"/>
  <c i="6" r="J136"/>
  <c i="2" r="J381"/>
  <c r="J109"/>
  <c i="3" r="J735"/>
  <c r="BK1297"/>
  <c r="J830"/>
  <c r="J1274"/>
  <c r="J1128"/>
  <c r="BK148"/>
  <c r="J585"/>
  <c r="BK1538"/>
  <c r="J823"/>
  <c r="BK1874"/>
  <c r="BK1580"/>
  <c r="J573"/>
  <c i="4" r="BK159"/>
  <c r="J107"/>
  <c r="BK123"/>
  <c i="5" r="BK219"/>
  <c r="BK192"/>
  <c i="6" r="J144"/>
  <c i="2" r="BK303"/>
  <c r="BK119"/>
  <c r="J116"/>
  <c i="3" r="J1599"/>
  <c r="J847"/>
  <c r="BK185"/>
  <c r="BK869"/>
  <c r="J1454"/>
  <c r="BK286"/>
  <c r="BK1245"/>
  <c r="BK746"/>
  <c r="BK1114"/>
  <c r="J409"/>
  <c r="BK599"/>
  <c r="J1587"/>
  <c r="J1954"/>
  <c r="BK972"/>
  <c i="4" r="J195"/>
  <c r="J212"/>
  <c r="BK135"/>
  <c i="5" r="BK229"/>
  <c r="BK248"/>
  <c i="6" r="J153"/>
  <c i="2" r="J261"/>
  <c r="J226"/>
  <c i="3" r="J1120"/>
  <c r="J1332"/>
  <c r="J540"/>
  <c r="BK1409"/>
  <c r="BK496"/>
  <c r="BK1436"/>
  <c r="BK262"/>
  <c r="J843"/>
  <c r="BK637"/>
  <c r="J544"/>
  <c r="J1817"/>
  <c r="J267"/>
  <c i="4" r="BK155"/>
  <c r="J121"/>
  <c i="5" r="BK189"/>
  <c r="BK250"/>
  <c i="6" r="J119"/>
  <c i="2" r="J344"/>
  <c r="BK149"/>
  <c i="3" r="J935"/>
  <c r="BK1620"/>
  <c r="BK857"/>
  <c r="BK1279"/>
  <c r="BK1693"/>
  <c r="BK429"/>
  <c r="J1148"/>
  <c r="J212"/>
  <c r="BK437"/>
  <c r="J580"/>
  <c r="BK1859"/>
  <c r="J1349"/>
  <c i="4" r="J103"/>
  <c r="J149"/>
  <c r="J111"/>
  <c i="5" r="BK195"/>
  <c i="6" r="BK115"/>
  <c i="2" r="BK358"/>
  <c r="BK398"/>
  <c i="3" r="BK823"/>
  <c r="BK1302"/>
  <c r="BK1223"/>
  <c r="J1570"/>
  <c r="J342"/>
  <c r="BK1427"/>
  <c r="J327"/>
  <c r="BK1705"/>
  <c r="BK306"/>
  <c r="BK1787"/>
  <c r="BK901"/>
  <c i="4" r="BK185"/>
  <c r="BK195"/>
  <c i="5" r="BK205"/>
  <c r="J240"/>
  <c i="6" r="BK91"/>
  <c i="2" r="BK133"/>
  <c r="BK274"/>
  <c r="J376"/>
  <c i="3" r="BK1604"/>
  <c r="J562"/>
  <c r="BK632"/>
  <c r="J1356"/>
  <c r="J235"/>
  <c r="J398"/>
  <c r="BK705"/>
  <c r="J1195"/>
  <c r="BK1889"/>
  <c r="BK1454"/>
  <c i="4" r="BK84"/>
  <c r="BK147"/>
  <c i="5" r="J109"/>
  <c r="J154"/>
  <c i="6" r="J112"/>
  <c i="2" r="J392"/>
  <c i="3" r="BK1364"/>
  <c r="BK172"/>
  <c r="BK1080"/>
  <c r="BK433"/>
  <c r="BK937"/>
  <c r="J1387"/>
  <c r="J570"/>
  <c r="BK686"/>
  <c r="BK847"/>
  <c r="J1897"/>
  <c r="J1517"/>
  <c r="J557"/>
  <c i="4" r="BK181"/>
  <c r="BK125"/>
  <c i="5" r="J148"/>
  <c r="BK171"/>
  <c i="6" r="BK153"/>
  <c i="2" r="J212"/>
  <c r="BK368"/>
  <c i="3" r="BK897"/>
  <c r="J1471"/>
  <c r="BK379"/>
  <c r="J1649"/>
  <c r="BK247"/>
  <c r="J1200"/>
  <c r="BK1006"/>
  <c r="J142"/>
  <c r="J697"/>
  <c r="BK1685"/>
  <c r="BK390"/>
  <c i="4" r="J189"/>
  <c r="BK101"/>
  <c i="5" r="BK242"/>
  <c r="BK131"/>
  <c r="J208"/>
  <c i="6" r="BK126"/>
  <c i="2" r="J203"/>
  <c r="J282"/>
  <c r="J164"/>
  <c i="3" r="BK1220"/>
  <c r="BK474"/>
  <c r="J1394"/>
  <c r="J346"/>
  <c r="BK281"/>
  <c r="BK1107"/>
  <c r="BK217"/>
  <c r="BK557"/>
  <c r="BK861"/>
  <c r="J1407"/>
  <c r="J694"/>
  <c r="BK1804"/>
  <c r="J756"/>
  <c i="4" r="BK205"/>
  <c r="J159"/>
  <c r="J199"/>
  <c i="5" r="J195"/>
  <c r="BK212"/>
  <c r="J250"/>
  <c i="6" r="BK89"/>
  <c i="2" r="BK250"/>
  <c r="BK381"/>
  <c r="J239"/>
  <c i="3" r="BK1394"/>
  <c r="BK681"/>
  <c r="J1352"/>
  <c r="BK585"/>
  <c r="J1576"/>
  <c r="J1724"/>
  <c r="BK1128"/>
  <c r="BK316"/>
  <c r="BK1447"/>
  <c r="J506"/>
  <c r="J1391"/>
  <c r="J390"/>
  <c r="J1488"/>
  <c r="BK915"/>
  <c r="J1932"/>
  <c r="BK1766"/>
  <c r="BK943"/>
  <c i="4" r="BK99"/>
  <c r="J175"/>
  <c i="5" r="J227"/>
  <c r="BK151"/>
  <c i="6" r="J158"/>
  <c r="BK101"/>
  <c i="2" r="J386"/>
  <c r="BK141"/>
  <c i="3" r="J1549"/>
  <c r="BK544"/>
  <c r="J1182"/>
  <c r="BK1506"/>
  <c r="BK1104"/>
  <c r="J1264"/>
  <c r="BK205"/>
  <c r="J705"/>
  <c r="BK1234"/>
  <c r="J1620"/>
  <c r="J881"/>
  <c r="BK1407"/>
  <c i="4" r="BK131"/>
  <c r="BK165"/>
  <c i="5" r="J129"/>
  <c i="6" r="BK110"/>
  <c i="2" r="J119"/>
  <c r="J286"/>
  <c i="3" r="BK1361"/>
  <c r="BK342"/>
  <c r="BK457"/>
  <c r="J1302"/>
  <c r="BK694"/>
  <c r="BK806"/>
  <c r="J1337"/>
  <c r="BK1471"/>
  <c r="BK1585"/>
  <c r="J217"/>
  <c r="J1787"/>
  <c r="J751"/>
  <c i="4" r="BK203"/>
  <c i="5" r="BK142"/>
  <c r="BK223"/>
  <c i="6" r="J132"/>
  <c i="2" r="J236"/>
  <c i="3" r="BK927"/>
  <c r="BK1468"/>
  <c r="J185"/>
  <c r="J819"/>
  <c r="BK1237"/>
  <c r="J1682"/>
  <c r="J524"/>
  <c r="J740"/>
  <c r="BK811"/>
  <c r="J1674"/>
  <c r="BK742"/>
  <c i="4" r="J173"/>
  <c r="BK111"/>
  <c i="5" r="J98"/>
  <c i="6" r="BK139"/>
  <c i="2" r="BK282"/>
  <c r="BK392"/>
  <c r="J129"/>
  <c i="3" r="J925"/>
  <c r="BK1488"/>
  <c r="J1742"/>
  <c r="J413"/>
  <c r="J379"/>
  <c r="BK116"/>
  <c r="BK321"/>
  <c r="BK595"/>
  <c r="BK1657"/>
  <c r="J405"/>
  <c i="4" r="J135"/>
  <c r="J179"/>
  <c i="5" r="BK98"/>
  <c r="J234"/>
  <c i="2" r="BK207"/>
  <c r="J313"/>
  <c r="BK236"/>
  <c i="3" r="J995"/>
  <c r="J1705"/>
  <c r="BK865"/>
  <c r="BK666"/>
  <c r="J1341"/>
  <c r="BK1651"/>
  <c r="BK1724"/>
  <c r="BK351"/>
  <c r="J972"/>
  <c r="BK1821"/>
  <c r="J966"/>
  <c i="4" r="BK212"/>
  <c r="BK137"/>
  <c r="J109"/>
  <c i="5" r="BK227"/>
  <c r="J246"/>
  <c i="6" r="J128"/>
  <c i="2" r="J358"/>
  <c i="3" r="BK1231"/>
  <c r="J321"/>
  <c r="J1501"/>
  <c r="J177"/>
  <c r="J464"/>
  <c r="BK460"/>
  <c r="J894"/>
  <c r="BK1647"/>
  <c r="BK549"/>
  <c r="BK1796"/>
  <c i="4" r="J105"/>
  <c r="J145"/>
  <c r="BK107"/>
  <c i="5" r="J232"/>
  <c i="6" r="J134"/>
  <c i="2" r="J348"/>
  <c r="BK212"/>
  <c i="3" r="J1099"/>
  <c r="J262"/>
  <c r="BK162"/>
  <c r="J578"/>
  <c r="BK790"/>
  <c r="J1697"/>
  <c r="J337"/>
  <c r="BK1637"/>
  <c r="J990"/>
  <c r="BK1830"/>
  <c r="BK1478"/>
  <c r="J402"/>
  <c i="4" r="BK153"/>
  <c r="BK179"/>
  <c i="5" r="J201"/>
  <c r="J102"/>
  <c r="BK145"/>
  <c i="6" r="J105"/>
  <c i="2" r="J187"/>
  <c r="BK344"/>
  <c r="J194"/>
  <c i="3" r="J1223"/>
  <c r="BK1832"/>
  <c i="4" r="J123"/>
  <c r="J95"/>
  <c r="BK167"/>
  <c i="5" r="J145"/>
  <c r="BK203"/>
  <c i="6" r="BK151"/>
  <c i="2" r="BK203"/>
  <c r="BK278"/>
  <c i="3" r="BK877"/>
  <c r="J1400"/>
  <c r="J1779"/>
  <c r="BK1284"/>
  <c r="J384"/>
  <c r="J772"/>
  <c r="BK1165"/>
  <c r="J877"/>
  <c r="BK1356"/>
  <c r="BK1897"/>
  <c r="BK1099"/>
  <c i="4" r="BK129"/>
  <c r="BK207"/>
  <c i="5" r="BK232"/>
  <c r="J198"/>
  <c i="6" r="J103"/>
  <c i="2" r="BK326"/>
  <c r="BK105"/>
  <c i="3" r="J865"/>
  <c r="J1369"/>
  <c r="BK565"/>
  <c r="J1411"/>
  <c r="J599"/>
  <c r="BK1182"/>
  <c r="BK1391"/>
  <c r="BK527"/>
  <c r="J943"/>
  <c r="BK1912"/>
  <c r="BK1215"/>
  <c i="4" r="J201"/>
  <c r="J205"/>
  <c i="5" r="J165"/>
  <c r="BK96"/>
  <c i="6" r="BK95"/>
  <c r="J151"/>
  <c i="2" r="J294"/>
  <c i="3" r="J1427"/>
  <c r="BK421"/>
  <c r="J897"/>
  <c r="J1529"/>
  <c r="BK1682"/>
  <c r="BK578"/>
  <c r="J962"/>
  <c r="J1447"/>
  <c r="BK196"/>
  <c r="J885"/>
  <c r="J1889"/>
  <c r="BK1570"/>
  <c i="4" r="J131"/>
  <c r="J88"/>
  <c i="5" r="J151"/>
  <c r="BK90"/>
  <c i="6" r="BK105"/>
  <c i="2" r="BK336"/>
  <c i="3" r="BK1378"/>
  <c r="J442"/>
  <c r="BK1038"/>
  <c r="BK1063"/>
  <c r="J1531"/>
  <c r="BK490"/>
  <c r="J686"/>
  <c r="J517"/>
  <c r="J1024"/>
  <c r="BK153"/>
  <c r="J1784"/>
  <c r="J595"/>
  <c i="4" r="BK214"/>
  <c r="J86"/>
  <c i="5" r="J175"/>
  <c i="6" r="BK132"/>
  <c r="J141"/>
  <c i="2" r="BK129"/>
  <c r="BK294"/>
  <c i="3" r="J1104"/>
  <c r="BK1451"/>
  <c r="BK1606"/>
  <c r="BK142"/>
  <c r="J624"/>
  <c r="J1522"/>
  <c r="J1756"/>
  <c r="J513"/>
  <c r="BK1784"/>
  <c r="J190"/>
  <c i="4" r="J185"/>
  <c i="5" r="BK234"/>
  <c r="J223"/>
  <c i="6" r="BK117"/>
  <c i="2" r="BK239"/>
  <c r="J245"/>
  <c i="3" r="BK1177"/>
  <c r="BK1738"/>
  <c r="BK607"/>
  <c r="BK1205"/>
  <c r="BK1465"/>
  <c r="J205"/>
  <c r="BK592"/>
  <c r="BK1226"/>
  <c r="BK243"/>
  <c r="J1317"/>
  <c i="2" r="J336"/>
  <c r="BK313"/>
  <c i="3" r="BK1422"/>
  <c r="BK424"/>
  <c r="J927"/>
  <c r="J252"/>
  <c r="BK1269"/>
  <c r="J225"/>
  <c r="J1052"/>
  <c r="BK1573"/>
  <c r="BK346"/>
  <c r="BK1735"/>
  <c r="BK235"/>
  <c r="BK1791"/>
  <c r="J496"/>
  <c i="4" r="J101"/>
  <c r="BK95"/>
  <c i="5" r="J215"/>
  <c r="BK105"/>
  <c i="6" r="BK144"/>
  <c i="2" r="BK175"/>
  <c r="BK233"/>
  <c i="3" r="BK1058"/>
  <c r="BK1509"/>
  <c r="BK782"/>
  <c r="BK1349"/>
  <c r="BK1029"/>
  <c r="BK1024"/>
  <c r="J1727"/>
  <c r="BK624"/>
  <c r="J1074"/>
  <c r="J1465"/>
  <c r="J1957"/>
  <c r="J873"/>
  <c i="4" r="BK141"/>
  <c r="J115"/>
  <c i="5" r="BK198"/>
  <c r="BK148"/>
  <c i="6" r="J124"/>
  <c i="2" r="BK194"/>
  <c r="J207"/>
  <c i="3" r="J1187"/>
  <c r="BK1753"/>
  <c r="BK551"/>
  <c r="BK190"/>
  <c r="J172"/>
  <c r="BK1250"/>
  <c r="J1678"/>
  <c r="J1269"/>
  <c r="BK1957"/>
  <c r="BK1069"/>
  <c i="4" r="BK97"/>
  <c r="BK117"/>
  <c i="5" r="J189"/>
  <c r="J96"/>
  <c i="6" r="BK119"/>
  <c i="2" r="BK245"/>
  <c r="J363"/>
  <c i="3" r="J811"/>
  <c r="J1371"/>
  <c r="J196"/>
  <c r="BK554"/>
  <c r="BK851"/>
  <c r="J1289"/>
  <c r="J983"/>
  <c r="BK1697"/>
  <c r="J551"/>
  <c r="BK1836"/>
  <c r="BK941"/>
  <c i="4" r="BK175"/>
  <c r="J167"/>
  <c i="5" r="BK244"/>
  <c r="J203"/>
  <c i="6" r="J122"/>
  <c r="J115"/>
  <c i="2" r="J340"/>
  <c i="3" r="J1644"/>
  <c r="BK413"/>
  <c r="BK643"/>
  <c r="J1205"/>
  <c r="J1538"/>
  <c r="BK125"/>
  <c r="J722"/>
  <c r="BK509"/>
  <c r="J1135"/>
  <c r="BK239"/>
  <c r="J1632"/>
  <c i="4" r="BK163"/>
  <c r="J181"/>
  <c i="5" r="J156"/>
  <c r="BK94"/>
  <c i="6" r="BK97"/>
  <c i="2" r="J274"/>
  <c r="J101"/>
  <c i="3" r="J1551"/>
  <c r="BK449"/>
  <c r="BK909"/>
  <c r="J1220"/>
  <c r="J1514"/>
  <c r="J1716"/>
  <c r="BK384"/>
  <c r="J1107"/>
  <c r="J1912"/>
  <c r="J1058"/>
  <c r="J125"/>
  <c i="4" r="BK113"/>
  <c r="J139"/>
  <c i="5" r="J168"/>
  <c i="6" r="J101"/>
  <c i="2" r="BK363"/>
  <c r="J332"/>
  <c r="BK268"/>
  <c i="3" r="J1560"/>
  <c r="BK830"/>
  <c r="J1657"/>
  <c r="BK968"/>
  <c r="J1478"/>
  <c r="BK1462"/>
  <c r="J433"/>
  <c r="J1312"/>
  <c r="BK1553"/>
  <c r="BK131"/>
  <c r="J148"/>
  <c r="BK1259"/>
  <c i="4" r="BK151"/>
  <c r="BK119"/>
  <c i="5" r="BK215"/>
  <c r="J100"/>
  <c i="6" r="J110"/>
  <c i="2" r="J198"/>
  <c i="3" r="BK1771"/>
  <c r="J960"/>
  <c r="J351"/>
  <c r="J1245"/>
  <c r="BK819"/>
  <c r="J1693"/>
  <c r="BK506"/>
  <c r="BK894"/>
  <c r="BK1713"/>
  <c r="BK772"/>
  <c r="BK252"/>
  <c r="BK484"/>
  <c r="J1215"/>
  <c r="J782"/>
  <c r="J1874"/>
  <c r="J1606"/>
  <c i="4" r="BK187"/>
  <c r="J147"/>
  <c r="J165"/>
  <c i="5" r="J183"/>
  <c r="J90"/>
  <c i="6" r="BK130"/>
  <c i="2" l="1" r="BK96"/>
  <c r="J96"/>
  <c r="J61"/>
  <c r="BK232"/>
  <c r="J232"/>
  <c r="J63"/>
  <c r="BK273"/>
  <c r="J273"/>
  <c r="J68"/>
  <c r="T318"/>
  <c i="3" r="T130"/>
  <c r="BK234"/>
  <c r="J234"/>
  <c r="J64"/>
  <c r="R234"/>
  <c r="BK389"/>
  <c r="J389"/>
  <c r="J66"/>
  <c r="R423"/>
  <c r="T456"/>
  <c r="BK598"/>
  <c r="J598"/>
  <c r="J73"/>
  <c r="BK745"/>
  <c r="J745"/>
  <c r="J75"/>
  <c r="R838"/>
  <c r="P900"/>
  <c r="P912"/>
  <c r="R920"/>
  <c r="R971"/>
  <c r="R1164"/>
  <c r="R1253"/>
  <c r="R1340"/>
  <c r="P1677"/>
  <c r="R1741"/>
  <c r="P1790"/>
  <c r="P1807"/>
  <c r="T1960"/>
  <c i="4" r="T90"/>
  <c i="5" r="P108"/>
  <c r="R174"/>
  <c r="BK218"/>
  <c r="J218"/>
  <c r="J66"/>
  <c r="T218"/>
  <c r="T237"/>
  <c i="2" r="R123"/>
  <c r="P273"/>
  <c r="R318"/>
  <c i="3" r="BK115"/>
  <c r="J115"/>
  <c r="J61"/>
  <c r="R115"/>
  <c r="P195"/>
  <c r="R389"/>
  <c r="P456"/>
  <c r="R468"/>
  <c r="P543"/>
  <c r="P734"/>
  <c r="R789"/>
  <c r="P982"/>
  <c r="P1406"/>
  <c r="BK1696"/>
  <c r="J1696"/>
  <c r="J88"/>
  <c r="P1835"/>
  <c i="4" r="P83"/>
  <c r="P209"/>
  <c i="5" r="BK108"/>
  <c r="J108"/>
  <c r="J62"/>
  <c r="BK174"/>
  <c r="J174"/>
  <c r="J64"/>
  <c r="P211"/>
  <c i="2" r="T123"/>
  <c r="T249"/>
  <c r="T256"/>
  <c r="R343"/>
  <c i="3" r="BK130"/>
  <c r="J130"/>
  <c r="J62"/>
  <c r="T195"/>
  <c r="P423"/>
  <c r="P468"/>
  <c r="BK543"/>
  <c r="J543"/>
  <c r="J72"/>
  <c r="BK734"/>
  <c r="J734"/>
  <c r="J74"/>
  <c r="BK789"/>
  <c r="J789"/>
  <c r="J76"/>
  <c r="BK982"/>
  <c r="J982"/>
  <c r="J82"/>
  <c r="P1164"/>
  <c r="P1253"/>
  <c r="T1340"/>
  <c r="R1677"/>
  <c r="P1741"/>
  <c r="T1835"/>
  <c i="4" r="BK83"/>
  <c r="BK209"/>
  <c r="J209"/>
  <c r="J62"/>
  <c i="5" r="R108"/>
  <c r="P174"/>
  <c r="BK211"/>
  <c r="J211"/>
  <c r="J65"/>
  <c r="T211"/>
  <c r="R218"/>
  <c r="P237"/>
  <c i="6" r="BK109"/>
  <c r="J109"/>
  <c r="J61"/>
  <c i="2" r="R96"/>
  <c r="R232"/>
  <c r="P249"/>
  <c r="P256"/>
  <c r="T343"/>
  <c i="3" r="R130"/>
  <c r="R251"/>
  <c r="BK423"/>
  <c r="J423"/>
  <c r="J67"/>
  <c r="P598"/>
  <c r="T745"/>
  <c r="T838"/>
  <c r="R900"/>
  <c r="R912"/>
  <c r="P920"/>
  <c r="T971"/>
  <c r="BK1164"/>
  <c r="J1164"/>
  <c r="J83"/>
  <c r="BK1253"/>
  <c r="J1253"/>
  <c r="J84"/>
  <c r="P1340"/>
  <c r="T1677"/>
  <c r="T1741"/>
  <c r="BK1835"/>
  <c r="J1835"/>
  <c r="J92"/>
  <c i="4" r="P90"/>
  <c r="P82"/>
  <c i="1" r="AU57"/>
  <c i="5" r="R89"/>
  <c r="R141"/>
  <c i="6" r="BK114"/>
  <c r="J114"/>
  <c r="J62"/>
  <c i="2" r="P123"/>
  <c r="T273"/>
  <c r="BK318"/>
  <c r="J318"/>
  <c r="J69"/>
  <c i="3" r="P130"/>
  <c r="P251"/>
  <c r="P389"/>
  <c r="BK456"/>
  <c r="J456"/>
  <c r="J68"/>
  <c r="T468"/>
  <c r="R543"/>
  <c r="R734"/>
  <c r="P789"/>
  <c r="R982"/>
  <c r="BK1406"/>
  <c r="J1406"/>
  <c r="J86"/>
  <c r="P1696"/>
  <c r="BK1790"/>
  <c r="J1790"/>
  <c r="J90"/>
  <c r="BK1807"/>
  <c r="J1807"/>
  <c r="J91"/>
  <c r="P1960"/>
  <c i="4" r="T83"/>
  <c r="T209"/>
  <c i="5" r="BK89"/>
  <c r="BK141"/>
  <c r="J141"/>
  <c r="J63"/>
  <c i="6" r="R109"/>
  <c r="R138"/>
  <c r="R121"/>
  <c i="2" r="P96"/>
  <c r="P232"/>
  <c r="BK249"/>
  <c r="J249"/>
  <c r="J66"/>
  <c r="BK256"/>
  <c r="J256"/>
  <c r="J67"/>
  <c r="BK343"/>
  <c r="J343"/>
  <c r="J70"/>
  <c i="3" r="BK251"/>
  <c r="J251"/>
  <c r="J65"/>
  <c r="T389"/>
  <c r="R598"/>
  <c r="R745"/>
  <c r="BK838"/>
  <c r="J838"/>
  <c r="J77"/>
  <c r="BK900"/>
  <c r="J900"/>
  <c r="J78"/>
  <c r="BK912"/>
  <c r="J912"/>
  <c r="J79"/>
  <c r="BK920"/>
  <c r="J920"/>
  <c r="J80"/>
  <c r="BK971"/>
  <c r="J971"/>
  <c r="J81"/>
  <c r="T1406"/>
  <c r="T1696"/>
  <c r="R1835"/>
  <c i="4" r="R83"/>
  <c r="R209"/>
  <c i="5" r="T89"/>
  <c r="P141"/>
  <c r="T174"/>
  <c r="R211"/>
  <c r="P218"/>
  <c r="BK237"/>
  <c r="J237"/>
  <c r="J67"/>
  <c r="R237"/>
  <c i="6" r="T109"/>
  <c r="T88"/>
  <c r="T114"/>
  <c r="BK138"/>
  <c r="J138"/>
  <c r="J64"/>
  <c r="P150"/>
  <c r="P143"/>
  <c i="2" r="T96"/>
  <c r="T95"/>
  <c r="T232"/>
  <c r="R249"/>
  <c r="R256"/>
  <c r="P343"/>
  <c i="3" r="P115"/>
  <c r="BK195"/>
  <c r="J195"/>
  <c r="J63"/>
  <c r="T251"/>
  <c r="T423"/>
  <c r="BK468"/>
  <c r="T543"/>
  <c r="T734"/>
  <c r="T789"/>
  <c r="T982"/>
  <c r="R1406"/>
  <c r="R1696"/>
  <c r="T1790"/>
  <c r="T1807"/>
  <c r="BK1960"/>
  <c r="J1960"/>
  <c r="J93"/>
  <c i="4" r="R90"/>
  <c r="R82"/>
  <c i="5" r="T108"/>
  <c i="6" r="P109"/>
  <c r="R114"/>
  <c r="T138"/>
  <c r="T121"/>
  <c r="BK155"/>
  <c r="J155"/>
  <c r="J67"/>
  <c i="2" r="BK123"/>
  <c r="BK95"/>
  <c r="R273"/>
  <c r="P318"/>
  <c i="3" r="T115"/>
  <c r="R195"/>
  <c r="P234"/>
  <c r="T234"/>
  <c r="R456"/>
  <c r="T598"/>
  <c r="P745"/>
  <c r="P838"/>
  <c r="T900"/>
  <c r="T912"/>
  <c r="T920"/>
  <c r="P971"/>
  <c r="T1164"/>
  <c r="T1253"/>
  <c r="BK1340"/>
  <c r="J1340"/>
  <c r="J85"/>
  <c r="BK1677"/>
  <c r="J1677"/>
  <c r="J87"/>
  <c r="BK1741"/>
  <c r="J1741"/>
  <c r="J89"/>
  <c r="R1790"/>
  <c r="R1807"/>
  <c r="R1960"/>
  <c i="4" r="BK90"/>
  <c r="J90"/>
  <c r="J61"/>
  <c i="5" r="P89"/>
  <c r="P88"/>
  <c r="P87"/>
  <c i="1" r="AU58"/>
  <c i="5" r="T141"/>
  <c i="6" r="P114"/>
  <c r="P138"/>
  <c r="P121"/>
  <c r="BK150"/>
  <c r="J150"/>
  <c r="J66"/>
  <c r="R150"/>
  <c r="R143"/>
  <c r="T150"/>
  <c r="T143"/>
  <c r="P155"/>
  <c r="R155"/>
  <c r="T155"/>
  <c i="2" r="BK380"/>
  <c r="J380"/>
  <c r="J71"/>
  <c r="BK397"/>
  <c r="J397"/>
  <c r="J74"/>
  <c i="6" r="BK121"/>
  <c r="J121"/>
  <c r="J63"/>
  <c i="2" r="BK391"/>
  <c r="J391"/>
  <c r="J73"/>
  <c i="3" r="BK463"/>
  <c r="J463"/>
  <c r="J69"/>
  <c i="6" r="BK143"/>
  <c r="J143"/>
  <c r="J65"/>
  <c i="2" r="BK385"/>
  <c r="J385"/>
  <c r="J72"/>
  <c r="BK244"/>
  <c r="J244"/>
  <c r="J65"/>
  <c i="6" r="BK88"/>
  <c r="BK87"/>
  <c r="J87"/>
  <c r="J59"/>
  <c r="E48"/>
  <c r="J55"/>
  <c r="F83"/>
  <c r="BE95"/>
  <c r="BE97"/>
  <c r="BE99"/>
  <c r="BE117"/>
  <c r="BE130"/>
  <c r="BE134"/>
  <c i="5" r="J89"/>
  <c r="J61"/>
  <c i="6" r="BE156"/>
  <c r="F55"/>
  <c r="J83"/>
  <c r="BE89"/>
  <c r="BE119"/>
  <c r="BE124"/>
  <c r="BE126"/>
  <c r="BE128"/>
  <c r="BE139"/>
  <c r="BE158"/>
  <c r="BE101"/>
  <c r="BE103"/>
  <c r="BE105"/>
  <c r="BE122"/>
  <c r="BE132"/>
  <c r="BE151"/>
  <c r="BE160"/>
  <c r="J52"/>
  <c r="BE91"/>
  <c r="BE112"/>
  <c r="BE115"/>
  <c r="BE136"/>
  <c r="BE153"/>
  <c r="BE93"/>
  <c r="BE107"/>
  <c r="BE110"/>
  <c r="BE141"/>
  <c r="BE144"/>
  <c r="BE146"/>
  <c r="BE148"/>
  <c i="5" r="J52"/>
  <c r="BE117"/>
  <c r="BE121"/>
  <c r="BE142"/>
  <c r="BE148"/>
  <c r="BE238"/>
  <c r="BE240"/>
  <c r="BE244"/>
  <c r="BE250"/>
  <c r="BE154"/>
  <c r="BE165"/>
  <c r="BE168"/>
  <c r="BE175"/>
  <c r="BE195"/>
  <c r="BE198"/>
  <c i="4" r="J83"/>
  <c r="J60"/>
  <c i="5" r="J83"/>
  <c r="BE125"/>
  <c r="BE131"/>
  <c r="BE246"/>
  <c r="E48"/>
  <c r="F55"/>
  <c r="BE109"/>
  <c r="BE113"/>
  <c r="BE145"/>
  <c r="BE162"/>
  <c r="BE171"/>
  <c r="BE189"/>
  <c r="BE201"/>
  <c r="BE203"/>
  <c r="BE208"/>
  <c r="BE229"/>
  <c r="BE177"/>
  <c r="BE205"/>
  <c r="BE223"/>
  <c r="BE225"/>
  <c r="BE232"/>
  <c r="BE234"/>
  <c r="BE242"/>
  <c r="BE94"/>
  <c r="BE96"/>
  <c r="BE136"/>
  <c r="BE192"/>
  <c r="BE221"/>
  <c r="BE90"/>
  <c r="BE98"/>
  <c r="BE100"/>
  <c r="BE105"/>
  <c r="BE129"/>
  <c r="BE133"/>
  <c r="BE151"/>
  <c r="BE156"/>
  <c r="BE159"/>
  <c r="BE180"/>
  <c r="BE183"/>
  <c r="BE186"/>
  <c r="BE212"/>
  <c r="BE215"/>
  <c r="BE219"/>
  <c r="BE227"/>
  <c r="BE248"/>
  <c r="BE102"/>
  <c r="BE138"/>
  <c i="3" r="J468"/>
  <c r="J71"/>
  <c i="4" r="J54"/>
  <c r="F78"/>
  <c r="BE93"/>
  <c r="BE95"/>
  <c r="BE103"/>
  <c r="BE105"/>
  <c r="BE113"/>
  <c r="BE137"/>
  <c r="BE149"/>
  <c r="BE151"/>
  <c r="BE159"/>
  <c r="BE181"/>
  <c r="BE199"/>
  <c r="BE201"/>
  <c r="BE214"/>
  <c r="F55"/>
  <c r="BE99"/>
  <c r="BE123"/>
  <c r="BE145"/>
  <c r="BE147"/>
  <c r="BE153"/>
  <c r="BE155"/>
  <c r="BE167"/>
  <c r="J79"/>
  <c r="BE111"/>
  <c r="BE165"/>
  <c r="BE169"/>
  <c r="BE171"/>
  <c r="BE189"/>
  <c r="BE191"/>
  <c r="BE86"/>
  <c r="BE88"/>
  <c r="BE97"/>
  <c r="BE125"/>
  <c r="BE127"/>
  <c r="BE129"/>
  <c r="BE133"/>
  <c r="BE173"/>
  <c r="BE203"/>
  <c r="BE207"/>
  <c r="BE210"/>
  <c r="J52"/>
  <c r="BE101"/>
  <c r="BE121"/>
  <c r="BE131"/>
  <c r="BE139"/>
  <c r="BE141"/>
  <c r="BE179"/>
  <c r="BE197"/>
  <c r="BE205"/>
  <c i="3" r="BK114"/>
  <c r="J114"/>
  <c r="J60"/>
  <c i="4" r="BE84"/>
  <c r="BE115"/>
  <c r="BE119"/>
  <c r="BE143"/>
  <c r="BE157"/>
  <c r="BE161"/>
  <c r="BE175"/>
  <c r="BE177"/>
  <c r="BE185"/>
  <c r="BE187"/>
  <c r="BE195"/>
  <c r="E48"/>
  <c r="BE109"/>
  <c r="BE117"/>
  <c r="BE135"/>
  <c r="BE91"/>
  <c r="BE107"/>
  <c r="BE163"/>
  <c r="BE183"/>
  <c r="BE193"/>
  <c r="BE212"/>
  <c i="3" r="E48"/>
  <c r="BE239"/>
  <c r="BE379"/>
  <c r="BE384"/>
  <c r="BE513"/>
  <c r="BE517"/>
  <c r="BE532"/>
  <c r="BE562"/>
  <c r="BE580"/>
  <c r="BE604"/>
  <c r="BE607"/>
  <c r="BE646"/>
  <c r="BE656"/>
  <c r="BE666"/>
  <c r="BE697"/>
  <c r="BE806"/>
  <c r="BE830"/>
  <c r="BE861"/>
  <c r="BE865"/>
  <c r="BE885"/>
  <c r="BE925"/>
  <c r="BE927"/>
  <c r="BE943"/>
  <c r="BE948"/>
  <c r="BE1029"/>
  <c r="BE1104"/>
  <c r="BE1107"/>
  <c r="BE1114"/>
  <c r="BE1135"/>
  <c r="BE1182"/>
  <c r="BE1187"/>
  <c r="BE1195"/>
  <c r="BE1200"/>
  <c r="BE1205"/>
  <c r="BE1234"/>
  <c r="BE1274"/>
  <c r="BE1302"/>
  <c r="BE1307"/>
  <c r="BE1352"/>
  <c r="BE1356"/>
  <c r="BE1361"/>
  <c r="BE1364"/>
  <c r="BE1369"/>
  <c r="BE1371"/>
  <c r="BE1376"/>
  <c r="BE1387"/>
  <c r="BE1419"/>
  <c r="BE1422"/>
  <c r="BE1471"/>
  <c r="BE1705"/>
  <c r="BE1724"/>
  <c r="BE1727"/>
  <c r="BE1787"/>
  <c r="BE1791"/>
  <c r="BE1796"/>
  <c r="BE1801"/>
  <c r="BE1804"/>
  <c r="BE1808"/>
  <c r="BE1817"/>
  <c r="BE1821"/>
  <c r="BE1830"/>
  <c r="BE1832"/>
  <c r="BE1836"/>
  <c r="BE1844"/>
  <c r="BE1859"/>
  <c r="BE1874"/>
  <c r="BE1889"/>
  <c r="BE1897"/>
  <c r="BE1912"/>
  <c r="BE1932"/>
  <c r="BE1940"/>
  <c r="BE1949"/>
  <c r="BE1954"/>
  <c r="BE1957"/>
  <c r="BE1961"/>
  <c r="BE1965"/>
  <c i="2" r="J95"/>
  <c r="J60"/>
  <c i="3" r="F55"/>
  <c r="BE142"/>
  <c r="BE177"/>
  <c r="BE208"/>
  <c r="BE225"/>
  <c r="BE316"/>
  <c r="BE321"/>
  <c r="BE565"/>
  <c r="BE637"/>
  <c r="BE735"/>
  <c r="BE751"/>
  <c r="BE786"/>
  <c r="BE814"/>
  <c r="BE835"/>
  <c r="BE873"/>
  <c r="BE897"/>
  <c r="BE901"/>
  <c r="BE909"/>
  <c r="BE937"/>
  <c r="BE956"/>
  <c r="BE968"/>
  <c r="BE995"/>
  <c r="BE1038"/>
  <c r="BE1049"/>
  <c r="BE1245"/>
  <c r="BE1264"/>
  <c r="BE1289"/>
  <c r="BE1297"/>
  <c r="BE1332"/>
  <c r="BE1378"/>
  <c r="BE1385"/>
  <c r="BE1425"/>
  <c r="BE1482"/>
  <c r="BE1501"/>
  <c r="BE1536"/>
  <c r="BE1632"/>
  <c r="BE1665"/>
  <c r="BE1678"/>
  <c r="BE1682"/>
  <c r="BE1693"/>
  <c r="BE1713"/>
  <c r="BE1771"/>
  <c r="J52"/>
  <c r="BE125"/>
  <c r="BE167"/>
  <c r="BE172"/>
  <c r="BE190"/>
  <c r="BE205"/>
  <c r="BE306"/>
  <c r="BE346"/>
  <c r="BE413"/>
  <c r="BE457"/>
  <c r="BE460"/>
  <c r="BE474"/>
  <c r="BE496"/>
  <c r="BE537"/>
  <c r="BE540"/>
  <c r="BE619"/>
  <c r="BE694"/>
  <c r="BE722"/>
  <c r="BE742"/>
  <c r="BE772"/>
  <c r="BE819"/>
  <c r="BE851"/>
  <c r="BE905"/>
  <c r="BE966"/>
  <c r="BE979"/>
  <c r="BE1020"/>
  <c r="BE1041"/>
  <c r="BE1090"/>
  <c r="BE1099"/>
  <c r="BE1177"/>
  <c r="BE1215"/>
  <c r="BE1254"/>
  <c r="BE1317"/>
  <c r="BE1349"/>
  <c r="BE1486"/>
  <c r="BE1517"/>
  <c r="BE1529"/>
  <c r="BE1531"/>
  <c r="BE1576"/>
  <c r="BE1587"/>
  <c r="BE1597"/>
  <c r="BE1599"/>
  <c r="BE1620"/>
  <c r="BE1685"/>
  <c i="2" r="J123"/>
  <c r="J62"/>
  <c i="3" r="BE121"/>
  <c r="BE136"/>
  <c r="BE196"/>
  <c r="BE235"/>
  <c r="BE262"/>
  <c r="BE421"/>
  <c r="BE433"/>
  <c r="BE477"/>
  <c r="BE544"/>
  <c r="BE554"/>
  <c r="BE573"/>
  <c r="BE592"/>
  <c r="BE674"/>
  <c r="BE725"/>
  <c r="BE740"/>
  <c r="BE746"/>
  <c r="BE854"/>
  <c r="BE857"/>
  <c r="BE877"/>
  <c r="BE881"/>
  <c r="BE894"/>
  <c r="BE915"/>
  <c r="BE1017"/>
  <c r="BE1052"/>
  <c r="BE1063"/>
  <c r="BE1069"/>
  <c r="BE1080"/>
  <c r="BE1094"/>
  <c r="BE1158"/>
  <c r="BE1231"/>
  <c r="BE1259"/>
  <c r="BE1322"/>
  <c r="BE1474"/>
  <c r="BE1498"/>
  <c r="BE1524"/>
  <c r="BE1551"/>
  <c r="BE1560"/>
  <c r="BE1585"/>
  <c r="BE1674"/>
  <c r="BE1690"/>
  <c r="BE131"/>
  <c r="BE162"/>
  <c r="BE185"/>
  <c r="BE286"/>
  <c r="BE311"/>
  <c r="BE390"/>
  <c r="BE395"/>
  <c r="BE424"/>
  <c r="BE437"/>
  <c r="BE484"/>
  <c r="BE499"/>
  <c r="BE506"/>
  <c r="BE557"/>
  <c r="BE588"/>
  <c r="BE595"/>
  <c r="BE599"/>
  <c r="BE686"/>
  <c r="BE782"/>
  <c r="BE823"/>
  <c r="BE917"/>
  <c r="BE921"/>
  <c r="BE935"/>
  <c r="BE941"/>
  <c r="BE972"/>
  <c r="BE1006"/>
  <c r="BE1058"/>
  <c r="BE1120"/>
  <c r="BE1148"/>
  <c r="BE1165"/>
  <c r="BE1210"/>
  <c r="BE1220"/>
  <c r="BE1284"/>
  <c r="BE1400"/>
  <c r="BE1407"/>
  <c r="BE1409"/>
  <c r="BE1411"/>
  <c r="BE1447"/>
  <c r="BE1451"/>
  <c r="BE1468"/>
  <c r="BE1488"/>
  <c r="BE1509"/>
  <c r="BE1742"/>
  <c r="BE1766"/>
  <c r="J54"/>
  <c r="BE116"/>
  <c r="BE148"/>
  <c r="BE157"/>
  <c r="BE217"/>
  <c r="BE252"/>
  <c r="BE405"/>
  <c r="BE409"/>
  <c r="BE429"/>
  <c r="BE442"/>
  <c r="BE449"/>
  <c r="BE464"/>
  <c r="BE490"/>
  <c r="BE549"/>
  <c r="BE551"/>
  <c r="BE570"/>
  <c r="BE708"/>
  <c r="BE762"/>
  <c r="BE790"/>
  <c r="BE843"/>
  <c r="BE847"/>
  <c r="BE869"/>
  <c r="BE960"/>
  <c r="BE977"/>
  <c r="BE988"/>
  <c r="BE990"/>
  <c r="BE1024"/>
  <c r="BE1128"/>
  <c r="BE1312"/>
  <c r="BE1337"/>
  <c r="BE1391"/>
  <c r="BE1394"/>
  <c r="BE1436"/>
  <c r="BE1522"/>
  <c r="BE1549"/>
  <c r="BE1553"/>
  <c r="BE1570"/>
  <c r="BE1644"/>
  <c r="BE1655"/>
  <c r="BE1697"/>
  <c r="BE1716"/>
  <c r="BE212"/>
  <c r="BE247"/>
  <c r="BE267"/>
  <c r="BE327"/>
  <c r="BE342"/>
  <c r="BE351"/>
  <c r="BE371"/>
  <c r="BE527"/>
  <c r="BE632"/>
  <c r="BE681"/>
  <c r="BE689"/>
  <c r="BE705"/>
  <c r="BE756"/>
  <c r="BE811"/>
  <c r="BE826"/>
  <c r="BE962"/>
  <c r="BE1033"/>
  <c r="BE1223"/>
  <c r="BE1226"/>
  <c r="BE1269"/>
  <c r="BE1279"/>
  <c r="BE1341"/>
  <c r="BE1403"/>
  <c r="BE1427"/>
  <c r="BE1465"/>
  <c r="BE1478"/>
  <c r="BE1514"/>
  <c r="BE1573"/>
  <c r="BE1580"/>
  <c r="BE1606"/>
  <c r="BE1629"/>
  <c r="BE1637"/>
  <c r="BE1651"/>
  <c r="BE1784"/>
  <c r="BE153"/>
  <c r="BE203"/>
  <c r="BE222"/>
  <c r="BE243"/>
  <c r="BE281"/>
  <c r="BE337"/>
  <c r="BE398"/>
  <c r="BE402"/>
  <c r="BE416"/>
  <c r="BE469"/>
  <c r="BE509"/>
  <c r="BE524"/>
  <c r="BE578"/>
  <c r="BE585"/>
  <c r="BE624"/>
  <c r="BE643"/>
  <c r="BE729"/>
  <c r="BE731"/>
  <c r="BE839"/>
  <c r="BE913"/>
  <c r="BE933"/>
  <c r="BE952"/>
  <c r="BE983"/>
  <c r="BE1074"/>
  <c r="BE1161"/>
  <c r="BE1237"/>
  <c r="BE1250"/>
  <c r="BE1327"/>
  <c r="BE1454"/>
  <c r="BE1462"/>
  <c r="BE1506"/>
  <c r="BE1538"/>
  <c r="BE1562"/>
  <c r="BE1604"/>
  <c r="BE1647"/>
  <c r="BE1649"/>
  <c r="BE1657"/>
  <c r="BE1735"/>
  <c r="BE1738"/>
  <c r="BE1753"/>
  <c r="BE1756"/>
  <c r="BE1779"/>
  <c i="2" r="BE368"/>
  <c r="E48"/>
  <c r="F91"/>
  <c r="BE97"/>
  <c r="BE116"/>
  <c r="BE129"/>
  <c r="BE133"/>
  <c r="BE137"/>
  <c r="BE175"/>
  <c r="BE203"/>
  <c r="BE226"/>
  <c r="BE245"/>
  <c r="BE250"/>
  <c r="BE257"/>
  <c r="BE274"/>
  <c r="BE278"/>
  <c r="BE282"/>
  <c r="BE298"/>
  <c r="BE363"/>
  <c r="BE376"/>
  <c r="BE398"/>
  <c r="J88"/>
  <c r="BE124"/>
  <c r="BE149"/>
  <c r="BE164"/>
  <c r="BE171"/>
  <c r="BE187"/>
  <c r="BE194"/>
  <c r="BE207"/>
  <c r="BE233"/>
  <c r="BE253"/>
  <c r="BE307"/>
  <c r="BE313"/>
  <c r="BE319"/>
  <c r="BE326"/>
  <c r="BE332"/>
  <c r="BE336"/>
  <c r="BE340"/>
  <c r="BE344"/>
  <c r="BE348"/>
  <c r="BE353"/>
  <c r="BE358"/>
  <c r="BE381"/>
  <c r="BE386"/>
  <c r="BE392"/>
  <c r="J54"/>
  <c r="BE101"/>
  <c r="BE105"/>
  <c r="BE113"/>
  <c r="BE119"/>
  <c r="BE154"/>
  <c r="BE159"/>
  <c r="BE212"/>
  <c r="BE236"/>
  <c r="BE239"/>
  <c r="BE109"/>
  <c r="BE141"/>
  <c r="BE145"/>
  <c r="BE183"/>
  <c r="BE198"/>
  <c r="BE261"/>
  <c r="BE268"/>
  <c r="BE286"/>
  <c r="BE294"/>
  <c r="BE303"/>
  <c i="4" r="J34"/>
  <c i="1" r="AW57"/>
  <c i="3" r="F36"/>
  <c i="1" r="BC56"/>
  <c i="3" r="F35"/>
  <c i="1" r="BB56"/>
  <c i="2" r="J34"/>
  <c i="1" r="AW55"/>
  <c i="5" r="F36"/>
  <c i="1" r="BC58"/>
  <c i="6" r="J34"/>
  <c i="1" r="AW59"/>
  <c i="3" r="F37"/>
  <c i="1" r="BD56"/>
  <c i="5" r="J34"/>
  <c i="1" r="AW58"/>
  <c i="5" r="F35"/>
  <c i="1" r="BB58"/>
  <c i="2" r="F34"/>
  <c i="1" r="BA55"/>
  <c i="5" r="F37"/>
  <c i="1" r="BD58"/>
  <c i="3" r="F34"/>
  <c i="1" r="BA56"/>
  <c i="4" r="F35"/>
  <c i="1" r="BB57"/>
  <c i="2" r="F35"/>
  <c i="1" r="BB55"/>
  <c i="6" r="F37"/>
  <c i="1" r="BD59"/>
  <c i="3" r="J34"/>
  <c i="1" r="AW56"/>
  <c i="5" r="F34"/>
  <c i="1" r="BA58"/>
  <c i="4" r="F36"/>
  <c i="1" r="BC57"/>
  <c i="6" r="F36"/>
  <c i="1" r="BC59"/>
  <c i="4" r="F34"/>
  <c i="1" r="BA57"/>
  <c i="4" r="F37"/>
  <c i="1" r="BD57"/>
  <c i="6" r="F34"/>
  <c i="1" r="BA59"/>
  <c i="6" r="F35"/>
  <c i="1" r="BB59"/>
  <c i="2" r="F36"/>
  <c i="1" r="BC55"/>
  <c i="2" r="F37"/>
  <c i="1" r="BD55"/>
  <c i="6" l="1" r="R88"/>
  <c r="P88"/>
  <c r="P87"/>
  <c i="1" r="AU59"/>
  <c i="6" r="T87"/>
  <c r="R87"/>
  <c i="5" r="R88"/>
  <c r="R87"/>
  <c i="2" r="R243"/>
  <c i="3" r="P114"/>
  <c r="R467"/>
  <c r="T467"/>
  <c i="2" r="P243"/>
  <c i="3" r="T114"/>
  <c i="2" r="P95"/>
  <c r="P94"/>
  <c i="1" r="AU55"/>
  <c i="4" r="BK82"/>
  <c r="J82"/>
  <c r="J59"/>
  <c i="3" r="P467"/>
  <c i="2" r="R95"/>
  <c r="R94"/>
  <c i="5" r="T88"/>
  <c r="T87"/>
  <c r="BK88"/>
  <c r="J88"/>
  <c r="J60"/>
  <c i="2" r="T243"/>
  <c r="T94"/>
  <c i="3" r="BK467"/>
  <c r="J467"/>
  <c r="J70"/>
  <c r="R114"/>
  <c r="R113"/>
  <c i="4" r="T82"/>
  <c i="2" r="BK243"/>
  <c r="J243"/>
  <c r="J64"/>
  <c i="6" r="J88"/>
  <c r="J60"/>
  <c i="1" r="BB54"/>
  <c r="AX54"/>
  <c i="6" r="J30"/>
  <c i="1" r="AG59"/>
  <c i="5" r="F33"/>
  <c i="1" r="AZ58"/>
  <c i="6" r="F33"/>
  <c i="1" r="AZ59"/>
  <c i="5" r="J33"/>
  <c i="1" r="AV58"/>
  <c r="AT58"/>
  <c r="BC54"/>
  <c r="AY54"/>
  <c i="3" r="J33"/>
  <c i="1" r="AV56"/>
  <c r="AT56"/>
  <c i="3" r="F33"/>
  <c i="1" r="AZ56"/>
  <c i="4" r="F33"/>
  <c i="1" r="AZ57"/>
  <c r="BD54"/>
  <c r="W33"/>
  <c r="BA54"/>
  <c r="W30"/>
  <c i="6" r="J33"/>
  <c i="1" r="AV59"/>
  <c r="AT59"/>
  <c r="AN59"/>
  <c i="2" r="J33"/>
  <c i="1" r="AV55"/>
  <c r="AT55"/>
  <c i="4" r="J33"/>
  <c i="1" r="AV57"/>
  <c r="AT57"/>
  <c i="2" r="F33"/>
  <c i="1" r="AZ55"/>
  <c i="3" l="1" r="T113"/>
  <c r="BK113"/>
  <c r="J113"/>
  <c r="P113"/>
  <c i="1" r="AU56"/>
  <c i="5" r="BK87"/>
  <c r="J87"/>
  <c r="J59"/>
  <c i="2" r="BK94"/>
  <c r="J94"/>
  <c r="J59"/>
  <c i="6" r="J39"/>
  <c i="3" r="J59"/>
  <c r="J30"/>
  <c i="1" r="AG56"/>
  <c r="AN56"/>
  <c r="AU54"/>
  <c r="W31"/>
  <c r="W32"/>
  <c i="4" r="J30"/>
  <c i="1" r="AG57"/>
  <c r="AW54"/>
  <c r="AK30"/>
  <c r="AZ54"/>
  <c r="W29"/>
  <c i="3" l="1" r="J39"/>
  <c i="4" r="J39"/>
  <c i="1" r="AN57"/>
  <c i="2" r="J30"/>
  <c i="1" r="AG55"/>
  <c r="AV54"/>
  <c r="AK29"/>
  <c i="5" r="J30"/>
  <c i="1" r="AG58"/>
  <c i="2" l="1" r="J39"/>
  <c i="1" r="AN58"/>
  <c i="5" r="J39"/>
  <c i="1" r="AN55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<sst xmlns="http://schemas.openxmlformats.org/spreadsheetml/2006/main">
  <si>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</si>
  <si>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</si>
  <si>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</si>
  <si>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</si>
  <si>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</si>
  <si>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{6360b141-f6e8-4cae-9588-9167168b1c3f}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</si>
  <si>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</si>
  <si>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</si>
  <si>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</si>
  <si>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</si>
  <si>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</si>
  <si>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</si>
  <si>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</si>
  <si>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</si>
  <si>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1682/A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</si>
  <si>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</si>
  <si>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</si>
  <si>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objektu Palackého č. p. 92, Pelhřimov</t>
  </si>
  <si>
    <t>KSO:</t>
  </si>
  <si>
    <t/>
  </si>
  <si>
    <t>CC-CZ:</t>
  </si>
  <si>
    <t>Místo:</t>
  </si>
  <si>
    <t>Pelhřimov</t>
  </si>
  <si>
    <t>Datum:</t>
  </si>
  <si>
    <t>3. 1. 2024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</si>
  <si>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</si>
  <si>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</si>
  <si>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</si>
  <si>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</si>
  <si>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</si>
  <si>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</si>
  <si>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</si>
  <si>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</si>
  <si>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</si>
  <si>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</si>
  <si>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06530591</t>
  </si>
  <si>
    <t>Studio A s. r. o.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</si>
  <si>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</si>
  <si>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</si>
  <si>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</si>
  <si>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</si>
  <si>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</si>
  <si>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</si>
  <si>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</si>
  <si>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</si>
  <si>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</si>
  <si>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</si>
  <si>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</si>
  <si>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</si>
  <si>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</si>
  <si>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</si>
  <si>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</si>
  <si>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</si>
  <si>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</si>
  <si>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</si>
  <si>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</si>
  <si>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</si>
  <si>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</si>
  <si>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</si>
  <si>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</si>
  <si>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</si>
  <si>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</si>
  <si>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</si>
  <si>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</si>
  <si>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</si>
  <si>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</si>
  <si>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</si>
  <si>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</si>
  <si>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</si>
  <si>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</si>
  <si>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</si>
  <si>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</si>
  <si>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</si>
  <si>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</si>
  <si>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</si>
  <si>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</si>
  <si>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</si>
  <si>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</si>
  <si>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</si>
  <si>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Bourání konstrukcí</t>
  </si>
  <si>
    <t>STA</t>
  </si>
  <si>
    <t>1</t>
  </si>
  <si>
    <t>{63821a96-3478-40ad-b269-fa56f67eb5fe}</t>
  </si>
  <si>
    <t>2</t>
  </si>
  <si>
    <t>002</t>
  </si>
  <si>
    <t>Stavební úpravy</t>
  </si>
  <si>
    <t>{f497a0d2-e3bb-4b08-8dfd-7871faf41fb7}</t>
  </si>
  <si>
    <t>003</t>
  </si>
  <si>
    <t>Elektroinstalace</t>
  </si>
  <si>
    <t>{67291101-c54a-42d9-b3d6-6e5bfd6de0e6}</t>
  </si>
  <si>
    <t>004</t>
  </si>
  <si>
    <t>Vytápění</t>
  </si>
  <si>
    <t>{965aa5fb-df90-4637-8b2d-dfde84b55a76}</t>
  </si>
  <si>
    <t>005</t>
  </si>
  <si>
    <t>Vzduchotechnika</t>
  </si>
  <si>
    <t>{32db6baf-37b5-45cf-9c07-2ed2a9da6515}</t>
  </si>
  <si>
    <t>KRYCÍ LIST SOUPISU PRACÍ</t>
  </si>
  <si>
    <t>Objekt:</t>
  </si>
  <si>
    <t>001 - Bourání konstrukcí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</si>
  <si>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</si>
  <si>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</si>
  <si>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</si>
  <si>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</si>
  <si>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</si>
  <si>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</si>
  <si>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</si>
  <si>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</si>
  <si>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</si>
  <si>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</si>
  <si>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725 - Zdravotechnika - zařizovací předměty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</si>
  <si>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</si>
  <si>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</si>
  <si>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</si>
  <si>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</si>
  <si>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</si>
  <si>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</si>
  <si>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776 - Podlahy povlakové</t>
  </si>
  <si>
    <t xml:space="preserve">    781 - Dokončovací práce - obklady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</si>
  <si>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</si>
  <si>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</si>
  <si>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</si>
  <si>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</si>
  <si>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</si>
  <si>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</si>
  <si>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</si>
  <si>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</si>
  <si>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</si>
  <si>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</si>
  <si>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</si>
  <si>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</si>
  <si>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</si>
  <si>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</si>
  <si>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</si>
  <si>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</si>
  <si>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</si>
  <si>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</si>
  <si>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113152111</t>
  </si>
  <si>
    <t>Odstranění podkladů zpevněných ploch z kameniva těženého</t>
  </si>
  <si>
    <t>m3</t>
  </si>
  <si>
    <t>CS ÚRS 2024 01</t>
  </si>
  <si>
    <t>4</t>
  </si>
  <si>
    <t>389553909</t>
  </si>
  <si>
    <t>PP</t>
  </si>
  <si>
    <t>Odstranění podkladů zpevněných ploch s přemístěním na skládku na vzdálenost do 20 m nebo s naložením na dopravní prostředek z kameniva těženého</t>
  </si>
  <si>
    <t>Online PSC</t>
  </si>
  <si>
    <t>https://podminky.urs.cz/item/CS_URS_2024_01/113152111</t>
  </si>
  <si>
    <t>VV</t>
  </si>
  <si>
    <t>21,86*0,1 " sejmutí terénu na dvoře, plocha 21,86, RUČNĚ</t>
  </si>
  <si>
    <t>122211101</t>
  </si>
  <si>
    <t>Odkopávky a prokopávky v hornině třídy těžitelnosti I, skupiny 3 ručně</t>
  </si>
  <si>
    <t>-1217006198</t>
  </si>
  <si>
    <t>Odkopávky a prokopávky ručně zapažené i nezapažené v hornině třídy těžitelnosti I skupiny 3</t>
  </si>
  <si>
    <t>https://podminky.urs.cz/item/CS_URS_2024_01/122211101</t>
  </si>
  <si>
    <t>21,86*0,2 " sejmutí terénu na dvoře, plocha 21,86</t>
  </si>
  <si>
    <t>3</t>
  </si>
  <si>
    <t>132212131</t>
  </si>
  <si>
    <t>Hloubení nezapažených rýh šířky do 800 mm v soudržných horninách třídy těžitelnosti I skupiny 3 ručně</t>
  </si>
  <si>
    <t>1712224487</t>
  </si>
  <si>
    <t>Hloubení nezapažených rýh šířky do 800 mm ručně s urovnáním dna do předepsaného profilu a spádu v hornině třídy těžitelnosti I skupiny 3 soudržných</t>
  </si>
  <si>
    <t>https://podminky.urs.cz/item/CS_URS_2024_01/132212131</t>
  </si>
  <si>
    <t>0,6*0,5*6,85 "výkop pro drenážní systém</t>
  </si>
  <si>
    <t>162211311</t>
  </si>
  <si>
    <t>Vodorovné přemístění výkopku z horniny třídy těžitelnosti I skupiny 1 až 3 stavebním kolečkem do 10 m</t>
  </si>
  <si>
    <t>-1778582276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</si>
  <si>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</si>
  <si>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https://podminky.urs.cz/item/CS_URS_2024_01/162211311</t>
  </si>
  <si>
    <t>5</t>
  </si>
  <si>
    <t>162211319</t>
  </si>
  <si>
    <t>Příplatek k vodorovnému přemístění výkopku z horniny třídy těžitelnosti I skupiny 1 až 3 stavebním kolečkem za každých dalších 10 m</t>
  </si>
  <si>
    <t>453587932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</si>
  <si>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</si>
  <si>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https://podminky.urs.cz/item/CS_URS_2024_01/162211319</t>
  </si>
  <si>
    <t>6</t>
  </si>
  <si>
    <t>171251201</t>
  </si>
  <si>
    <t>Uložení sypaniny na skládky nebo meziskládky</t>
  </si>
  <si>
    <t>-1282196211</t>
  </si>
  <si>
    <t>Uložení sypaniny na skládky nebo meziskládky bez hutnění s upravením uložené sypaniny do předepsaného tvaru</t>
  </si>
  <si>
    <t>https://podminky.urs.cz/item/CS_URS_2024_01/171251201</t>
  </si>
  <si>
    <t>7</t>
  </si>
  <si>
    <t>171201221</t>
  </si>
  <si>
    <t>Poplatek za uložení na skládce (skládkovné) zeminy a kamení kód odpadu 17 05 04</t>
  </si>
  <si>
    <t>t</t>
  </si>
  <si>
    <t>-1761936292</t>
  </si>
  <si>
    <t>Poplatek za uložení stavebního odpadu na skládce (skládkovné) zeminy a kamení zatříděného do Katalogu odpadů pod kódem 17 05 04</t>
  </si>
  <si>
    <t>https://podminky.urs.cz/item/CS_URS_2024_01/171201221</t>
  </si>
  <si>
    <t>2,055*2000*0,001</t>
  </si>
  <si>
    <t>9</t>
  </si>
  <si>
    <t>Ostatní konstrukce a práce, bourání</t>
  </si>
  <si>
    <t>8</t>
  </si>
  <si>
    <t>962023491</t>
  </si>
  <si>
    <t>Bourání zdiva nadzákladového smíšeného na MC přes 1 m3</t>
  </si>
  <si>
    <t>1562394638</t>
  </si>
  <si>
    <t>Bourání zdiva nadzákladového smíšeného na maltu cementovou, objemu přes 1 m3</t>
  </si>
  <si>
    <t>https://podminky.urs.cz/item/CS_URS_2024_01/962023491</t>
  </si>
  <si>
    <t>1NP</t>
  </si>
  <si>
    <t>4,055*0,17*(2,5+0,175) "příčka tl. 170mm</t>
  </si>
  <si>
    <t>962031133</t>
  </si>
  <si>
    <t>Bourání příček nebo přizdívek z cihel pálených tl přes 100 do 150 mm</t>
  </si>
  <si>
    <t>m2</t>
  </si>
  <si>
    <t>2033728210</t>
  </si>
  <si>
    <t>Bourání příček nebo přizdívek z cihel pálených plných nebo dutých, tl. přes 100 do 150 mm</t>
  </si>
  <si>
    <t>https://podminky.urs.cz/item/CS_URS_2024_01/962031133</t>
  </si>
  <si>
    <t>(2,6+1,425+0,9)*2,12 "venkovní pergola</t>
  </si>
  <si>
    <t>10</t>
  </si>
  <si>
    <t>962032231</t>
  </si>
  <si>
    <t>Bourání zdiva z cihel pálených nebo vápenopískových na MV nebo MVC přes 1 m3</t>
  </si>
  <si>
    <t>-994141100</t>
  </si>
  <si>
    <t>Bourání zdiva nadzákladového z cihel pálených plných nebo lícových nebo vápenopískových, na maltu vápennou nebo vápenocementovou, objemu přes 1 m3</t>
  </si>
  <si>
    <t>https://podminky.urs.cz/item/CS_URS_2024_01/962032231</t>
  </si>
  <si>
    <t>5,1*0,3*2,12-(0,9*2,02+1,0*2,02*2+0,9*1,1)*0,3 "zdivo tl. 300mm mínus otvory, venkovní pergola</t>
  </si>
  <si>
    <t>11</t>
  </si>
  <si>
    <t>963012510</t>
  </si>
  <si>
    <t>Bourání stropů z ŽB desek š do 300 mm tl do 140 mm</t>
  </si>
  <si>
    <t>130419980</t>
  </si>
  <si>
    <t>Bourání stropů z desek nebo panelů železobetonových prefabrikovaných s dutinami z desek, š. do 300 mm tl. do 140 mm</t>
  </si>
  <si>
    <t>https://podminky.urs.cz/item/CS_URS_2024_01/963012510</t>
  </si>
  <si>
    <t>14,55*0,09 "venkovní pergola, panely tl. 90mm</t>
  </si>
  <si>
    <t>965042141</t>
  </si>
  <si>
    <t>Bourání podkladů pod dlažby nebo mazanin betonových nebo z litého asfaltu tl do 100 mm pl přes 4 m2</t>
  </si>
  <si>
    <t>294711260</t>
  </si>
  <si>
    <t>Bourání mazanin betonových nebo z litého asfaltu tl. do 100 mm, plochy přes 4 m2</t>
  </si>
  <si>
    <t>https://podminky.urs.cz/item/CS_URS_2024_01/965042141</t>
  </si>
  <si>
    <t>14,55*0,05 "venkovní pergola spádový klín průměr tl. 50mm</t>
  </si>
  <si>
    <t>13</t>
  </si>
  <si>
    <t>965042241</t>
  </si>
  <si>
    <t>Bourání podkladů pod dlažby nebo mazanin betonových nebo z litého asfaltu tl přes 100 mm pl přes 4 m2</t>
  </si>
  <si>
    <t>-119760045</t>
  </si>
  <si>
    <t>Bourání mazanin betonových nebo z litého asfaltu tl. přes 100 mm, plochy přes 4 m2</t>
  </si>
  <si>
    <t>https://podminky.urs.cz/item/CS_URS_2024_01/965042241</t>
  </si>
  <si>
    <t>14,55*0,15 "venkovní pergola, plocha desky*tl</t>
  </si>
  <si>
    <t>14</t>
  </si>
  <si>
    <t>965082923</t>
  </si>
  <si>
    <t>Odstranění násypů pod podlahami tl do 100 mm pl přes 2 m2</t>
  </si>
  <si>
    <t>1687973822</t>
  </si>
  <si>
    <t>Odstranění násypu pod podlahami nebo ochranného násypu na střechách tl. do 100 mm, plochy přes 2 m2</t>
  </si>
  <si>
    <t>https://podminky.urs.cz/item/CS_URS_2024_01/965082923</t>
  </si>
  <si>
    <t>3NP</t>
  </si>
  <si>
    <t>45,05*0,1 "odstranění půdovek a násypu</t>
  </si>
  <si>
    <t>15</t>
  </si>
  <si>
    <t>965082933</t>
  </si>
  <si>
    <t>Odstranění násypů pod podlahami tl do 200 mm pl přes 2 m2</t>
  </si>
  <si>
    <t>-45544257</t>
  </si>
  <si>
    <t>Odstranění násypu pod podlahami nebo ochranného násypu na střechách tl. do 200 mm, plochy přes 2 m2</t>
  </si>
  <si>
    <t>https://podminky.urs.cz/item/CS_URS_2024_01/965082933</t>
  </si>
  <si>
    <t>2NP</t>
  </si>
  <si>
    <t>14,3*0,2 "násyp nad klenbou v m.č. 2.02, tl. 200mm</t>
  </si>
  <si>
    <t>16</t>
  </si>
  <si>
    <t>968062455</t>
  </si>
  <si>
    <t>Vybourání dřevěných dveřních zárubní pl do 2 m2</t>
  </si>
  <si>
    <t>-2115278156</t>
  </si>
  <si>
    <t>Vybourání dřevěných rámů oken s křídly, dveřních zárubní, vrat, stěn, ostění nebo obkladů dveřních zárubní, plochy do 2 m2</t>
  </si>
  <si>
    <t>https://podminky.urs.cz/item/CS_URS_2024_01/968062455</t>
  </si>
  <si>
    <t>0,96*2,02*2 "dveře do 1.06, dveře do 1.05</t>
  </si>
  <si>
    <t>17</t>
  </si>
  <si>
    <t>968062456</t>
  </si>
  <si>
    <t>Vybourání dřevěných dveřních zárubní pl přes 2 m2</t>
  </si>
  <si>
    <t>766253226</t>
  </si>
  <si>
    <t>Vybourání dřevěných rámů oken s křídly, dveřních zárubní, vrat, stěn, ostění nebo obkladů dveřních zárubní, plochy přes 2 m2</t>
  </si>
  <si>
    <t>https://podminky.urs.cz/item/CS_URS_2024_01/968062456</t>
  </si>
  <si>
    <t>1,0*2,02 "dveře do 1.03</t>
  </si>
  <si>
    <t>1,33*2,2 "dveře do 1.01</t>
  </si>
  <si>
    <t>Součet</t>
  </si>
  <si>
    <t>18</t>
  </si>
  <si>
    <t>968072244</t>
  </si>
  <si>
    <t>Vybourání kovových rámů oken jednoduchých včetně křídel pl do 1 m2</t>
  </si>
  <si>
    <t>1270913102</t>
  </si>
  <si>
    <t>Vybourání kovových rámů oken s křídly, dveřních zárubní, vrat, stěn, ostění nebo obkladů okenních rámů s křídly jednoduchých, plochy do 1 m2</t>
  </si>
  <si>
    <t>https://podminky.urs.cz/item/CS_URS_2024_01/968072244</t>
  </si>
  <si>
    <t>0,9*1,1 "venkovní pergola</t>
  </si>
  <si>
    <t>19</t>
  </si>
  <si>
    <t>968072455</t>
  </si>
  <si>
    <t>Vybourání kovových dveřních zárubní pl do 2 m2</t>
  </si>
  <si>
    <t>540830705</t>
  </si>
  <si>
    <t>Vybourání kovových rámů oken s křídly, dveřních zárubní, vrat, stěn, ostění nebo obkladů dveřních zárubní, plochy do 2 m2</t>
  </si>
  <si>
    <t>https://podminky.urs.cz/item/CS_URS_2024_01/968072455</t>
  </si>
  <si>
    <t>0,96*2,02 "dveře do 1.07</t>
  </si>
  <si>
    <t>1,065*2,18 "dveře ven z 1.06 do dvora</t>
  </si>
  <si>
    <t>0,9*2,02 "venkovní pergola</t>
  </si>
  <si>
    <t>20</t>
  </si>
  <si>
    <t>968072456</t>
  </si>
  <si>
    <t>Vybourání kovových dveřních zárubní pl přes 2 m2</t>
  </si>
  <si>
    <t>1512971843</t>
  </si>
  <si>
    <t>Vybourání kovových rámů oken s křídly, dveřních zárubní, vrat, stěn, ostění nebo obkladů dveřních zárubní, plochy přes 2 m2</t>
  </si>
  <si>
    <t>https://podminky.urs.cz/item/CS_URS_2024_01/968072456</t>
  </si>
  <si>
    <t>1,0*2,02*2 "venkovní pergola</t>
  </si>
  <si>
    <t>971033381</t>
  </si>
  <si>
    <t>Vybourání otvorů ve zdivu cihelném pl do 0,09 m2 na MVC nebo MV tl do 900 mm</t>
  </si>
  <si>
    <t>kus</t>
  </si>
  <si>
    <t>-223032147</t>
  </si>
  <si>
    <t>Vybourání otvorů ve zdivu základovém nebo nadzákladovém z cihel, tvárnic, příčkovek z cihel pálených na maltu vápennou nebo vápenocementovou plochy do 0,09 m2, tl. do 900 mm</t>
  </si>
  <si>
    <t>https://podminky.urs.cz/item/CS_URS_2024_01/971033381</t>
  </si>
  <si>
    <t>3"prostup ve zdivu DN160</t>
  </si>
  <si>
    <t>1 "v ose nadpraží 165x165</t>
  </si>
  <si>
    <t>1 "prostup nasávání z angl. dvorku 450x150</t>
  </si>
  <si>
    <t>22</t>
  </si>
  <si>
    <t>971033531</t>
  </si>
  <si>
    <t>Vybourání otvorů ve zdivu cihelném pl do 1 m2 na MVC nebo MV tl do 150 mm</t>
  </si>
  <si>
    <t>42615045</t>
  </si>
  <si>
    <t>Vybourání otvorů ve zdivu základovém nebo nadzákladovém z cihel, tvárnic, příčkovek z cihel pálených na maltu vápennou nebo vápenocementovou plochy do 1 m2, tl. do 150 mm</t>
  </si>
  <si>
    <t>https://podminky.urs.cz/item/CS_URS_2024_01/971033531</t>
  </si>
  <si>
    <t>0,5*1,25 "vybourání niky pro WC modul</t>
  </si>
  <si>
    <t>23</t>
  </si>
  <si>
    <t>971033561</t>
  </si>
  <si>
    <t>Vybourání otvorů ve zdivu cihelném pl do 1 m2 na MVC nebo MV tl do 600 mm</t>
  </si>
  <si>
    <t>-1855882016</t>
  </si>
  <si>
    <t>Vybourání otvorů ve zdivu základovém nebo nadzákladovém z cihel, tvárnic, příčkovek z cihel pálených na maltu vápennou nebo vápenocementovou plochy do 1 m2, tl. do 600 mm</t>
  </si>
  <si>
    <t>https://podminky.urs.cz/item/CS_URS_2024_01/971033561</t>
  </si>
  <si>
    <t>1NP vybourání okna pro dveře na dvorek</t>
  </si>
  <si>
    <t>1,05*0,65</t>
  </si>
  <si>
    <t>24</t>
  </si>
  <si>
    <t>974031167</t>
  </si>
  <si>
    <t>Vysekání rýh ve zdivu cihelném hl do 150 mm š do 300 mm</t>
  </si>
  <si>
    <t>m</t>
  </si>
  <si>
    <t>422108195</t>
  </si>
  <si>
    <t>Vysekání rýh ve zdivu cihelném na maltu vápennou nebo vápenocementovou do hl. 150 mm a šířky do 300 mm</t>
  </si>
  <si>
    <t>https://podminky.urs.cz/item/CS_URS_2024_01/974031167</t>
  </si>
  <si>
    <t>2,8 "vyfrézování drážky š. 180, hl. 200</t>
  </si>
  <si>
    <t>25</t>
  </si>
  <si>
    <t>978011161</t>
  </si>
  <si>
    <t>Otlučení (osekání) vnitřní vápenné nebo vápenocementové omítky stropů v rozsahu přes 30 do 50 %</t>
  </si>
  <si>
    <t>988372373</t>
  </si>
  <si>
    <t>Otlučení vápenných nebo vápenocementových omítek vnitřních ploch stropů, v rozsahu přes 30 do 50 %</t>
  </si>
  <si>
    <t>https://podminky.urs.cz/item/CS_URS_2024_01/978011161</t>
  </si>
  <si>
    <t>(3,0+6,9+14,5+4,3+6,1+11,6+16,7+16,0)*0,5 "50%otlučeno</t>
  </si>
  <si>
    <t>26</t>
  </si>
  <si>
    <t>978013121</t>
  </si>
  <si>
    <t>Otlučení (osekání) vnitřní vápenné nebo vápenocementové omítky stěn v rozsahu přes 5 do 10 %</t>
  </si>
  <si>
    <t>212779709</t>
  </si>
  <si>
    <t>Otlučení vápenných nebo vápenocementových omítek vnitřních ploch stěn s vyškrabáním spar, s očištěním zdiva, v rozsahu přes 5 do 10 %</t>
  </si>
  <si>
    <t>https://podminky.urs.cz/item/CS_URS_2024_01/978013121</t>
  </si>
  <si>
    <t>1NP, 10%</t>
  </si>
  <si>
    <t>9,65*2,5-(1,26*2,02+1,32*2,02+1,15*2,5) "1.01</t>
  </si>
  <si>
    <t>(4,5+4,2)*2,5 "1.02</t>
  </si>
  <si>
    <t>20,13*2,5-(1,0*1,5+1,2*2,02+1,0*2,02+1,26*2,02) "1.03</t>
  </si>
  <si>
    <t>11,4*2,5-(1,36*2,5) "1.04</t>
  </si>
  <si>
    <t>10,64*2,5-(0,96*2,02+1,0*2,02) "1.05</t>
  </si>
  <si>
    <t>18,37*2,5-(1,065*2,18+0,8*2,02+0,96*2,02) "1.06</t>
  </si>
  <si>
    <t>13,5*2,5-(1,05*1,62*2+0,95*2,02) "obvod*výška, 1.07</t>
  </si>
  <si>
    <t>12,47*2,5-(1,2*2,02+1,07*1,62) "1.08</t>
  </si>
  <si>
    <t>Mezisoučet</t>
  </si>
  <si>
    <t>222,86*0,1 "10% otlučení omítek</t>
  </si>
  <si>
    <t>27</t>
  </si>
  <si>
    <t>978015391</t>
  </si>
  <si>
    <t>Otlučení (osekání) vnější vápenné nebo vápenocementové omítky stupně členitosti 1 a 2 v rozsahu přes 80 do 100 %</t>
  </si>
  <si>
    <t>855550487</t>
  </si>
  <si>
    <t>Otlučení vápenných nebo vápenocementových omítek vnějších ploch s vyškrabáním spar a s očištěním zdiva stupně členitosti 1 a 2, v rozsahu přes 80 do 100 %</t>
  </si>
  <si>
    <t>https://podminky.urs.cz/item/CS_URS_2024_01/978015391</t>
  </si>
  <si>
    <t>8,91*0,3+3,48*0,6 "odstranění af pásu výšky 300mm nad stření rovinou souseda</t>
  </si>
  <si>
    <t>(5,15+2,76)*2,35 "venkovní pergola</t>
  </si>
  <si>
    <t>997</t>
  </si>
  <si>
    <t>Přesun sutě</t>
  </si>
  <si>
    <t>28</t>
  </si>
  <si>
    <t>997013213</t>
  </si>
  <si>
    <t>Vnitrostaveništní doprava suti a vybouraných hmot pro budovy v přes 9 do 12 m ručně</t>
  </si>
  <si>
    <t>-1300999829</t>
  </si>
  <si>
    <t>Vnitrostaveništní doprava suti a vybouraných hmot vodorovně do 50 m s naložením ručně pro budovy a haly výšky přes 9 do 12 m</t>
  </si>
  <si>
    <t>https://podminky.urs.cz/item/CS_URS_2024_01/997013213</t>
  </si>
  <si>
    <t>29</t>
  </si>
  <si>
    <t>997013501</t>
  </si>
  <si>
    <t>Odvoz suti a vybouraných hmot na skládku nebo meziskládku do 1 km se složením</t>
  </si>
  <si>
    <t>-1810115000</t>
  </si>
  <si>
    <t>Odvoz suti a vybouraných hmot na skládku nebo meziskládku se složením, na vzdálenost do 1 km</t>
  </si>
  <si>
    <t>https://podminky.urs.cz/item/CS_URS_2024_01/997013501</t>
  </si>
  <si>
    <t>30</t>
  </si>
  <si>
    <t>997013821</t>
  </si>
  <si>
    <t>Poplatek za uložení na skládce (skládkovné) stavebního odpadu s obsahem azbestu kód odpadu 17 06 05</t>
  </si>
  <si>
    <t>-1809944133</t>
  </si>
  <si>
    <t>Poplatek za uložení stavebního odpadu na skládce (skládkovné) ze stavebních materiálů obsahujících azbest zatříděných do Katalogu odpadů pod kódem 17 06 05</t>
  </si>
  <si>
    <t>https://podminky.urs.cz/item/CS_URS_2024_01/997013821</t>
  </si>
  <si>
    <t>3,223 "azbestová střešní krytina</t>
  </si>
  <si>
    <t>PSV</t>
  </si>
  <si>
    <t>Práce a dodávky PSV</t>
  </si>
  <si>
    <t>712</t>
  </si>
  <si>
    <t>Povlakové krytiny</t>
  </si>
  <si>
    <t>31</t>
  </si>
  <si>
    <t>712840861</t>
  </si>
  <si>
    <t>Odstranění povlakové krytiny ze svislých ploch z pásů NAIP přitavených v plné ploše jednovrstvé</t>
  </si>
  <si>
    <t>-1507739892</t>
  </si>
  <si>
    <t>Odstranění povlakové krytiny ze svislých ploch z přitavených pásů na konstrukcích převyšující úroveň střechy NAIP v plné ploše jednovrstvá</t>
  </si>
  <si>
    <t>https://podminky.urs.cz/item/CS_URS_2024_01/712840861</t>
  </si>
  <si>
    <t>725</t>
  </si>
  <si>
    <t>Zdravotechnika - zařizovací předměty</t>
  </si>
  <si>
    <t>32</t>
  </si>
  <si>
    <t>725110811</t>
  </si>
  <si>
    <t>Demontáž klozetů splachovací s nádrží</t>
  </si>
  <si>
    <t>soubor</t>
  </si>
  <si>
    <t>1387181708</t>
  </si>
  <si>
    <t>Demontáž klozetů splachovacích s nádrží nebo tlakovým splachovačem</t>
  </si>
  <si>
    <t>https://podminky.urs.cz/item/CS_URS_2024_01/725110811</t>
  </si>
  <si>
    <t>33</t>
  </si>
  <si>
    <t>725210821</t>
  </si>
  <si>
    <t>Demontáž umyvadel bez výtokových armatur</t>
  </si>
  <si>
    <t>-918510148</t>
  </si>
  <si>
    <t>Demontáž umyvadel bez výtokových armatur umyvadel</t>
  </si>
  <si>
    <t>https://podminky.urs.cz/item/CS_URS_2024_01/725210821</t>
  </si>
  <si>
    <t>762</t>
  </si>
  <si>
    <t>Konstrukce tesařské</t>
  </si>
  <si>
    <t>34</t>
  </si>
  <si>
    <t>762211811</t>
  </si>
  <si>
    <t>Demontáž schodiště přímočarého nebo křivočarého š do 1,0 m bez podstupnic</t>
  </si>
  <si>
    <t>1766819327</t>
  </si>
  <si>
    <t>Demontáž schodiště se zábradlím přímočarých nebo křivočarých z prken nebo fošen bez podstupnic, šířky do 1,00 m</t>
  </si>
  <si>
    <t>https://podminky.urs.cz/item/CS_URS_2024_01/762211811</t>
  </si>
  <si>
    <t>3,85 "schodiště do podstřešního prostoru</t>
  </si>
  <si>
    <t>35</t>
  </si>
  <si>
    <t>762341811</t>
  </si>
  <si>
    <t>Demontáž bednění střech z prken</t>
  </si>
  <si>
    <t>1243986353</t>
  </si>
  <si>
    <t>Demontáž bednění a laťování bednění střech rovných, obloukových, sklonu do 60° se všemi nadstřešními konstrukcemi z prken hrubých, hoblovaných tl. do 32 mm</t>
  </si>
  <si>
    <t>https://podminky.urs.cz/item/CS_URS_2024_01/762341811</t>
  </si>
  <si>
    <t>7,86*13,17-(7,86*5,47/2) "plocha střechy směrem k sousedovi</t>
  </si>
  <si>
    <t>7,86*9,42-(7,86*5,47/2)-4,14 "plocha střechy směrem do dvora</t>
  </si>
  <si>
    <t>7,86*3,94/2+7,86*7,7/2 "plochy střechy směrem do náměstí</t>
  </si>
  <si>
    <t>36</t>
  </si>
  <si>
    <t>762522812</t>
  </si>
  <si>
    <t>Demontáž podlah s polštáři z prken nebo fošen tloušťky přes 32 mm</t>
  </si>
  <si>
    <t>-2133306796</t>
  </si>
  <si>
    <t>Demontáž podlah s polštáři z prken nebo fošen tl. přes 32 mm</t>
  </si>
  <si>
    <t>https://podminky.urs.cz/item/CS_URS_2024_01/762522812</t>
  </si>
  <si>
    <t>17,3+14,3+19,5+16,2 "podlahová prkna s polštáři</t>
  </si>
  <si>
    <t>764</t>
  </si>
  <si>
    <t>Konstrukce klempířské</t>
  </si>
  <si>
    <t>37</t>
  </si>
  <si>
    <t>764001891</t>
  </si>
  <si>
    <t>Demontáž úžlabí do suti</t>
  </si>
  <si>
    <t>-525261200</t>
  </si>
  <si>
    <t>Demontáž klempířských konstrukcí oplechování úžlabí do suti</t>
  </si>
  <si>
    <t>https://podminky.urs.cz/item/CS_URS_2024_01/764001891</t>
  </si>
  <si>
    <t>11,0 "úžlabí</t>
  </si>
  <si>
    <t>38</t>
  </si>
  <si>
    <t>764002812</t>
  </si>
  <si>
    <t>Demontáž okapového plechu do suti v krytině skládané</t>
  </si>
  <si>
    <t>-1511104945</t>
  </si>
  <si>
    <t>Demontáž klempířských konstrukcí okapového plechu do suti, v krytině skládané</t>
  </si>
  <si>
    <t>https://podminky.urs.cz/item/CS_URS_2024_01/764002812</t>
  </si>
  <si>
    <t>13,2+7,26</t>
  </si>
  <si>
    <t>39</t>
  </si>
  <si>
    <t>764002837</t>
  </si>
  <si>
    <t>Demontáž sněhového zachytávače kusového k dalšímu použití</t>
  </si>
  <si>
    <t>-2009445734</t>
  </si>
  <si>
    <t>Demontáž klempířských konstrukcí sněhového zachytávače kusového k dalšímu použití</t>
  </si>
  <si>
    <t>https://podminky.urs.cz/item/CS_URS_2024_01/764002837</t>
  </si>
  <si>
    <t>40</t>
  </si>
  <si>
    <t>764002851</t>
  </si>
  <si>
    <t>Demontáž oplechování parapetů do suti</t>
  </si>
  <si>
    <t>-1263559102</t>
  </si>
  <si>
    <t>Demontáž klempířských konstrukcí oplechování parapetů do suti</t>
  </si>
  <si>
    <t>https://podminky.urs.cz/item/CS_URS_2024_01/764002851</t>
  </si>
  <si>
    <t>1,05+1,05+1,07+1,0</t>
  </si>
  <si>
    <t>1,22+1,22+1,2+1,22+1,2</t>
  </si>
  <si>
    <t>41</t>
  </si>
  <si>
    <t>764004801</t>
  </si>
  <si>
    <t>Demontáž podokapního žlabu do suti</t>
  </si>
  <si>
    <t>-1295159232</t>
  </si>
  <si>
    <t>Demontáž klempířských konstrukcí žlabu podokapního do suti</t>
  </si>
  <si>
    <t>https://podminky.urs.cz/item/CS_URS_2024_01/764004801</t>
  </si>
  <si>
    <t>5,175 "venkovní pergola</t>
  </si>
  <si>
    <t>42</t>
  </si>
  <si>
    <t>764004803</t>
  </si>
  <si>
    <t>Demontáž podokapního žlabu k dalšímu použití</t>
  </si>
  <si>
    <t>2094098028</t>
  </si>
  <si>
    <t>Demontáž klempířských konstrukcí žlabu podokapního k dalšímu použití</t>
  </si>
  <si>
    <t>https://podminky.urs.cz/item/CS_URS_2024_01/764004803</t>
  </si>
  <si>
    <t>13,2+7,26 "budova</t>
  </si>
  <si>
    <t>43</t>
  </si>
  <si>
    <t>764004843</t>
  </si>
  <si>
    <t>Demontáž háku k dalšímu použití</t>
  </si>
  <si>
    <t>-680797736</t>
  </si>
  <si>
    <t>Demontáž klempířských konstrukcí háku k dalšímu použití</t>
  </si>
  <si>
    <t>https://podminky.urs.cz/item/CS_URS_2024_01/764004843</t>
  </si>
  <si>
    <t>13,2+7,26 "háky po 1m</t>
  </si>
  <si>
    <t>44</t>
  </si>
  <si>
    <t>764004861</t>
  </si>
  <si>
    <t>Demontáž svodu do suti</t>
  </si>
  <si>
    <t>-260011284</t>
  </si>
  <si>
    <t>Demontáž klempířských konstrukcí svodu do suti</t>
  </si>
  <si>
    <t>https://podminky.urs.cz/item/CS_URS_2024_01/764004861</t>
  </si>
  <si>
    <t xml:space="preserve">2,1 "venkovní pergola </t>
  </si>
  <si>
    <t>7,45 "svod nad dveřmi do dvora</t>
  </si>
  <si>
    <t>45</t>
  </si>
  <si>
    <t>764004863</t>
  </si>
  <si>
    <t>Demontáž svodu k dalšímu použití</t>
  </si>
  <si>
    <t>-1428421487</t>
  </si>
  <si>
    <t>Demontáž klempířských konstrukcí svodu k dalšímu použití</t>
  </si>
  <si>
    <t>https://podminky.urs.cz/item/CS_URS_2024_01/764004863</t>
  </si>
  <si>
    <t>6,25 "svod na fasádě</t>
  </si>
  <si>
    <t>765</t>
  </si>
  <si>
    <t>Krytina skládaná</t>
  </si>
  <si>
    <t>46</t>
  </si>
  <si>
    <t>765131803</t>
  </si>
  <si>
    <t>Demontáž azbestocementové skládané krytiny sklonu do 30° do suti</t>
  </si>
  <si>
    <t>-1442578915</t>
  </si>
  <si>
    <t>Demontáž azbestocementové krytiny skládané sklonu do 30° do suti</t>
  </si>
  <si>
    <t>https://podminky.urs.cz/item/CS_URS_2024_01/765131803</t>
  </si>
  <si>
    <t>47</t>
  </si>
  <si>
    <t>765131823</t>
  </si>
  <si>
    <t>Demontáž hřebene nebo nároží z hřebenáčů azbestocementové skládané krytiny sklonu do 30° do suti</t>
  </si>
  <si>
    <t>1564246854</t>
  </si>
  <si>
    <t>Demontáž azbestocementové krytiny skládané sklonu do 30° hřebene nebo nároží z hřebenáčů do suti</t>
  </si>
  <si>
    <t>https://podminky.urs.cz/item/CS_URS_2024_01/765131823</t>
  </si>
  <si>
    <t>7,7+3,94 "hřeben</t>
  </si>
  <si>
    <t>7,86 "nároží</t>
  </si>
  <si>
    <t>48</t>
  </si>
  <si>
    <t>765131843</t>
  </si>
  <si>
    <t>Příplatek k cenám demontáže skládané azbestocementové krytiny za sklon přes 30°</t>
  </si>
  <si>
    <t>-653152482</t>
  </si>
  <si>
    <t>Demontáž azbestocementové krytiny skládané Příplatek k cenám za sklon přes 30° demontáže krytiny</t>
  </si>
  <si>
    <t>https://podminky.urs.cz/item/CS_URS_2024_01/765131843</t>
  </si>
  <si>
    <t>176,168</t>
  </si>
  <si>
    <t>49</t>
  </si>
  <si>
    <t>765131853</t>
  </si>
  <si>
    <t>Příplatek k cenám demontáže hřebene nebo nároží skládané azbestocementové krytiny za sklon přes 30°</t>
  </si>
  <si>
    <t>842092148</t>
  </si>
  <si>
    <t>Demontáž azbestocementové krytiny skládané Příplatek k cenám za sklon přes 30° demontáže hřebene nebo nároží</t>
  </si>
  <si>
    <t>https://podminky.urs.cz/item/CS_URS_2024_01/765131853</t>
  </si>
  <si>
    <t>19,5</t>
  </si>
  <si>
    <t>50</t>
  </si>
  <si>
    <t>998765112</t>
  </si>
  <si>
    <t>Přesun hmot tonážní pro krytiny skládané s omezením mechanizace v objektech v přes 6 do 12 m</t>
  </si>
  <si>
    <t>-440219069</t>
  </si>
  <si>
    <t>Přesun hmot pro krytiny skládané stanovený z hmotnosti přesunovaného materiálu vodorovná dopravní vzdálenost do 50 m s omezením mechanizace na objektech výšky přes 6 do 12 m</t>
  </si>
  <si>
    <t>https://podminky.urs.cz/item/CS_URS_2024_01/998765112</t>
  </si>
  <si>
    <t>766</t>
  </si>
  <si>
    <t>Konstrukce truhlářské</t>
  </si>
  <si>
    <t>51</t>
  </si>
  <si>
    <t>766221811</t>
  </si>
  <si>
    <t>Demontáž celodřevěného samonosného schodiště</t>
  </si>
  <si>
    <t>591350888</t>
  </si>
  <si>
    <t>Demontáž schodů celodřevěných samonosných</t>
  </si>
  <si>
    <t>https://podminky.urs.cz/item/CS_URS_2024_01/766221811</t>
  </si>
  <si>
    <t>1,365*2+1,426*1+1,83*1+1,56*1+1,395*4+1,3*1+1,08*1+1,14*1+1,3*1 "délky stupňů</t>
  </si>
  <si>
    <t>52</t>
  </si>
  <si>
    <t>766411821</t>
  </si>
  <si>
    <t>Demontáž truhlářského obložení stěn z palubek</t>
  </si>
  <si>
    <t>1272126942</t>
  </si>
  <si>
    <t>Demontáž obložení stěn palubkami</t>
  </si>
  <si>
    <t>https://podminky.urs.cz/item/CS_URS_2024_01/766411821</t>
  </si>
  <si>
    <t>(3,64+5,1)*2,5 "mč. 203, dle podmínek max výška obložení 2,5m, zbývající část jako podhled</t>
  </si>
  <si>
    <t>53</t>
  </si>
  <si>
    <t>766421821</t>
  </si>
  <si>
    <t>Demontáž truhlářského obložení podhledů z palubek</t>
  </si>
  <si>
    <t>-2142724484</t>
  </si>
  <si>
    <t>Demontáž obložení podhledů palubkami</t>
  </si>
  <si>
    <t>https://podminky.urs.cz/item/CS_URS_2024_01/766421821</t>
  </si>
  <si>
    <t>(3,64+5,1)*(2,75-2,5) "mč. 203, dle podmínek max výška obložení 2,5m, zbývající část jako podhled</t>
  </si>
  <si>
    <t>54</t>
  </si>
  <si>
    <t>766622832</t>
  </si>
  <si>
    <t>Demontáž rámu zdvojených oken dřevěných nebo plastových přes 1 do 2 m2 k opětovnému použití</t>
  </si>
  <si>
    <t>-1807049060</t>
  </si>
  <si>
    <t>Demontáž okenních konstrukcí k opětovnému použití rámu zdvojených dřevěných nebo plastových, plochy otvoru přes 1 do 2 m2</t>
  </si>
  <si>
    <t>https://podminky.urs.cz/item/CS_URS_2024_01/766622832</t>
  </si>
  <si>
    <t>1,05*1,62*2+1,07*1,62+1,0*1,5 "okno</t>
  </si>
  <si>
    <t>55</t>
  </si>
  <si>
    <t>766622833</t>
  </si>
  <si>
    <t>Demontáž rámu zdvojených oken dřevěných nebo plastových přes 2 do 4 m2 k opětovnému použití</t>
  </si>
  <si>
    <t>420156701</t>
  </si>
  <si>
    <t>Demontáž okenních konstrukcí k opětovnému použití rámu zdvojených dřevěných nebo plastových, plochy otvoru přes 2 do 4 m2</t>
  </si>
  <si>
    <t>https://podminky.urs.cz/item/CS_URS_2024_01/766622833</t>
  </si>
  <si>
    <t>1,22*1,72+1,22*1,74+1,2*1,74+1,22*1,75+1,2*1,82 "okno</t>
  </si>
  <si>
    <t>56</t>
  </si>
  <si>
    <t>766622861</t>
  </si>
  <si>
    <t>Vyvěšení křídel dřevěných nebo plastových okenních do 1,5 m2</t>
  </si>
  <si>
    <t>-946726536</t>
  </si>
  <si>
    <t>Demontáž okenních konstrukcí k opětovnému použití vyvěšení křídel dřevěných nebo plastových okenních, plochy otvoru do 1,5 m2</t>
  </si>
  <si>
    <t>https://podminky.urs.cz/item/CS_URS_2024_01/766622861</t>
  </si>
  <si>
    <t>3*4*2 "3křídla, 4okna, dvojitá okna</t>
  </si>
  <si>
    <t>3*5*2 "3křídla, 5oken, dvojitá okna</t>
  </si>
  <si>
    <t>57</t>
  </si>
  <si>
    <t>766674812</t>
  </si>
  <si>
    <t>Demontáž střešního okna hladká krytina přes 45°</t>
  </si>
  <si>
    <t>1875543930</t>
  </si>
  <si>
    <t>Demontáž střešních oken na krytině hladké a drážkové, sklonu přes 45°</t>
  </si>
  <si>
    <t>https://podminky.urs.cz/item/CS_URS_2024_01/766674812</t>
  </si>
  <si>
    <t xml:space="preserve">5 </t>
  </si>
  <si>
    <t>767</t>
  </si>
  <si>
    <t>Konstrukce zámečnické</t>
  </si>
  <si>
    <t>58</t>
  </si>
  <si>
    <t>767851803</t>
  </si>
  <si>
    <t>Demontáž komínových lávek - celé komínové lávky</t>
  </si>
  <si>
    <t>2128507118</t>
  </si>
  <si>
    <t>Demontáž komínových lávek kompletní celé lávky</t>
  </si>
  <si>
    <t>https://podminky.urs.cz/item/CS_URS_2024_01/767851803</t>
  </si>
  <si>
    <t>1 "délka 1m</t>
  </si>
  <si>
    <t>771</t>
  </si>
  <si>
    <t>Podlahy z dlaždic</t>
  </si>
  <si>
    <t>59</t>
  </si>
  <si>
    <t>771531801</t>
  </si>
  <si>
    <t>Demontáž podlah z dlaždic cihelných kladených do malty</t>
  </si>
  <si>
    <t>-2078702403</t>
  </si>
  <si>
    <t>Demontáž podlah z dlaždic cihelných nebo portlanských kladených do malty</t>
  </si>
  <si>
    <t>https://podminky.urs.cz/item/CS_URS_2024_01/771531801</t>
  </si>
  <si>
    <t>45,05"odstranění půdovek a násypu</t>
  </si>
  <si>
    <t>776</t>
  </si>
  <si>
    <t>Podlahy povlakové</t>
  </si>
  <si>
    <t>60</t>
  </si>
  <si>
    <t>776201812</t>
  </si>
  <si>
    <t>Demontáž lepených povlakových podlah s podložkou ručně</t>
  </si>
  <si>
    <t>362465794</t>
  </si>
  <si>
    <t>Demontáž povlakových podlahovin lepených ručně s podložkou</t>
  </si>
  <si>
    <t>https://podminky.urs.cz/item/CS_URS_2024_01/776201812</t>
  </si>
  <si>
    <t>17,3+14,3+19,5+16,2 "PVC podlaha</t>
  </si>
  <si>
    <t>781</t>
  </si>
  <si>
    <t>Dokončovací práce - obklady</t>
  </si>
  <si>
    <t>61</t>
  </si>
  <si>
    <t>781473810</t>
  </si>
  <si>
    <t>Demontáž obkladů z obkladaček keramických lepených</t>
  </si>
  <si>
    <t>268886507</t>
  </si>
  <si>
    <t>Demontáž obkladů z dlaždic keramických lepených</t>
  </si>
  <si>
    <t>https://podminky.urs.cz/item/CS_URS_2024_01/781473810</t>
  </si>
  <si>
    <t>0,67*2,0 "mč. 2.01</t>
  </si>
  <si>
    <t>002 - Stavební úpravy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</si>
  <si>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</si>
  <si>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</si>
  <si>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</si>
  <si>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</si>
  <si>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</si>
  <si>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</si>
  <si>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</si>
  <si>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</si>
  <si>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</si>
  <si>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714 - Akustická a protiotřesová opatření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</si>
  <si>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</si>
  <si>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</si>
  <si>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</si>
  <si>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742 - Elektroinstalace - slaboproud</t>
  </si>
  <si>
    <t xml:space="preserve">    751 - Vzduchotechnika</t>
  </si>
  <si>
    <t xml:space="preserve">    761 - Konstrukce prosvětlovací</t>
  </si>
  <si>
    <t xml:space="preserve">    763 - Konstrukce suché výstavby</t>
  </si>
  <si>
    <t xml:space="preserve">    775 - Podlahy skládané</t>
  </si>
  <si>
    <t xml:space="preserve">    783 - Dokončovací práce - nátěry</t>
  </si>
  <si>
    <t xml:space="preserve">    784 - Dokončovací práce - malby a tapety</t>
  </si>
  <si>
    <t>Zakládání</t>
  </si>
  <si>
    <t>218111114</t>
  </si>
  <si>
    <t>Odvětrání radonu vodorovné drenážní kladené do štěrkového podsypu z plastových perforovaných trubek DN přes 100 do 125 mm</t>
  </si>
  <si>
    <t>2145396548</t>
  </si>
  <si>
    <t>Odvětrání radonu vodorovné kladené do štěrkového podsypu drenážní z plastových perforovaných trubek, vnitřní průměr přes 100 do 125 mm</t>
  </si>
  <si>
    <t>https://podminky.urs.cz/item/CS_URS_2024_01/218111114</t>
  </si>
  <si>
    <t>odvětrání podlah v 1NP</t>
  </si>
  <si>
    <t>28,01+8,1+1,05+5,34+1,0+5,41+18,35+1,0</t>
  </si>
  <si>
    <t>218121112</t>
  </si>
  <si>
    <t>Odvětrání radonu svislé z plastových trubek DN přes 110 do 125 mm</t>
  </si>
  <si>
    <t>-697119306</t>
  </si>
  <si>
    <t>Odvětrání radonu svislé z plastových trubek, vnitřní průměr přes 110 do 140 mm</t>
  </si>
  <si>
    <t>https://podminky.urs.cz/item/CS_URS_2024_01/218121112</t>
  </si>
  <si>
    <t>12,5</t>
  </si>
  <si>
    <t>275313711</t>
  </si>
  <si>
    <t>Základové patky z betonu tř. C 20/25</t>
  </si>
  <si>
    <t>681143709</t>
  </si>
  <si>
    <t>Základy z betonu prostého patky a bloky z betonu kamenem neprokládaného tř. C 20/25</t>
  </si>
  <si>
    <t>https://podminky.urs.cz/item/CS_URS_2024_01/275313711</t>
  </si>
  <si>
    <t>Venkovní pergola - patky</t>
  </si>
  <si>
    <t>(0,3*0,3*1*3+0,4*0,7*1,0*1)*1,03 "přímo do výkopu</t>
  </si>
  <si>
    <t>Svislé a kompletní konstrukce</t>
  </si>
  <si>
    <t>310232071</t>
  </si>
  <si>
    <t>Zazdívka otvorů ve zdivu nadzákladovém pl do 1 m2 cihlami děrovanými broušenými na tenkovrstvou maltu tl zdiva 440 mm</t>
  </si>
  <si>
    <t>-88712183</t>
  </si>
  <si>
    <t>Zazdívka otvorů ve zdivu nadzákladovém děrovanými broušenými cihlami plochy do 1 m2 na tenkovrstvou maltu, tl. zdiva 440 mm</t>
  </si>
  <si>
    <t>https://podminky.urs.cz/item/CS_URS_2024_01/310232071</t>
  </si>
  <si>
    <t>1NP zazdění otvoru dveří na dvorek pro nové okno</t>
  </si>
  <si>
    <t>1,065*0,56</t>
  </si>
  <si>
    <t>311351121</t>
  </si>
  <si>
    <t>Zřízení oboustranného bednění nosných nadzákladových zdí</t>
  </si>
  <si>
    <t>-917221006</t>
  </si>
  <si>
    <t>Bednění nadzákladových zdí nosných rovné oboustranné za každou stranu zřízení</t>
  </si>
  <si>
    <t>https://podminky.urs.cz/item/CS_URS_2024_01/311351121</t>
  </si>
  <si>
    <t>vyrovnání betonem horního líce stávající stěny</t>
  </si>
  <si>
    <t>(1,6+3,15)*0,05*2 "výška 50mm betonu</t>
  </si>
  <si>
    <t>312311951</t>
  </si>
  <si>
    <t>Výplňová zeď z betonu prostého tř. C 20/25</t>
  </si>
  <si>
    <t>-1750988230</t>
  </si>
  <si>
    <t>Nadzákladové zdi z betonu prostého výplňové bez zvláštních nároků na vliv prostředí tř. C 20/25</t>
  </si>
  <si>
    <t>https://podminky.urs.cz/item/CS_URS_2024_01/312311951</t>
  </si>
  <si>
    <t>(1,6+3,15)*0,2*0,1 "výška 100mm betonu</t>
  </si>
  <si>
    <t>317142442</t>
  </si>
  <si>
    <t>Překlad nenosný pórobetonový š 150 mm v do 250 mm na tenkovrstvou maltu dl přes 1000 do 1250 mm</t>
  </si>
  <si>
    <t>516921635</t>
  </si>
  <si>
    <t>Překlady nenosné z pórobetonu osazené do tenkého maltového lože, výšky do 250 mm, šířky překladu 150 mm, délky překladu přes 1000 do 1250 mm</t>
  </si>
  <si>
    <t>https://podminky.urs.cz/item/CS_URS_2024_01/317142442</t>
  </si>
  <si>
    <t>317944321</t>
  </si>
  <si>
    <t>Válcované nosníky do č.12 dodatečně osazované do připravených otvorů</t>
  </si>
  <si>
    <t>1142552562</t>
  </si>
  <si>
    <t>Válcované nosníky dodatečně osazované do připravených otvorů bez zazdění hlav do č. 12</t>
  </si>
  <si>
    <t>https://podminky.urs.cz/item/CS_URS_2024_01/317944321</t>
  </si>
  <si>
    <t>1,5*11,1*0,001*2 "Ič. 120, hm 11,1 kg/m, 2ks</t>
  </si>
  <si>
    <t>340271031</t>
  </si>
  <si>
    <t>Zazdívka otvorů v příčkách nebo stěnách pl přes 0,25 do 1 m2 tvárnicemi pórobetonovými tl 125 mm</t>
  </si>
  <si>
    <t>-1148407169</t>
  </si>
  <si>
    <t>Zazdívka otvorů v příčkách nebo stěnách pórobetonovými tvárnicemi plochy přes 0,25 m2 do 1 m2, objemová hmotnost 500 kg/m3, tloušťka příčky 125 mm</t>
  </si>
  <si>
    <t>https://podminky.urs.cz/item/CS_URS_2024_01/340271031</t>
  </si>
  <si>
    <t>2NP, zazdívka u dveří 2.05</t>
  </si>
  <si>
    <t>0,1*2,02</t>
  </si>
  <si>
    <t>342241112</t>
  </si>
  <si>
    <t>Příčky z cihel plných lícových P 60 dl 290 mm pevnosti na MVC včetně spárování tl 140 mm</t>
  </si>
  <si>
    <t>-1579577361</t>
  </si>
  <si>
    <t>Příčky nebo přizdívky jednoduché z cihel nebo příčkovek pálených na maltu MVC nebo MC lícových, včetně spárování dl. 290 mm (český formát 290x140x65 mm) plných, tl. 140 mm</t>
  </si>
  <si>
    <t>https://podminky.urs.cz/item/CS_URS_2024_01/342241112</t>
  </si>
  <si>
    <t>1,47*2,02 "zazdění otvoru a pžizdívka 1.05</t>
  </si>
  <si>
    <t>1323058440</t>
  </si>
  <si>
    <t>venkovní pergola - vyzdívka</t>
  </si>
  <si>
    <t>0,4*2,5</t>
  </si>
  <si>
    <t>342272225</t>
  </si>
  <si>
    <t>Příčka z pórobetonových hladkých tvárnic na tenkovrstvou maltu tl 100 mm</t>
  </si>
  <si>
    <t>556668745</t>
  </si>
  <si>
    <t>Příčky z pórobetonových tvárnic hladkých na tenké maltové lože objemová hmotnost do 500 kg/m3, tloušťka příčky 100 mm</t>
  </si>
  <si>
    <t>https://podminky.urs.cz/item/CS_URS_2024_01/342272225</t>
  </si>
  <si>
    <t>0,85*2,925</t>
  </si>
  <si>
    <t>342272245</t>
  </si>
  <si>
    <t>Příčka z pórobetonových hladkých tvárnic na tenkovrstvou maltu tl 150 mm</t>
  </si>
  <si>
    <t>-1903646146</t>
  </si>
  <si>
    <t>Příčky z pórobetonových tvárnic hladkých na tenké maltové lože objemová hmotnost do 500 kg/m3, tloušťka příčky 150 mm</t>
  </si>
  <si>
    <t>https://podminky.urs.cz/item/CS_URS_2024_01/342272245</t>
  </si>
  <si>
    <t>1,1*2,1 "zrušení vstupu 1.06</t>
  </si>
  <si>
    <t>2,66*2,95 " délka*výška 2,925m</t>
  </si>
  <si>
    <t>-(0,8*2,02+1,25*0,25) "mínus dveře, mínus překlad</t>
  </si>
  <si>
    <t>342291111</t>
  </si>
  <si>
    <t>Ukotvení příček montážní polyuretanovou pěnou tl příčky do 100 mm</t>
  </si>
  <si>
    <t>1608678444</t>
  </si>
  <si>
    <t>Ukotvení příček polyuretanovou pěnou, tl. příčky do 100 mm</t>
  </si>
  <si>
    <t>https://podminky.urs.cz/item/CS_URS_2024_01/342291111</t>
  </si>
  <si>
    <t>0,85</t>
  </si>
  <si>
    <t>342291112</t>
  </si>
  <si>
    <t>Ukotvení příček montážní polyuretanovou pěnou tl příčky přes 100 mm</t>
  </si>
  <si>
    <t>-1992903337</t>
  </si>
  <si>
    <t>Ukotvení příček polyuretanovou pěnou, tl. příčky přes 100 mm</t>
  </si>
  <si>
    <t>https://podminky.urs.cz/item/CS_URS_2024_01/342291112</t>
  </si>
  <si>
    <t>2,66 " délka*výška 2,925m</t>
  </si>
  <si>
    <t>Vodorovné konstrukce</t>
  </si>
  <si>
    <t>411121221</t>
  </si>
  <si>
    <t>Montáž prefabrikovaných ŽB stropů ze stropních desek dl do 900 mm</t>
  </si>
  <si>
    <t>2042240504</t>
  </si>
  <si>
    <t>Montáž prefabrikovaných železobetonových stropů se zalitím spár, včetně podpěrné konstrukce, na cementovou maltu ze stropních desek, šířky do 600 mm a délky do 900 mm</t>
  </si>
  <si>
    <t>https://podminky.urs.cz/item/CS_URS_2024_01/411121221</t>
  </si>
  <si>
    <t>1NP - zazdění prostupů ve stropní konstrukci</t>
  </si>
  <si>
    <t>2 "prostup 400x400</t>
  </si>
  <si>
    <t>1 "prostup 750x250</t>
  </si>
  <si>
    <t>M</t>
  </si>
  <si>
    <t>59341746</t>
  </si>
  <si>
    <t>deska stropní plná PZD 890x290x90mm, 5kN/m2</t>
  </si>
  <si>
    <t>29650734</t>
  </si>
  <si>
    <t>411354219 R</t>
  </si>
  <si>
    <t>Osazení nehořlavé podložky u krbových kamen, ocel černá mat</t>
  </si>
  <si>
    <t>-251581053</t>
  </si>
  <si>
    <t>1,4*1,4</t>
  </si>
  <si>
    <t>13611218</t>
  </si>
  <si>
    <t>plech ocelový hladký jakost S235JR tl 5mm tabule</t>
  </si>
  <si>
    <t>-1383909644</t>
  </si>
  <si>
    <t>hmotnost plechu 40kg/m2</t>
  </si>
  <si>
    <t>1,4*1,4*40*0,001</t>
  </si>
  <si>
    <t>434311115</t>
  </si>
  <si>
    <t>Schodišťové stupně dusané na terén z betonu tř. C 20/25 bez potěru</t>
  </si>
  <si>
    <t>-1499316037</t>
  </si>
  <si>
    <t>Stupně dusané z betonu prostého nebo prokládaného kamenem na terén nebo na desku bez potěru, se zahlazením povrchu tř. C 20/25</t>
  </si>
  <si>
    <t>https://podminky.urs.cz/item/CS_URS_2024_01/434311115</t>
  </si>
  <si>
    <t>1NP schodiště</t>
  </si>
  <si>
    <t>1,593+1,14+1,18+1,72+1,46+1,4+1,4+1,45+1,6+1,95+1,58+1,43+1,365</t>
  </si>
  <si>
    <t>434351145</t>
  </si>
  <si>
    <t>Zřízení bednění stupňů křivočarých schodišť</t>
  </si>
  <si>
    <t>935820515</t>
  </si>
  <si>
    <t>Bednění stupňů betonovaných na podstupňové desce nebo na terénu půdorysně křivočarých zřízení</t>
  </si>
  <si>
    <t>https://podminky.urs.cz/item/CS_URS_2024_01/434351145</t>
  </si>
  <si>
    <t>1,593*0,135+(1,14+1,18+1,72+1,46+1,4+1,4+1,45+1,6+1,95+1,58+1,43)*0,19+1,365*0,16</t>
  </si>
  <si>
    <t>434351146</t>
  </si>
  <si>
    <t>Odstranění bednění stupňů křivočarých schodišť</t>
  </si>
  <si>
    <t>-911143814</t>
  </si>
  <si>
    <t>Bednění stupňů betonovaných na podstupňové desce nebo na terénu půdorysně křivočarých odstranění</t>
  </si>
  <si>
    <t>https://podminky.urs.cz/item/CS_URS_2024_01/434351146</t>
  </si>
  <si>
    <t>411239221 R</t>
  </si>
  <si>
    <t xml:space="preserve">Oprava cihelné klenby </t>
  </si>
  <si>
    <t>-1162688382</t>
  </si>
  <si>
    <t>Oprava cihelné klenby tl. přes 150 do 300 mm, včetně zřízení i odstranění bednění, podpěrná konstrukce, přeskládání, zazdění vypadaných cihel</t>
  </si>
  <si>
    <t>OPRAVA STÁVAJÍCÍ KLENBY V M.Č. 2.02</t>
  </si>
  <si>
    <t>OPRAVA STÁVAJÍCÍ KLENBY NAD SCHODIŠTĚM DO PODKROVÍ</t>
  </si>
  <si>
    <t>4,5</t>
  </si>
  <si>
    <t>8,5*1,15 'Přepočtené koeficientem množství</t>
  </si>
  <si>
    <t>Komunikace pozemní</t>
  </si>
  <si>
    <t>564751101</t>
  </si>
  <si>
    <t>Podklad z kameniva hrubého drceného vel. 32-63 mm plochy do 100 m2 tl 150 mm</t>
  </si>
  <si>
    <t>-1992921371</t>
  </si>
  <si>
    <t>Podklad nebo kryt z kameniva hrubého drceného vel. 32-63 mm s rozprostřením a zhutněním plochy jednotlivě do 100 m2, po zhutnění tl. 150 mm</t>
  </si>
  <si>
    <t>https://podminky.urs.cz/item/CS_URS_2024_01/564751101</t>
  </si>
  <si>
    <t>21,86+14,55 "zpevněná plocha na dvorku+plocha pod pergolou</t>
  </si>
  <si>
    <t>594111112</t>
  </si>
  <si>
    <t>Kladení dlažby z lomového kamene tl do 100 mm s provedením lože z kameniva těženého</t>
  </si>
  <si>
    <t>-1224993044</t>
  </si>
  <si>
    <t>Kladení dlažby z lomového kamene lomařsky upraveného v ploše vodorovné nebo ve sklonu na plocho tl. do 100 mm, bez vyplnění spár, s provedením lože tl. 50 mm z kameniva těženého</t>
  </si>
  <si>
    <t>https://podminky.urs.cz/item/CS_URS_2024_01/594111112</t>
  </si>
  <si>
    <t>58380650</t>
  </si>
  <si>
    <t>kámen lomový neupravený žula, třída I netříděný</t>
  </si>
  <si>
    <t>1697314618</t>
  </si>
  <si>
    <t>hm žuly 2850kg/m3, tl. 100mm</t>
  </si>
  <si>
    <t>36,41*0,1*2850*0,001 "zpevněná plocha na dvorku+plocha pod pergolou</t>
  </si>
  <si>
    <t>599432111</t>
  </si>
  <si>
    <t>Vyplnění spár dlažby z lomového kamene drobným kamenivem</t>
  </si>
  <si>
    <t>773831623</t>
  </si>
  <si>
    <t>Vyplnění spár dlažby (přídlažby) z lomového kamene v jakémkoliv sklonu plochy a jakékoliv tloušťky kamenivem těženým</t>
  </si>
  <si>
    <t>https://podminky.urs.cz/item/CS_URS_2024_01/599432111</t>
  </si>
  <si>
    <t>Úpravy povrchů, podlahy a osazování výplní</t>
  </si>
  <si>
    <t>612315412</t>
  </si>
  <si>
    <t>Oprava vnitřní vápenné hladké omítky stěn v rozsahu plochy přes 10 do 30 %</t>
  </si>
  <si>
    <t>-324649514</t>
  </si>
  <si>
    <t>Oprava vápenné omítky vnitřních ploch hladké, tloušťky do 20 mm stěn, v rozsahu opravované plochy přes 10 do 30%</t>
  </si>
  <si>
    <t>https://podminky.urs.cz/item/CS_URS_2024_01/612315412</t>
  </si>
  <si>
    <t>25,19*2,83-(0,8*2,02+1,2*1,82+0,96*1,8+0,94*1,88+1,25*1,75+1,565*1,8+1,125*2,0) "2.01</t>
  </si>
  <si>
    <t>15,7*2,83-(0,96*1,8+1,22*1,75) "2.02</t>
  </si>
  <si>
    <t>23,62*2,83-(0,94*1,88+1,15*2,5+1,22*1,72) "2.03</t>
  </si>
  <si>
    <t>16,1*2,83-(1,2*1,74+1,22*1,74+1,15*2,05) "2.04</t>
  </si>
  <si>
    <t>196,405 "celkem bude opraveno 15%omítek</t>
  </si>
  <si>
    <t>611311123</t>
  </si>
  <si>
    <t>Vápenná omítka hladká jednovrstvá vnitřních kleneb nebo skořepin nanášená ručně</t>
  </si>
  <si>
    <t>-705958870</t>
  </si>
  <si>
    <t>Omítka vápenná vnitřních ploch nanášená ručně jednovrstvá hladká, tloušťky do 10 mm vodorovných konstrukcí kleneb nebo skořepin</t>
  </si>
  <si>
    <t>https://podminky.urs.cz/item/CS_URS_2024_01/611311123</t>
  </si>
  <si>
    <t>1NP strop</t>
  </si>
  <si>
    <t>(3,0+6,9+14,5+4,3+6,1+11,6+16,7+16,0)*0,5 "50%nových omítek stropů v 1NP</t>
  </si>
  <si>
    <t>612311121</t>
  </si>
  <si>
    <t>Vápenná omítka hladká jednovrstvá vnitřních stěn nanášená ručně</t>
  </si>
  <si>
    <t>196896559</t>
  </si>
  <si>
    <t>Omítka vápenná vnitřních ploch nanášená ručně jednovrstvá hladká, tloušťky do 10 mm svislých konstrukcí stěn</t>
  </si>
  <si>
    <t>https://podminky.urs.cz/item/CS_URS_2024_01/612311121</t>
  </si>
  <si>
    <t xml:space="preserve">1NP </t>
  </si>
  <si>
    <t>222,86*0,75 " 75%nových omítek</t>
  </si>
  <si>
    <t>611311133</t>
  </si>
  <si>
    <t>Vápenný štuk vnitřních kleneb nebo skořepin tloušťky do 3 mm</t>
  </si>
  <si>
    <t>285557729</t>
  </si>
  <si>
    <t>Vápenný štuk vnitřních ploch tloušťky do 3 mm vodorovných konstrukcí kleneb nebo skořepin</t>
  </si>
  <si>
    <t>https://podminky.urs.cz/item/CS_URS_2024_01/611311133</t>
  </si>
  <si>
    <t>(3,0+6,9+14,5+4,3+6,1+11,6+16,7+16,0)</t>
  </si>
  <si>
    <t>612311131</t>
  </si>
  <si>
    <t>Vápenný štuk vnitřních stěn tloušťky do 3 mm</t>
  </si>
  <si>
    <t>-2061056984</t>
  </si>
  <si>
    <t>Vápenný štuk vnitřních ploch tloušťky do 3 mm svislých konstrukcí stěn</t>
  </si>
  <si>
    <t>https://podminky.urs.cz/item/CS_URS_2024_01/612311131</t>
  </si>
  <si>
    <t>1NP celé nový štuk</t>
  </si>
  <si>
    <t>196,405*0,15 "celkem bude opraveno 15%omítek</t>
  </si>
  <si>
    <t>-37,69 "mínus keramické obklady</t>
  </si>
  <si>
    <t xml:space="preserve">8,69*2,355+8,69*2,0  "délka štítové stěny * výška ve 3np 2,355, výška v podkroví 2,0</t>
  </si>
  <si>
    <t>622321141</t>
  </si>
  <si>
    <t>Vápenocementová omítka štuková dvouvrstvá vnějších stěn nanášená ručně</t>
  </si>
  <si>
    <t>1654908196</t>
  </si>
  <si>
    <t>Omítka vápenocementová vnějších ploch nanášená ručně dvouvrstvá, tloušťky jádrové omítky do 15 mm a tloušťky štuku do 3 mm štuková stěn</t>
  </si>
  <si>
    <t>https://podminky.urs.cz/item/CS_URS_2024_01/622321141</t>
  </si>
  <si>
    <t>venkovní pergola</t>
  </si>
  <si>
    <t>(5,15+2,76+0,36+0,36)*2,35</t>
  </si>
  <si>
    <t>622326258</t>
  </si>
  <si>
    <t>Oprava vnější vápenocementové omítky s celoplošným přeštukováním členitosti 1 v rozsahu přes 65 do 80 %</t>
  </si>
  <si>
    <t>800663763</t>
  </si>
  <si>
    <t>Oprava vápenocementové omítky s celoplošným přeštukováním vnějších ploch stupně členitosti 1, v rozsahu opravované plochy přes 65 do 80%</t>
  </si>
  <si>
    <t>https://podminky.urs.cz/item/CS_URS_2024_01/622326258</t>
  </si>
  <si>
    <t>venkovní pergola hraniční zeď směrem ze dvora</t>
  </si>
  <si>
    <t>3,12*1,4</t>
  </si>
  <si>
    <t>622325112</t>
  </si>
  <si>
    <t>Oprava vnější vápenné hladké omítky členitosti 1 stěn v rozsahu přes 10 do 30 %</t>
  </si>
  <si>
    <t>1555549391</t>
  </si>
  <si>
    <t>Oprava vápenné omítky vnějších ploch stupně členitosti 1 hladké stěn, v rozsahu opravované plochy přes 10 do 30%</t>
  </si>
  <si>
    <t>https://podminky.urs.cz/item/CS_URS_2024_01/622325112</t>
  </si>
  <si>
    <t>plocha fasád bez otvorů, 30%</t>
  </si>
  <si>
    <t>(42,56-(2,08*2+1,7+2,38)+72,3-(2,18+2,08*2+1,5+1,7*2))</t>
  </si>
  <si>
    <t>622311131</t>
  </si>
  <si>
    <t>Vápenný štuk vnějších stěn tloušťky do 3 mm</t>
  </si>
  <si>
    <t>1679948463</t>
  </si>
  <si>
    <t>Vápenný štuk vnějších ploch tloušťky do 3 mm stěn</t>
  </si>
  <si>
    <t>https://podminky.urs.cz/item/CS_URS_2024_01/622311131</t>
  </si>
  <si>
    <t>nové přeštukování celé fasády</t>
  </si>
  <si>
    <t>plocha fasád bez otvorů</t>
  </si>
  <si>
    <t>631311115</t>
  </si>
  <si>
    <t>Mazanina tl přes 50 do 80 mm z betonu prostého bez zvýšených nároků na prostředí tř. C 20/25</t>
  </si>
  <si>
    <t>534547440</t>
  </si>
  <si>
    <t>Mazanina z betonu prostého bez zvýšených nároků na prostředí tl. přes 50 do 80 mm tř. C 20/25</t>
  </si>
  <si>
    <t>https://podminky.urs.cz/item/CS_URS_2024_01/631311115</t>
  </si>
  <si>
    <t>1NP skladba na terénu</t>
  </si>
  <si>
    <t>(5,9+3,32+8,6+9,56)*0,05 "nadbetonávka nad nopy tl. 50mm</t>
  </si>
  <si>
    <t>(5,9+18,07)*0,05 "bet. mazanina pod podlahu tl. 50mm skladba A3, A1</t>
  </si>
  <si>
    <t>2NP cihlová dlažba C2</t>
  </si>
  <si>
    <t>17,3*0,05 "cihlová dlažba C2</t>
  </si>
  <si>
    <t>14,3*0,05 "C3</t>
  </si>
  <si>
    <t>631311124</t>
  </si>
  <si>
    <t>Mazanina tl přes 80 do 120 mm z betonu prostého bez zvýšených nároků na prostředí tř. C 16/20</t>
  </si>
  <si>
    <t>-1394320231</t>
  </si>
  <si>
    <t>Mazanina z betonu prostého bez zvýšených nároků na prostředí tl. přes 80 do 120 mm tř. C 16/20</t>
  </si>
  <si>
    <t>https://podminky.urs.cz/item/CS_URS_2024_01/631311124</t>
  </si>
  <si>
    <t>venkovní pergola - nabtonávka, vyrovnání, ukončení hraniční zdi tl. 100mm</t>
  </si>
  <si>
    <t>(3,12+5,15)*0,3*0,1</t>
  </si>
  <si>
    <t>631311125</t>
  </si>
  <si>
    <t>Mazanina tl přes 80 do 120 mm z betonu prostého bez zvýšených nároků na prostředí tř. C 20/25</t>
  </si>
  <si>
    <t>-12688363</t>
  </si>
  <si>
    <t>Mazanina z betonu prostého bez zvýšených nároků na prostředí tl. přes 80 do 120 mm tř. C 20/25</t>
  </si>
  <si>
    <t>https://podminky.urs.cz/item/CS_URS_2024_01/631311125</t>
  </si>
  <si>
    <t>3,5*0,115 "skladba A2, tl. 115</t>
  </si>
  <si>
    <t>631341112</t>
  </si>
  <si>
    <t>Mazanina tl přes 50 do 80 mm z betonu lehkého keramického LC 12/13</t>
  </si>
  <si>
    <t>-779043216</t>
  </si>
  <si>
    <t>Mazanina z lehkého keramického betonu tl. přes 50 do 80 mm tř. LC 12/13</t>
  </si>
  <si>
    <t>https://podminky.urs.cz/item/CS_URS_2024_01/631341112</t>
  </si>
  <si>
    <t>1NP podlaha na klenbách, skladba B</t>
  </si>
  <si>
    <t>45,59*0,05 "tl. 50mm</t>
  </si>
  <si>
    <t>631362021</t>
  </si>
  <si>
    <t>Výztuž mazanin svařovanými sítěmi Kari</t>
  </si>
  <si>
    <t>CS ÚRS 2023 01</t>
  </si>
  <si>
    <t>1190027689</t>
  </si>
  <si>
    <t>Výztuž mazanin ze svařovaných sítí z drátů typu KARI</t>
  </si>
  <si>
    <t>https://podminky.urs.cz/item/CS_URS_2023_01/631362021</t>
  </si>
  <si>
    <t>1NP podlaha na terénu skladba A</t>
  </si>
  <si>
    <t>množství sítě 5/100/100, hm. 3,113kg/m2</t>
  </si>
  <si>
    <t>27,38/4,16=6,58 ks sítě, 4,16 plocha sítě i s přesahy</t>
  </si>
  <si>
    <t>6,0*3,113*0,001*6,58</t>
  </si>
  <si>
    <t>množství sítě 6/100/100, hm. 4,335kg/m2</t>
  </si>
  <si>
    <t>27,38/4,16=6,58 ks sítě</t>
  </si>
  <si>
    <t>6,0*4,335*0,001*6,58</t>
  </si>
  <si>
    <t>1NP podlaha na klenbách, skladba B, množství sítě 6/100/100, hm. 4,335kg/m2</t>
  </si>
  <si>
    <t>45,59/4,16=11 ks sítě</t>
  </si>
  <si>
    <t>6,0*4,335*0,001*11</t>
  </si>
  <si>
    <t>2NP cihlová dlažba C2, množství sítě 5/100/100, hm. 3,113kg/m2</t>
  </si>
  <si>
    <t>17,3/4,16=4,2 ks sítě</t>
  </si>
  <si>
    <t>6,0*3,113*0,001*4,2</t>
  </si>
  <si>
    <t>2NP cihlová dlažba C3, množství sítě 5/100/100, hm. 3,113kg/m2</t>
  </si>
  <si>
    <t>14,3/4,16=3,5 ks sítě</t>
  </si>
  <si>
    <t>6,0*3,113*0,001*3,5</t>
  </si>
  <si>
    <t>632481215</t>
  </si>
  <si>
    <t>Separační vrstva z geotextilie</t>
  </si>
  <si>
    <t>521500464</t>
  </si>
  <si>
    <t>Separační vrstva k oddělení podlahových vrstev z geotextilie</t>
  </si>
  <si>
    <t>https://podminky.urs.cz/item/CS_URS_2024_01/632481215</t>
  </si>
  <si>
    <t>5,9+3,32+8,6+9,56 "plocha podlahy</t>
  </si>
  <si>
    <t>3NP skladba D1, D2</t>
  </si>
  <si>
    <t>(20,95+22,67+22,71)</t>
  </si>
  <si>
    <t>635111241</t>
  </si>
  <si>
    <t>Násyp pod podlahy z hrubého kameniva 8-16 se zhutněním</t>
  </si>
  <si>
    <t>1040497832</t>
  </si>
  <si>
    <t>Násyp ze štěrkopísku, písku nebo kameniva pod podlahy se zhutněním z kameniva hrubého 8-16</t>
  </si>
  <si>
    <t>https://podminky.urs.cz/item/CS_URS_2024_01/635111241</t>
  </si>
  <si>
    <t>(5,9+3,32+8,6+9,56)*0,05 "plocha podlahy, tl. 50mm</t>
  </si>
  <si>
    <t>635611112</t>
  </si>
  <si>
    <t>Podklad pod podlahy ze směsi stmelené cementem SC C 3/4 se zhutněním</t>
  </si>
  <si>
    <t>290846359</t>
  </si>
  <si>
    <t>Podklad ze směsi stabilizované cementem pod podlahy se zhutněním SC C 3/4</t>
  </si>
  <si>
    <t>https://podminky.urs.cz/item/CS_URS_2024_01/635611112</t>
  </si>
  <si>
    <t>45,59*0,1 "horní vrstva zpevněna cementovým tmelem tl. 100mm</t>
  </si>
  <si>
    <t>Trubní vedení</t>
  </si>
  <si>
    <t>175151101</t>
  </si>
  <si>
    <t>Obsypání potrubí strojně sypaninou bez prohození, uloženou do 3 m</t>
  </si>
  <si>
    <t>-1747033044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</si>
  <si>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</si>
  <si>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https://podminky.urs.cz/item/CS_URS_2023_01/175151101</t>
  </si>
  <si>
    <t>0,2*7,85-(3,14*0,05*0,05*59,5) "obsyp kamenivem drenážní potrubí, plocha průřezu*délka, mínus potrubí</t>
  </si>
  <si>
    <t>58337401</t>
  </si>
  <si>
    <t>kamenivo dekorační (kačírek) frakce 8/16</t>
  </si>
  <si>
    <t>862548979</t>
  </si>
  <si>
    <t>1,103*2 'Přepočtené koeficientem množství</t>
  </si>
  <si>
    <t>211971121</t>
  </si>
  <si>
    <t>Zřízení opláštění žeber nebo trativodů geotextilií v rýze nebo zářezu sklonu přes 1:2 š do 2,5 m</t>
  </si>
  <si>
    <t>897211221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</si>
  <si>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</si>
  <si>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https://podminky.urs.cz/item/CS_URS_2023_01/211971121</t>
  </si>
  <si>
    <t>1,99*7,85 "drenážní systém, délka geotextýlie*bm drenáže</t>
  </si>
  <si>
    <t>69311081</t>
  </si>
  <si>
    <t>geotextilie netkaná separační, ochranná, filtrační, drenážní PES 300g/m2</t>
  </si>
  <si>
    <t>1550051542</t>
  </si>
  <si>
    <t>15,622*1,1845 'Přepočtené koeficientem množství</t>
  </si>
  <si>
    <t>212750101</t>
  </si>
  <si>
    <t>Trativod z drenážních trubek PVC-U SN 4 perforace 360° včetně lože otevřený výkop DN 100 pro budovy plocha pro vtékání vody min. 80 cm2/m</t>
  </si>
  <si>
    <t>1656647276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</si>
  <si>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</si>
  <si>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https://podminky.urs.cz/item/CS_URS_2023_01/212750101</t>
  </si>
  <si>
    <t>6,85+1</t>
  </si>
  <si>
    <t>631311134</t>
  </si>
  <si>
    <t>Mazanina tl přes 120 do 240 mm z betonu prostého bez zvýšených nároků na prostředí tř. C 16/20</t>
  </si>
  <si>
    <t>-692708651</t>
  </si>
  <si>
    <t>Mazanina z betonu prostého bez zvýšených nároků na prostředí tl. přes 120 do 240 mm tř. C 16/20</t>
  </si>
  <si>
    <t>https://podminky.urs.cz/item/CS_URS_2024_01/631311134</t>
  </si>
  <si>
    <t>0,5*0,15*7,85 "podkladní mazanina pod drenážní systém</t>
  </si>
  <si>
    <t>631319111</t>
  </si>
  <si>
    <t>Příplatek k mazanině za provedení odtokového žlábku do 200x100 mm</t>
  </si>
  <si>
    <t>476139060</t>
  </si>
  <si>
    <t>Příplatek k cenám mazanin za vytvoření odtokového žlábku v prádelnách, ve dně kanálu pro rozvody apod. š x v = do 200x100 mm</t>
  </si>
  <si>
    <t>https://podminky.urs.cz/item/CS_URS_2024_01/631319111</t>
  </si>
  <si>
    <t>891315321</t>
  </si>
  <si>
    <t>Montáž zpětných klapek DN 150</t>
  </si>
  <si>
    <t>281800488</t>
  </si>
  <si>
    <t>Montáž vodovodních armatur na potrubí zpětných klapek DN 150</t>
  </si>
  <si>
    <t>https://podminky.urs.cz/item/CS_URS_2024_01/891315321</t>
  </si>
  <si>
    <t>zpětná klapka na drenážním potrubí</t>
  </si>
  <si>
    <t>28610676</t>
  </si>
  <si>
    <t>výtokový kus drenážního tyčového potrubí systému inženýrských liniových staveb SN 4 DN 150 s perforovanou klapkou</t>
  </si>
  <si>
    <t>220147669</t>
  </si>
  <si>
    <t>949101111</t>
  </si>
  <si>
    <t>Lešení pomocné pro objekty pozemních staveb s lešeňovou podlahou v do 1,9 m zatížení do 150 kg/m2</t>
  </si>
  <si>
    <t>-1413166869</t>
  </si>
  <si>
    <t>Lešení pomocné pracovní pro objekty pozemních staveb pro zatížení do 150 kg/m2, o výšce lešeňové podlahy do 1,9 m</t>
  </si>
  <si>
    <t>https://podminky.urs.cz/item/CS_URS_2024_01/949101111</t>
  </si>
  <si>
    <t>vnitřní pomocné lešení</t>
  </si>
  <si>
    <t>2,0*3,0*3 "3ks pro opravy vnitřních prostor</t>
  </si>
  <si>
    <t>953845113</t>
  </si>
  <si>
    <t>Vyvložkování stávajícího komínového tělesa nerezovými vložkami pevnými D přes 130 do 160 mm v 3 m</t>
  </si>
  <si>
    <t>608979147</t>
  </si>
  <si>
    <t>Vyvložkování stávajících komínových nebo větracích průduchů nerezovými vložkami pevnými, včetně ukončení komínu komínového tělesa výšky 3 m světlý průměr vložky přes 130 m do 160 mm</t>
  </si>
  <si>
    <t>https://podminky.urs.cz/item/CS_URS_2024_01/953845113</t>
  </si>
  <si>
    <t>1 " celkem 13,3m délky komínu</t>
  </si>
  <si>
    <t>953845123</t>
  </si>
  <si>
    <t>Příplatek k vyvložkování komínového průduchu nerezovými vložkami pevnými D přes 130 do 160 mm ZKD 1 m výšky</t>
  </si>
  <si>
    <t>1547524271</t>
  </si>
  <si>
    <t>Vyvložkování stávajících komínových nebo větracích průduchů nerezovými vložkami pevnými, včetně ukončení komínu svislého kouřovodu výšky 3 m Příplatek k cenám za každý další i započatý metr výšky komínového průduchu přes 3 m světlý průměr vložky přes 130 m do 160 mm</t>
  </si>
  <si>
    <t>https://podminky.urs.cz/item/CS_URS_2024_01/953845123</t>
  </si>
  <si>
    <t>10+1 "celkem 13,3m</t>
  </si>
  <si>
    <t>953945112</t>
  </si>
  <si>
    <t>Kotva mechanická M 8 dl 95 mm pro střední zatížení do betonu, ŽB nebo kamene s vyvrtáním otvoru</t>
  </si>
  <si>
    <t>-1796087245</t>
  </si>
  <si>
    <t>Kotva mechanická s vyvrtáním otvoru do betonu, železobetonu nebo tvrdého kamene pro střední zatížení průvleková, velikost M 8, délka 95 mm</t>
  </si>
  <si>
    <t>https://podminky.urs.cz/item/CS_URS_2024_01/953945112</t>
  </si>
  <si>
    <t>6 "kotvení madla</t>
  </si>
  <si>
    <t>953945132</t>
  </si>
  <si>
    <t>Kotva mechanická M 12 dl 145 mm pro střední zatížení do betonu, ŽB nebo kamene s vyvrtáním otvoru</t>
  </si>
  <si>
    <t>1061826015</t>
  </si>
  <si>
    <t>Kotva mechanická s vyvrtáním otvoru do betonu, železobetonu nebo tvrdého kamene pro střední zatížení průvleková, velikost M 12, délka 145 mm</t>
  </si>
  <si>
    <t>https://podminky.urs.cz/item/CS_URS_2024_01/953945132</t>
  </si>
  <si>
    <t>4*4 "kotvení PZ patky do základu 4xM12</t>
  </si>
  <si>
    <t>1*3 "kotvení sloupků do zdiva</t>
  </si>
  <si>
    <t>973031325</t>
  </si>
  <si>
    <t>Vysekání kapes ve zdivu cihelném na MV nebo MVC pl do 0,10 m2 hl do 300 mm</t>
  </si>
  <si>
    <t>277306223</t>
  </si>
  <si>
    <t>Vysekání výklenků nebo kapes ve zdivu z cihel na maltu vápennou nebo vápenocementovou kapes, plochy do 0,10 m2, hl. do 300 mm</t>
  </si>
  <si>
    <t>https://podminky.urs.cz/item/CS_URS_2024_01/973031325</t>
  </si>
  <si>
    <t>vysekání kapes pro osazení konstrukce z jeklů, 01x01x0,2</t>
  </si>
  <si>
    <t>4 "vysekání kapes pro osazení konstrukce z jeklů, 01x01x0,2</t>
  </si>
  <si>
    <t>9+10 " kapsy pro osazení dřevěných trámů ve 3NP</t>
  </si>
  <si>
    <t>-1703855844</t>
  </si>
  <si>
    <t>-521977137</t>
  </si>
  <si>
    <t>998</t>
  </si>
  <si>
    <t>Přesun hmot</t>
  </si>
  <si>
    <t>62</t>
  </si>
  <si>
    <t>998011009</t>
  </si>
  <si>
    <t>Přesun hmot pro budovy zděné s omezením mechanizace pro budovy v přes 6 do 12 m</t>
  </si>
  <si>
    <t>-708881930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</si>
  <si>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</si>
  <si>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https://podminky.urs.cz/item/CS_URS_2024_01/998011009</t>
  </si>
  <si>
    <t>711</t>
  </si>
  <si>
    <t>Izolace proti vodě, vlhkosti a plynům</t>
  </si>
  <si>
    <t>63</t>
  </si>
  <si>
    <t>711111001</t>
  </si>
  <si>
    <t>Provedení izolace proti zemní vlhkosti vodorovné za studena nátěrem penetračním</t>
  </si>
  <si>
    <t>458034521</t>
  </si>
  <si>
    <t>Provedení izolace proti zemní vlhkosti natěradly a tmely za studena na ploše vodorovné V nátěrem penetračním</t>
  </si>
  <si>
    <t>https://podminky.urs.cz/item/CS_URS_2024_01/711111001</t>
  </si>
  <si>
    <t>(5,9+3,32+8,6+9,56)</t>
  </si>
  <si>
    <t>64</t>
  </si>
  <si>
    <t>11163153</t>
  </si>
  <si>
    <t>emulze asfaltová penetrační</t>
  </si>
  <si>
    <t>litr</t>
  </si>
  <si>
    <t>-937610690</t>
  </si>
  <si>
    <t>27,38*0,3 "spotřeba 0,3kg/m2</t>
  </si>
  <si>
    <t>65</t>
  </si>
  <si>
    <t>711112001</t>
  </si>
  <si>
    <t>Provedení izolace proti zemní vlhkosti svislé za studena nátěrem penetračním</t>
  </si>
  <si>
    <t>781465335</t>
  </si>
  <si>
    <t>Provedení izolace proti zemní vlhkosti natěradly a tmely za studena na ploše svislé S nátěrem penetračním</t>
  </si>
  <si>
    <t>https://podminky.urs.cz/item/CS_URS_2024_01/711112001</t>
  </si>
  <si>
    <t>budova, oplechování zdi u souseda</t>
  </si>
  <si>
    <t>3,5*0,6</t>
  </si>
  <si>
    <t>8,95*0,3</t>
  </si>
  <si>
    <t>66</t>
  </si>
  <si>
    <t>236060467</t>
  </si>
  <si>
    <t>3,5*0,6*0,3 "spotřeba 0,3kg/m2</t>
  </si>
  <si>
    <t>8,95*0,3*0,3 "spotřeba 0,3kg/m2</t>
  </si>
  <si>
    <t>67</t>
  </si>
  <si>
    <t>711141559</t>
  </si>
  <si>
    <t>Provedení izolace proti zemní vlhkosti pásy přitavením vodorovné NAIP</t>
  </si>
  <si>
    <t>-34857815</t>
  </si>
  <si>
    <t>Provedení izolace proti zemní vlhkosti pásy přitavením NAIP na ploše vodorovné V</t>
  </si>
  <si>
    <t>https://podminky.urs.cz/item/CS_URS_2024_01/711141559</t>
  </si>
  <si>
    <t>(5,9+3,32+8,6+9,56)*2 "izolace ve 2vrstvách</t>
  </si>
  <si>
    <t>68</t>
  </si>
  <si>
    <t>62853004</t>
  </si>
  <si>
    <t>pás asfaltový natavitelný modifikovaný SBS s vložkou ze skleněné tkaniny a spalitelnou PE fólií nebo jemnozrnným minerálním posypem na horním povrchu tl 4,0mm</t>
  </si>
  <si>
    <t>203399614</t>
  </si>
  <si>
    <t>54,76*1,1655 'Přepočtené koeficientem množství</t>
  </si>
  <si>
    <t>69</t>
  </si>
  <si>
    <t>711142559</t>
  </si>
  <si>
    <t>Provedení izolace proti zemní vlhkosti pásy přitavením svislé NAIP</t>
  </si>
  <si>
    <t>-484794803</t>
  </si>
  <si>
    <t>Provedení izolace proti zemní vlhkosti pásy přitavením NAIP na ploše svislé S</t>
  </si>
  <si>
    <t>https://podminky.urs.cz/item/CS_URS_2024_01/711142559</t>
  </si>
  <si>
    <t>3,5*0,6+3,5*0,2 "plus 200 napojení na stávajíci izolaci</t>
  </si>
  <si>
    <t>8,95*0,3+8,95*0,2</t>
  </si>
  <si>
    <t>70</t>
  </si>
  <si>
    <t>1774332627</t>
  </si>
  <si>
    <t>7,275*1,221 'Přepočtené koeficientem množství</t>
  </si>
  <si>
    <t>71</t>
  </si>
  <si>
    <t>711161212</t>
  </si>
  <si>
    <t>Izolace proti zemní vlhkosti nopovou fólií svislá, nopek v 8,0 mm, tl do 0,6 mm</t>
  </si>
  <si>
    <t>2051952626</t>
  </si>
  <si>
    <t>Izolace proti zemní vlhkosti a beztlakové vodě nopovými fóliemi na ploše svislé S vrstva ochranná, odvětrávací a drenážní výška nopku 8,0 mm, tl. fólie do 0,6 mm</t>
  </si>
  <si>
    <t>https://podminky.urs.cz/item/CS_URS_2024_01/711161212</t>
  </si>
  <si>
    <t>6,85*0,85 "venkovní drenáž</t>
  </si>
  <si>
    <t>72</t>
  </si>
  <si>
    <t>711161383</t>
  </si>
  <si>
    <t>Izolace proti zemní vlhkosti nopovou fólií ukončení horní lištou</t>
  </si>
  <si>
    <t>83539764</t>
  </si>
  <si>
    <t>Izolace proti zemní vlhkosti a beztlakové vodě nopovými fóliemi ostatní ukončení izolace lištou</t>
  </si>
  <si>
    <t>https://podminky.urs.cz/item/CS_URS_2024_01/711161383</t>
  </si>
  <si>
    <t>6,85 "venkovní drenáž</t>
  </si>
  <si>
    <t>73</t>
  </si>
  <si>
    <t>711192101</t>
  </si>
  <si>
    <t>Provedení izolace proti zemní vlhkosti hydroizolační stěrkou svislé na betonu, 1 vrstva</t>
  </si>
  <si>
    <t>-1179312840</t>
  </si>
  <si>
    <t>Provedení izolace proti zemní vlhkosti hydroizolační stěrkou na ploše svislé S jednovrstvá na betonu</t>
  </si>
  <si>
    <t>https://podminky.urs.cz/item/CS_URS_2024_01/711192101</t>
  </si>
  <si>
    <t>epoxidová stěrka za kuchyňskou linkou</t>
  </si>
  <si>
    <t>3,88*0,6 "1NP</t>
  </si>
  <si>
    <t>4,3*0,6 "2NP</t>
  </si>
  <si>
    <t>74</t>
  </si>
  <si>
    <t>24618219</t>
  </si>
  <si>
    <t>hmota nátěrová epoxidová rozpouštědlová na beton</t>
  </si>
  <si>
    <t>kg</t>
  </si>
  <si>
    <t>-1699824008</t>
  </si>
  <si>
    <t>4,908*0,22 "spotřeba 0,22kg/m2</t>
  </si>
  <si>
    <t>75</t>
  </si>
  <si>
    <t>711211133</t>
  </si>
  <si>
    <t>Izolace proti zemní vlhkosti a radonu provětrávaná z plastových segmentů v přes 50 do 100 mm se zabetonováním</t>
  </si>
  <si>
    <t>-989180814</t>
  </si>
  <si>
    <t>Izolace provětrávaná dutinová proti zemní vlhkosti a plynu radonu z plastových segmentů typu IGLU ztraceného bednění zalitých betonem po výšku segmentu bez betonové desky a armovací sítě výšky segmentů přes 50 do 100 mm</t>
  </si>
  <si>
    <t>https://podminky.urs.cz/item/CS_URS_2024_01/711211133</t>
  </si>
  <si>
    <t>76</t>
  </si>
  <si>
    <t>711491471</t>
  </si>
  <si>
    <t>Provedení izolace proti vodě volně položenou pojistně hydroizolační fólií na vodorovné ploše</t>
  </si>
  <si>
    <t>830148562</t>
  </si>
  <si>
    <t>Provedení pojistné izolace proti vodě fólií položenou volně s přelepením spojů na ploše vodorovné V</t>
  </si>
  <si>
    <t>https://podminky.urs.cz/item/CS_URS_2024_01/711491471</t>
  </si>
  <si>
    <t>3NP dřevěná podlaha</t>
  </si>
  <si>
    <t>8,2+4,2+4,97+16,4+17,6+6,6 "3.01, 3.03, 3.04, 3.05, 3.06</t>
  </si>
  <si>
    <t>77</t>
  </si>
  <si>
    <t>63150818</t>
  </si>
  <si>
    <t>fólie kontaktní difuzně propustná pro doplňkovou hydroizolační vrstvu, jednovrstvá mikrovláknitá s reflexní a funkční vrstvou tl 0,175mm</t>
  </si>
  <si>
    <t>526117808</t>
  </si>
  <si>
    <t>57,97*1,0605 'Přepočtené koeficientem množství</t>
  </si>
  <si>
    <t>78</t>
  </si>
  <si>
    <t>998711122</t>
  </si>
  <si>
    <t>Přesun hmot tonážní pro izolace proti vodě, vlhkosti a plynům ruční v objektech v přes 6 do 12 m</t>
  </si>
  <si>
    <t>1121168715</t>
  </si>
  <si>
    <t>Přesun hmot pro izolace proti vodě, vlhkosti a plynům stanovený z hmotnosti přesunovaného materiálu vodorovná dopravní vzdálenost do 50 m ruční (bez užití mechanizace) v objektech výšky přes 6 do 12 m</t>
  </si>
  <si>
    <t>https://podminky.urs.cz/item/CS_URS_2024_01/998711122</t>
  </si>
  <si>
    <t>79</t>
  </si>
  <si>
    <t>712363001</t>
  </si>
  <si>
    <t>Provedení povlakové krytiny střech do 10° termoplastickou fólií PVC rozvinutím a natažením v ploše</t>
  </si>
  <si>
    <t>673877678</t>
  </si>
  <si>
    <t>Provedení povlakové krytiny střech plochých do 10° fólií termoplastickou mPVC (měkčené PVC) rozvinutí a natažení fólie v ploše</t>
  </si>
  <si>
    <t>https://podminky.urs.cz/item/CS_URS_2024_01/712363001</t>
  </si>
  <si>
    <t>14,55 "plocha střechy</t>
  </si>
  <si>
    <t>80</t>
  </si>
  <si>
    <t>28343016</t>
  </si>
  <si>
    <t>fólie hydroizolační střešní mPVC určená ke stabilizaci přitížením a do vegetačních střech tl 2,0mm</t>
  </si>
  <si>
    <t>1539647833</t>
  </si>
  <si>
    <t>81</t>
  </si>
  <si>
    <t>712771101</t>
  </si>
  <si>
    <t>Provedení ochranné vrstvy z textilií nebo rohoží volně s přesahem vegetační střechy sklon do 5°</t>
  </si>
  <si>
    <t>-2108524381</t>
  </si>
  <si>
    <t>Provedení ochranné vrstvy vegetační střechy proti prorůstání kořenů, proti mechanickému poškození hydroizolace z textilií nebo rohoží volně kladených s přesahem, sklon střechy do 5°</t>
  </si>
  <si>
    <t>https://podminky.urs.cz/item/CS_URS_2024_01/712771101</t>
  </si>
  <si>
    <t>82</t>
  </si>
  <si>
    <t>69334301</t>
  </si>
  <si>
    <t>textilie ochranná vegetačních střech 500g/m2</t>
  </si>
  <si>
    <t>1142964106</t>
  </si>
  <si>
    <t>10,13*1,05 'Přepočtené koeficientem množství</t>
  </si>
  <si>
    <t>83</t>
  </si>
  <si>
    <t>712771221</t>
  </si>
  <si>
    <t>Provedení drenážní vrstvy vegetační střechy z plastových nopových fólií v nopů do 25 mm do 5°</t>
  </si>
  <si>
    <t>-1167692039</t>
  </si>
  <si>
    <t>Provedení drenážní vrstvy vegetační střechy z plastových nopových fólií, výšky nopů do 25 mm, sklon střechy do 5°</t>
  </si>
  <si>
    <t>https://podminky.urs.cz/item/CS_URS_2024_01/712771221</t>
  </si>
  <si>
    <t>10,13 "plocha zelené střechy</t>
  </si>
  <si>
    <t>84</t>
  </si>
  <si>
    <t>69334321</t>
  </si>
  <si>
    <t>fólie profilovaná (nopová) perforovaná HDPE s hydroakumulační a drenážní funkcí do vegetačních střech s výškou nopů 25mm</t>
  </si>
  <si>
    <t>1310417074</t>
  </si>
  <si>
    <t>10,13*1,1025 'Přepočtené koeficientem množství</t>
  </si>
  <si>
    <t>85</t>
  </si>
  <si>
    <t>712771401</t>
  </si>
  <si>
    <t>Provedení vegetační vrstvy ze substrátu tl do 100 mm vegetační střechy sklon do 5°</t>
  </si>
  <si>
    <t>-286480425</t>
  </si>
  <si>
    <t>Provedení vegetační vrstvy vegetační střechy ze substrátu, tloušťky do 100 mm, sklon střechy do 5°</t>
  </si>
  <si>
    <t>https://podminky.urs.cz/item/CS_URS_2024_01/712771401</t>
  </si>
  <si>
    <t>86</t>
  </si>
  <si>
    <t>10321001</t>
  </si>
  <si>
    <t>substrát vegetačních střech extenzivní suchomilných rostlin</t>
  </si>
  <si>
    <t>-115197546</t>
  </si>
  <si>
    <t>10,13*0,04 "plocha zelené střechy, tl. 40mm</t>
  </si>
  <si>
    <t>87</t>
  </si>
  <si>
    <t>712771521</t>
  </si>
  <si>
    <t>Položení vegetační nebo trávníkové rohože vegetační střechy sklon do 5°</t>
  </si>
  <si>
    <t>-721774367</t>
  </si>
  <si>
    <t>Založení vegetace vegetační střechy položením vegetační nebo trávníkové rohože, sklon střechy do 5°</t>
  </si>
  <si>
    <t>https://podminky.urs.cz/item/CS_URS_2024_01/712771521</t>
  </si>
  <si>
    <t>88</t>
  </si>
  <si>
    <t>69334504</t>
  </si>
  <si>
    <t>koberec rozchodníkový vegetačních střech</t>
  </si>
  <si>
    <t>-1056366428</t>
  </si>
  <si>
    <t>89</t>
  </si>
  <si>
    <t>712771601</t>
  </si>
  <si>
    <t>Provedení ochranných pásů z praného říčního kameniva šířky do 500 mm</t>
  </si>
  <si>
    <t>136811117</t>
  </si>
  <si>
    <t>Provedení ochranných pásů vegetační střechy po obvodu střechy, v místech střešních prostupům napojení na zeď apod. z praného říčního kameniva, tloušťky do 100 mm, šířky do 500 mm</t>
  </si>
  <si>
    <t>https://podminky.urs.cz/item/CS_URS_2024_01/712771601</t>
  </si>
  <si>
    <t>(5,1+2,31+5,15+2,17)*0,3*0,1</t>
  </si>
  <si>
    <t>90</t>
  </si>
  <si>
    <t>58337403</t>
  </si>
  <si>
    <t>kamenivo dekorační (kačírek) frakce 16/32</t>
  </si>
  <si>
    <t>-2073842404</t>
  </si>
  <si>
    <t>0,442*1,6524 'Přepočtené koeficientem množství</t>
  </si>
  <si>
    <t>91</t>
  </si>
  <si>
    <t>712771613</t>
  </si>
  <si>
    <t>Osazení ochranné kačírkové lišty navařením na hydroizolaci</t>
  </si>
  <si>
    <t>1335445162</t>
  </si>
  <si>
    <t>Provedení ochranných pásů vegetační střechy osazení ochranné kačírkové lišty navařením na hydroizolaci</t>
  </si>
  <si>
    <t>https://podminky.urs.cz/item/CS_URS_2024_01/712771613</t>
  </si>
  <si>
    <t>5,1+2,92+5,15+2,76</t>
  </si>
  <si>
    <t>92</t>
  </si>
  <si>
    <t>69334040</t>
  </si>
  <si>
    <t>lišta kačírková Al výška 130mm</t>
  </si>
  <si>
    <t>941035795</t>
  </si>
  <si>
    <t>15,93*1,02 'Přepočtené koeficientem množství</t>
  </si>
  <si>
    <t>93</t>
  </si>
  <si>
    <t>998712111</t>
  </si>
  <si>
    <t>Přesun hmot tonážní pro krytiny povlakové s omezením mechanizace v objektech v do 6 m</t>
  </si>
  <si>
    <t>275635313</t>
  </si>
  <si>
    <t>Přesun hmot pro povlakové krytiny stanovený z hmotnosti přesunovaného materiálu vodorovná dopravní vzdálenost do 50 m s omezením mechanizace v objektech výšky do 6 m</t>
  </si>
  <si>
    <t>https://podminky.urs.cz/item/CS_URS_2024_01/998712111</t>
  </si>
  <si>
    <t>713</t>
  </si>
  <si>
    <t>Izolace tepelné</t>
  </si>
  <si>
    <t>94</t>
  </si>
  <si>
    <t>713111111</t>
  </si>
  <si>
    <t>Montáž izolace tepelné vrchem stropů volně kladenými rohožemi, pásy, dílci, deskami</t>
  </si>
  <si>
    <t>2094135912</t>
  </si>
  <si>
    <t>Montáž tepelné izolace stropů rohožemi, pásy, dílci, deskami, bloky (izolační materiál ve specifikaci) vrchem bez překrytí lepenkou kladenými volně</t>
  </si>
  <si>
    <t>https://podminky.urs.cz/item/CS_URS_2024_01/713111111</t>
  </si>
  <si>
    <t>3NP obytné podkroví SDK podhled</t>
  </si>
  <si>
    <t>15,74+13,75+9,2+1,85+7,8</t>
  </si>
  <si>
    <t>95</t>
  </si>
  <si>
    <t>63152098</t>
  </si>
  <si>
    <t>pás tepelně izolační univerzální λ=0,032-0,033 tl 80mm</t>
  </si>
  <si>
    <t>-1450997173</t>
  </si>
  <si>
    <t>48,34*1,05 'Přepočtené koeficientem množství</t>
  </si>
  <si>
    <t>96</t>
  </si>
  <si>
    <t>713121111</t>
  </si>
  <si>
    <t>Montáž izolace tepelné podlah volně kladenými rohožemi, pásy, dílci, deskami 1 vrstva</t>
  </si>
  <si>
    <t>-150198491</t>
  </si>
  <si>
    <t>Montáž tepelné izolace podlah rohožemi, pásy, deskami, dílci, bloky (izolační materiál ve specifikaci) kladenými volně jednovrstvá</t>
  </si>
  <si>
    <t>https://podminky.urs.cz/item/CS_URS_2024_01/713121111</t>
  </si>
  <si>
    <t>1NP skladba na terénu tl. 180mm</t>
  </si>
  <si>
    <t>18,07+3,5 "skladba A1+A2</t>
  </si>
  <si>
    <t>1NP skladba na terénu tl. 120</t>
  </si>
  <si>
    <t>5,9 "skladba A3</t>
  </si>
  <si>
    <t>3NP 3.02 podlaha PVC, EPS tl. 30</t>
  </si>
  <si>
    <t>3,9</t>
  </si>
  <si>
    <t>3NP pod VZT jednotkou, EPS tl. 30</t>
  </si>
  <si>
    <t>3,25*3,25</t>
  </si>
  <si>
    <t>97</t>
  </si>
  <si>
    <t>28375992</t>
  </si>
  <si>
    <t>deska EPS 150 pro konstrukce s vysokým zatížením λ=0,035 tl 180mm</t>
  </si>
  <si>
    <t>-1045275009</t>
  </si>
  <si>
    <t>21,57*1,05 'Přepočtené koeficientem množství</t>
  </si>
  <si>
    <t>98</t>
  </si>
  <si>
    <t>28375907</t>
  </si>
  <si>
    <t>deska EPS 150 pro konstrukce s vysokým zatížením λ=0,035 tl 30mm</t>
  </si>
  <si>
    <t>2071925339</t>
  </si>
  <si>
    <t>3NP 3.02 podlaha PVC</t>
  </si>
  <si>
    <t>3NP pod VZT jednotkou</t>
  </si>
  <si>
    <t>14,463*1,05 'Přepočtené koeficientem množství</t>
  </si>
  <si>
    <t>99</t>
  </si>
  <si>
    <t>28375915</t>
  </si>
  <si>
    <t>deska EPS 150 pro konstrukce s vysokým zatížením λ=0,035 tl 120mm</t>
  </si>
  <si>
    <t>2024989465</t>
  </si>
  <si>
    <t>5,9</t>
  </si>
  <si>
    <t>5,9*1,05 'Přepočtené koeficientem množství</t>
  </si>
  <si>
    <t>100</t>
  </si>
  <si>
    <t>713121112</t>
  </si>
  <si>
    <t>Montáž izolace tepelné podlah volně kladenými mezi trámy nebo rošt rohožemi, pásy, dílci, deskami 1 vrstva</t>
  </si>
  <si>
    <t>646886245</t>
  </si>
  <si>
    <t>Montáž tepelné izolace podlah rohožemi, pásy, deskami, dílci, bloky (izolační materiál ve specifikaci) kladenými volně jednovrstvá mezi trámy nebo rošt</t>
  </si>
  <si>
    <t>https://podminky.urs.cz/item/CS_URS_2024_01/713121112</t>
  </si>
  <si>
    <t>(31,35+17,93+17,82)-(105,25*0,14) "plocha 3NP mínus plocha trámů, izolace ze skleněných vláken tl. 160mm mezi trámy</t>
  </si>
  <si>
    <t>101</t>
  </si>
  <si>
    <t>63148107</t>
  </si>
  <si>
    <t>deska tepelně izolační minerální univerzální λ=0,038-0,039 tl 160mm</t>
  </si>
  <si>
    <t>236086389</t>
  </si>
  <si>
    <t>52,365*1,05 'Přepočtené koeficientem množství</t>
  </si>
  <si>
    <t>102</t>
  </si>
  <si>
    <t>713121312</t>
  </si>
  <si>
    <t>Montáž izolace tepelné podlah izolačním zásypem volně sypaným tl vrstvy přes 50 do 100 mm</t>
  </si>
  <si>
    <t>1785995666</t>
  </si>
  <si>
    <t>Montáž tepelné izolace podlah izolačním zásypem volně sypaným, tloušťky vrstvy přes 50 do 100 mm</t>
  </si>
  <si>
    <t>https://podminky.urs.cz/item/CS_URS_2024_01/713121312</t>
  </si>
  <si>
    <t>1NP dřevěná podlaha vyplnění roštu zásypem</t>
  </si>
  <si>
    <t>(18,07+20,7+14,3)-106,14*0,05 "plocha prkenné podlahy mínus rošt A1, B1, C3</t>
  </si>
  <si>
    <t>2NP dřevěná podlaha C1</t>
  </si>
  <si>
    <t>49,8</t>
  </si>
  <si>
    <t>17,3 "2.01</t>
  </si>
  <si>
    <t>103</t>
  </si>
  <si>
    <t>58761503</t>
  </si>
  <si>
    <t>kamenivo keramické lehké frakce 8/16</t>
  </si>
  <si>
    <t>-1401412052</t>
  </si>
  <si>
    <t>47,763*0,1</t>
  </si>
  <si>
    <t>49,8*0,1</t>
  </si>
  <si>
    <t>17,3*0,1 "2.01</t>
  </si>
  <si>
    <t>11,486*1,05 'Přepočtené koeficientem množství</t>
  </si>
  <si>
    <t>104</t>
  </si>
  <si>
    <t>713121313</t>
  </si>
  <si>
    <t>Montáž izolace tepelné podlah izolačním zásypem volně sypaným tl vrstvy přes 100 mm</t>
  </si>
  <si>
    <t>1253426183</t>
  </si>
  <si>
    <t>Montáž tepelné izolace podlah izolačním zásypem volně sypaným, tloušťky vrstvy přes 100 mm</t>
  </si>
  <si>
    <t>https://podminky.urs.cz/item/CS_URS_2024_01/713121313</t>
  </si>
  <si>
    <t>1NP podlaha na klenbách, skladba B1, B2</t>
  </si>
  <si>
    <t>24,95+20,64</t>
  </si>
  <si>
    <t xml:space="preserve">2NP  podlaha na klenbě, C3</t>
  </si>
  <si>
    <t>14,3</t>
  </si>
  <si>
    <t>105</t>
  </si>
  <si>
    <t>1430854244</t>
  </si>
  <si>
    <t>45,59*0,155 " tl. 50-260mm, prům. 155mm</t>
  </si>
  <si>
    <t>14,3*0,125 "tl 50-200, prům. 125mm</t>
  </si>
  <si>
    <t>8,854*1,05 'Přepočtené koeficientem množství</t>
  </si>
  <si>
    <t>106</t>
  </si>
  <si>
    <t>713151111</t>
  </si>
  <si>
    <t>Montáž izolace tepelné střech šikmých kladené volně mezi krokve rohoží, pásů, desek</t>
  </si>
  <si>
    <t>-325640225</t>
  </si>
  <si>
    <t>Montáž tepelné izolace střech šikmých rohožemi, pásy, deskami (izolační materiál ve specifikaci) kladenými volně mezi krokve</t>
  </si>
  <si>
    <t>https://podminky.urs.cz/item/CS_URS_2024_01/713151111</t>
  </si>
  <si>
    <t>střecha budovy</t>
  </si>
  <si>
    <t>176,168*0,9 "plocha střechy mínus 10%krokve</t>
  </si>
  <si>
    <t>107</t>
  </si>
  <si>
    <t>63148155</t>
  </si>
  <si>
    <t>deska tepelně izolační minerální univerzální λ=0,035 tl 120mm</t>
  </si>
  <si>
    <t>202015751</t>
  </si>
  <si>
    <t>158,551*1,02 'Přepočtené koeficientem množství</t>
  </si>
  <si>
    <t>108</t>
  </si>
  <si>
    <t>713151141</t>
  </si>
  <si>
    <t>Montáž izolace tepelné střech šikmých parotěsné reflexní tl do 5 mm</t>
  </si>
  <si>
    <t>560851557</t>
  </si>
  <si>
    <t>Montáž tepelné izolace střech šikmých rohožemi, pásy, deskami (izolační materiál ve specifikaci) připevněné sponkami reflexní pod krokve parotěsné , tloušťka izolace do 5 mm</t>
  </si>
  <si>
    <t>https://podminky.urs.cz/item/CS_URS_2024_01/713151141</t>
  </si>
  <si>
    <t>střecha budova</t>
  </si>
  <si>
    <t>109</t>
  </si>
  <si>
    <t>28329282</t>
  </si>
  <si>
    <t>fólie PE vyztužená Al vrstvou pro parotěsnou vrstvu 170g/m2</t>
  </si>
  <si>
    <t>1153409617</t>
  </si>
  <si>
    <t>176,168*1,05 'Přepočtené koeficientem množství</t>
  </si>
  <si>
    <t>110</t>
  </si>
  <si>
    <t>713151162</t>
  </si>
  <si>
    <t>Montáž izolace tepelné střech šikmých přišroubované pod krokve z desek sklonu přes 30° do 45° tl přes 60 do 100 mm</t>
  </si>
  <si>
    <t>-1791814149</t>
  </si>
  <si>
    <t>Montáž tepelné izolace střech šikmých rohožemi, pásy, deskami (izolační materiál ve specifikaci) přišroubovanými šrouby pod krokve, sklonu střechy přes 30° do 45° tloušťky izolace přes 60 do 100 mm</t>
  </si>
  <si>
    <t>https://podminky.urs.cz/item/CS_URS_2024_01/713151162</t>
  </si>
  <si>
    <t>střecha budovy - kotveno pod krokve</t>
  </si>
  <si>
    <t>111</t>
  </si>
  <si>
    <t>28376531</t>
  </si>
  <si>
    <t>deska izolační PIR s oboustrannou kompozitní fólií s hliníkovou vložkou pro šikmé střechy λ=0,022 tl 80mm</t>
  </si>
  <si>
    <t>1808173617</t>
  </si>
  <si>
    <t>112</t>
  </si>
  <si>
    <t>713191132</t>
  </si>
  <si>
    <t>Montáž izolace tepelné podlah, stropů vrchem nebo střech překrytí separační fólií z PE</t>
  </si>
  <si>
    <t>-408718165</t>
  </si>
  <si>
    <t>Montáž tepelné izolace stavebních konstrukcí - doplňky a konstrukční součásti podlah, stropů vrchem nebo střech překrytí fólií separační z PE</t>
  </si>
  <si>
    <t>https://podminky.urs.cz/item/CS_URS_2024_01/713191132</t>
  </si>
  <si>
    <t>27,38</t>
  </si>
  <si>
    <t>18,08 "skladba A1</t>
  </si>
  <si>
    <t>20,8 "skladba B1</t>
  </si>
  <si>
    <t>14,3 "skladba C3</t>
  </si>
  <si>
    <t>3NP pod VZT jednotku</t>
  </si>
  <si>
    <t>113</t>
  </si>
  <si>
    <t>28329042</t>
  </si>
  <si>
    <t>fólie PE separační či ochranná tl 0,2mm</t>
  </si>
  <si>
    <t>1637888215</t>
  </si>
  <si>
    <t>95,023*1,1655 'Přepočtené koeficientem množství</t>
  </si>
  <si>
    <t>114</t>
  </si>
  <si>
    <t>713411111</t>
  </si>
  <si>
    <t>Montáž izolace tepelné potrubí pásy nebo rohožemi bez úpravy staženými drátem 1x</t>
  </si>
  <si>
    <t>1352436238</t>
  </si>
  <si>
    <t>Montáž izolace tepelné potrubí a ohybů pásy nebo rohožemi bez povrchové úpravy (izolační materiál ve specifikaci) ovinutými kolem potrubí a staženými ocelovým drátem potrubí jednovrstvá</t>
  </si>
  <si>
    <t>https://podminky.urs.cz/item/CS_URS_2024_01/713411111</t>
  </si>
  <si>
    <t>12,5 "svislé potrubí odvětrání radonu</t>
  </si>
  <si>
    <t>115</t>
  </si>
  <si>
    <t>28377080</t>
  </si>
  <si>
    <t>pouzdro izolační potrubní z pěnového polyetylenu 110/25mm</t>
  </si>
  <si>
    <t>-1952855267</t>
  </si>
  <si>
    <t>116</t>
  </si>
  <si>
    <t>998713122</t>
  </si>
  <si>
    <t>Přesun hmot tonážní pro izolace tepelné ruční v objektech v přes 6 do 12 m</t>
  </si>
  <si>
    <t>-510380164</t>
  </si>
  <si>
    <t>Přesun hmot pro izolace tepelné stanovený z hmotnosti přesunovaného materiálu vodorovná dopravní vzdálenost do 50 m ruční (bez užití mechanizace) v objektech výšky přes 6 m do 12 m</t>
  </si>
  <si>
    <t>https://podminky.urs.cz/item/CS_URS_2024_01/998713122</t>
  </si>
  <si>
    <t>714</t>
  </si>
  <si>
    <t>Akustická a protiotřesová opatření</t>
  </si>
  <si>
    <t>117</t>
  </si>
  <si>
    <t>714182011</t>
  </si>
  <si>
    <t>Montáž pohltivých izolačních vložek pásů do lamel nebo kazet</t>
  </si>
  <si>
    <t>1585414177</t>
  </si>
  <si>
    <t>Montáž pohltivých a konstrukčních součástí vložek izolačních volně pásů s nařezáním do lamel nebo kazet</t>
  </si>
  <si>
    <t>https://podminky.urs.cz/item/CS_URS_2024_01/714182011</t>
  </si>
  <si>
    <t>1NP prkenná podlaha</t>
  </si>
  <si>
    <t>106,140*0,05 "rošt po 0,5m, š. 50</t>
  </si>
  <si>
    <t>118</t>
  </si>
  <si>
    <t>62543002</t>
  </si>
  <si>
    <t>deska akustická ze speciálně konstruovaného kartonu dvoj-vlnná vyplněná jemným křemičitým pískem pro konstrukce podlah, stěn a stropů, útlum kročejového hluku tl 10mm</t>
  </si>
  <si>
    <t>-719273186</t>
  </si>
  <si>
    <t>119</t>
  </si>
  <si>
    <t>998714122</t>
  </si>
  <si>
    <t>Přesun hmot tonážní pro akustická a protiotřesová opatření ruční v objektech v do 12 m</t>
  </si>
  <si>
    <t>-276076881</t>
  </si>
  <si>
    <t>Přesun hmot pro akustická a protiotřesová opatření stanovený z hmotnosti přesunovaného materiálu vodorovná dopravní vzdálenost do 50 m ruční (bez užití mechanizace) v objektech výšky přes 6 do 12 m</t>
  </si>
  <si>
    <t>https://podminky.urs.cz/item/CS_URS_2024_01/998714122</t>
  </si>
  <si>
    <t>721</t>
  </si>
  <si>
    <t>Zdravotechnika - vnitřní kanalizace</t>
  </si>
  <si>
    <t>120</t>
  </si>
  <si>
    <t>721173401</t>
  </si>
  <si>
    <t>Potrubí kanalizační z PVC SN 4 svodné DN 110</t>
  </si>
  <si>
    <t>-1737864601</t>
  </si>
  <si>
    <t>Potrubí z trub PVC SN4 svodné (ležaté) DN 110</t>
  </si>
  <si>
    <t>https://podminky.urs.cz/item/CS_URS_2024_01/721173401</t>
  </si>
  <si>
    <t>1PP</t>
  </si>
  <si>
    <t>6,5+1,8</t>
  </si>
  <si>
    <t>121</t>
  </si>
  <si>
    <t>721174005</t>
  </si>
  <si>
    <t>Potrubí kanalizační z PP svodné DN 110</t>
  </si>
  <si>
    <t>-179968761</t>
  </si>
  <si>
    <t>Potrubí z trub polypropylenových svodné (ležaté) DN 110</t>
  </si>
  <si>
    <t>https://podminky.urs.cz/item/CS_URS_2024_01/721174005</t>
  </si>
  <si>
    <t>5,5</t>
  </si>
  <si>
    <t>122</t>
  </si>
  <si>
    <t>721174025</t>
  </si>
  <si>
    <t>Potrubí kanalizační z PP odpadní DN 110</t>
  </si>
  <si>
    <t>-1613969906</t>
  </si>
  <si>
    <t>Potrubí z trub polypropylenových odpadní (svislé) DN 110</t>
  </si>
  <si>
    <t>https://podminky.urs.cz/item/CS_URS_2024_01/721174025</t>
  </si>
  <si>
    <t xml:space="preserve">10,2 "od 1pp až na střechu </t>
  </si>
  <si>
    <t>3,5 "z 1NP do 2NP</t>
  </si>
  <si>
    <t>123</t>
  </si>
  <si>
    <t>721174043</t>
  </si>
  <si>
    <t>Potrubí kanalizační z PP připojovací DN 50</t>
  </si>
  <si>
    <t>836007195</t>
  </si>
  <si>
    <t>Potrubí z trub polypropylenových připojovací DN 50</t>
  </si>
  <si>
    <t>https://podminky.urs.cz/item/CS_URS_2024_01/721174043</t>
  </si>
  <si>
    <t>0,25+1,25+0,2+0,3+1,3+0,7+0,3</t>
  </si>
  <si>
    <t>1,2+0,25+0,5+1,1</t>
  </si>
  <si>
    <t>3,3</t>
  </si>
  <si>
    <t>124</t>
  </si>
  <si>
    <t>721174045</t>
  </si>
  <si>
    <t>Potrubí kanalizační z PP připojovací DN 110</t>
  </si>
  <si>
    <t>621649653</t>
  </si>
  <si>
    <t>Potrubí z trub polypropylenových připojovací DN 110</t>
  </si>
  <si>
    <t>https://podminky.urs.cz/item/CS_URS_2024_01/721174045</t>
  </si>
  <si>
    <t>1,9+0,15+0,4+0,5+0,15</t>
  </si>
  <si>
    <t>0,6</t>
  </si>
  <si>
    <t>1,3+1,95</t>
  </si>
  <si>
    <t>125</t>
  </si>
  <si>
    <t>721211611</t>
  </si>
  <si>
    <t>Vtok dvorní se svislým odtokem a zápachovou klapkou DN 110/160 mříž litina 226x226</t>
  </si>
  <si>
    <t>1223636125</t>
  </si>
  <si>
    <t>Podlahové vpusti dvorní vtoky (vpusti) se svislým odtokem a zápachovou klapkou DN 110/160 mříž litina 226x226</t>
  </si>
  <si>
    <t>https://podminky.urs.cz/item/CS_URS_2024_01/721211611</t>
  </si>
  <si>
    <t>126</t>
  </si>
  <si>
    <t>998721122</t>
  </si>
  <si>
    <t>Přesun hmot tonážní pro vnitřní kanalizaci ruční v objektech v přes 6 do 12 m</t>
  </si>
  <si>
    <t>1096867140</t>
  </si>
  <si>
    <t>Přesun hmot pro vnitřní kanalizaci stanovený z hmotnosti přesunovaného materiálu vodorovná dopravní vzdálenost do 50 m ruční (bez užití mechanizace) v objektech výšky přes 6 do 12 m</t>
  </si>
  <si>
    <t>https://podminky.urs.cz/item/CS_URS_2024_01/998721122</t>
  </si>
  <si>
    <t>722</t>
  </si>
  <si>
    <t>Zdravotechnika - vnitřní vodovod</t>
  </si>
  <si>
    <t>127</t>
  </si>
  <si>
    <t>722174004</t>
  </si>
  <si>
    <t>Potrubí vodovodní plastové PPR svar polyfúze PN 16 D 32x4,4 mm</t>
  </si>
  <si>
    <t>-261789172</t>
  </si>
  <si>
    <t>Potrubí z plastových trubek z polypropylenu PPR svařovaných polyfúzně PN 16 (SDR 7,4) D 32 x 4,4</t>
  </si>
  <si>
    <t>https://podminky.urs.cz/item/CS_URS_2024_01/722174004</t>
  </si>
  <si>
    <t>1,1+0,5</t>
  </si>
  <si>
    <t>0,2+9,1+2,0+1,8+2,5+0,4+0,7+0,2+0,7+0,34+0,7+0,2+1,2+0,7+0,2+0,7+1,9+0,9+0,3+0,7+0,7+0,7+4,85 "studená voda</t>
  </si>
  <si>
    <t>1,495+0,3+0,7+0,33+2,7+0,44+0,7+0,3+0,7+0,25+0,7+2,6+0,4+0,7 "teplá voda</t>
  </si>
  <si>
    <t>1,6+0,1+0,7+0,7+0,7+0,95+0,75+0,3+0,2+0,7+0,7 "studená voda</t>
  </si>
  <si>
    <t xml:space="preserve"> 0,68+0,37+0,7 "teplá voda</t>
  </si>
  <si>
    <t>1,5+0,55+0,5+0,7+1,34+0,15+0,7+2,0+0,3+0,6+0,7+0,7 "studená voda</t>
  </si>
  <si>
    <t>0,5+0,7+2,0+1,5+0,3+0,55+0,25+0,7+0,7 "teplá voda</t>
  </si>
  <si>
    <t>2,085+2,9+2*2,9+3,8 "stoupačky</t>
  </si>
  <si>
    <t>128</t>
  </si>
  <si>
    <t>722176114</t>
  </si>
  <si>
    <t>Montáž potrubí plastové spojované svary polyfuzně D přes 22 do 32 mm</t>
  </si>
  <si>
    <t>1619145122</t>
  </si>
  <si>
    <t>Montáž potrubí z plastových trub svařovaných polyfuzně D přes 25 do 32 mm</t>
  </si>
  <si>
    <t>https://podminky.urs.cz/item/CS_URS_2024_01/722176114</t>
  </si>
  <si>
    <t>nová přípojka PE HD 100 SDR 11 32/3,0</t>
  </si>
  <si>
    <t>5,8</t>
  </si>
  <si>
    <t>129</t>
  </si>
  <si>
    <t>28613110</t>
  </si>
  <si>
    <t>potrubí vodovodní jednovrstvé PE100 RC PN 16 SDR11 32x3,0mm</t>
  </si>
  <si>
    <t>1938245402</t>
  </si>
  <si>
    <t>5,8*1,03 'Přepočtené koeficientem množství</t>
  </si>
  <si>
    <t>130</t>
  </si>
  <si>
    <t>722181232</t>
  </si>
  <si>
    <t>Ochrana vodovodního potrubí přilepenými termoizolačními trubicemi z PE tl přes 9 do 13 mm DN přes 22 do 45 mm</t>
  </si>
  <si>
    <t>-116694105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</si>
  <si>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</si>
  <si>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https://podminky.urs.cz/item/CS_URS_2024_01/722181232</t>
  </si>
  <si>
    <t>délka potrubí vodovod</t>
  </si>
  <si>
    <t>86,28</t>
  </si>
  <si>
    <t>131</t>
  </si>
  <si>
    <t>722190402</t>
  </si>
  <si>
    <t>Vyvedení a upevnění výpustku DN přes 25 do 50</t>
  </si>
  <si>
    <t>-251401181</t>
  </si>
  <si>
    <t>Zřízení přípojek na potrubí vyvedení a upevnění výpustek přes 25 do DN 50</t>
  </si>
  <si>
    <t>https://podminky.urs.cz/item/CS_URS_2024_01/722190402</t>
  </si>
  <si>
    <t>1 "vodovod</t>
  </si>
  <si>
    <t>132</t>
  </si>
  <si>
    <t>722221134</t>
  </si>
  <si>
    <t>Ventil výtokový G 1/2" s jedním závitem</t>
  </si>
  <si>
    <t>-1669552992</t>
  </si>
  <si>
    <t>Armatury s jedním závitem ventily výtokové G 1/2"</t>
  </si>
  <si>
    <t>https://podminky.urs.cz/item/CS_URS_2024_01/722221134</t>
  </si>
  <si>
    <t>133</t>
  </si>
  <si>
    <t>722270103</t>
  </si>
  <si>
    <t>Sestava vodoměrová závitová G 5/4"</t>
  </si>
  <si>
    <t>-994716725</t>
  </si>
  <si>
    <t>Vodoměrové sestavy závitové G 5/4"</t>
  </si>
  <si>
    <t>https://podminky.urs.cz/item/CS_URS_2024_01/722270103</t>
  </si>
  <si>
    <t>134</t>
  </si>
  <si>
    <t>722290246</t>
  </si>
  <si>
    <t>Zkouška těsnosti vodovodního potrubí plastového DN do 40</t>
  </si>
  <si>
    <t>517868253</t>
  </si>
  <si>
    <t>Zkoušky, proplach a desinfekce vodovodního potrubí zkoušky těsnosti vodovodního potrubí plastového do DN 40</t>
  </si>
  <si>
    <t>https://podminky.urs.cz/item/CS_URS_2024_01/722290246</t>
  </si>
  <si>
    <t>vodovodní přípojka</t>
  </si>
  <si>
    <t>5,8+1,2+0,5</t>
  </si>
  <si>
    <t>135</t>
  </si>
  <si>
    <t>998722122</t>
  </si>
  <si>
    <t>Přesun hmot tonážní pro vnitřní vodovod ruční v objektech v přes 6 do 12 m</t>
  </si>
  <si>
    <t>2065926651</t>
  </si>
  <si>
    <t>Přesun hmot pro vnitřní vodovod stanovený z hmotnosti přesunovaného materiálu vodorovná dopravní vzdálenost do 50 m ruční (bez užití mechanizace) v objektech výšky přes 6 do 12 m</t>
  </si>
  <si>
    <t>https://podminky.urs.cz/item/CS_URS_2024_01/998722122</t>
  </si>
  <si>
    <t>136</t>
  </si>
  <si>
    <t>725112022</t>
  </si>
  <si>
    <t>Klozet keramický závěsný na nosné stěny s hlubokým splachováním odpad vodorovný</t>
  </si>
  <si>
    <t>-1928590137</t>
  </si>
  <si>
    <t>Zařízení záchodů klozety keramické závěsné na nosné stěny s hlubokým splachováním odpad vodorovný</t>
  </si>
  <si>
    <t>https://podminky.urs.cz/item/CS_URS_2024_01/725112022</t>
  </si>
  <si>
    <t>3 "WC</t>
  </si>
  <si>
    <t>137</t>
  </si>
  <si>
    <t>725211602</t>
  </si>
  <si>
    <t>Umyvadlo keramické bílé šířky 550 mm bez krytu na sifon připevněné na stěnu šrouby</t>
  </si>
  <si>
    <t>1347160024</t>
  </si>
  <si>
    <t>Umyvadla keramická bílá bez výtokových armatur připevněná na stěnu šrouby bez sloupu nebo krytu na sifon, šířka umyvadla 550 mm</t>
  </si>
  <si>
    <t>https://podminky.urs.cz/item/CS_URS_2024_01/725211602</t>
  </si>
  <si>
    <t>1 "umyvadlo</t>
  </si>
  <si>
    <t>138</t>
  </si>
  <si>
    <t>725211703</t>
  </si>
  <si>
    <t>Umývátko keramické bílé stěnové šířky 450 mm připevněné na stěnu šrouby</t>
  </si>
  <si>
    <t>1785777003</t>
  </si>
  <si>
    <t>Umyvadla keramická bílá bez výtokových armatur připevněná na stěnu šrouby malá (umývátka) stěnová 450 mm</t>
  </si>
  <si>
    <t>https://podminky.urs.cz/item/CS_URS_2024_01/725211703</t>
  </si>
  <si>
    <t>2 "umývátka</t>
  </si>
  <si>
    <t>139</t>
  </si>
  <si>
    <t>725241142</t>
  </si>
  <si>
    <t>Vanička sprchová akrylátová čtvrtkruhová 900x900 mm</t>
  </si>
  <si>
    <t>-2079645201</t>
  </si>
  <si>
    <t>Sprchové vaničky akrylátové čtvrtkruhové 900x900 mm</t>
  </si>
  <si>
    <t>https://podminky.urs.cz/item/CS_URS_2024_01/725241142</t>
  </si>
  <si>
    <t>140</t>
  </si>
  <si>
    <t>725244203</t>
  </si>
  <si>
    <t>Zástěna sprchová skleněná tl. 6 mm pevná bezdveřová na vaničku šířky 900 mm</t>
  </si>
  <si>
    <t>554736625</t>
  </si>
  <si>
    <t>Sprchové dveře a zástěny zástěny sprchové ke stěně bezdveřové, pevná stěna sklo tl. 6 mm, na vaničku šířky 900 mm</t>
  </si>
  <si>
    <t>https://podminky.urs.cz/item/CS_URS_2024_01/725244203</t>
  </si>
  <si>
    <t>141</t>
  </si>
  <si>
    <t>725311121</t>
  </si>
  <si>
    <t>Dřez jednoduchý nerezový se zápachovou uzávěrkou s odkapávací plochou 560x480 mm a miskou</t>
  </si>
  <si>
    <t>-610207976</t>
  </si>
  <si>
    <t>Dřezy bez výtokových armatur jednoduché se zápachovou uzávěrkou nerezové s odkapávací plochou 560x480 mm a miskou</t>
  </si>
  <si>
    <t>https://podminky.urs.cz/item/CS_URS_2024_01/725311121</t>
  </si>
  <si>
    <t>2 "dřezy</t>
  </si>
  <si>
    <t>142</t>
  </si>
  <si>
    <t>725331111</t>
  </si>
  <si>
    <t>Výlevka bez výtokových armatur keramická se sklopnou plastovou mřížkou 500 mm</t>
  </si>
  <si>
    <t>346926273</t>
  </si>
  <si>
    <t>Výlevky bez výtokových armatur a splachovací nádrže keramické se sklopnou plastovou mřížkou 425 mm</t>
  </si>
  <si>
    <t>https://podminky.urs.cz/item/CS_URS_2024_01/725331111</t>
  </si>
  <si>
    <t>2 "výlevky</t>
  </si>
  <si>
    <t>143</t>
  </si>
  <si>
    <t>725821323</t>
  </si>
  <si>
    <t>Baterie dřezová nástěnná klasická s otáčivým kulatým ústím a délkou ramínka 300 mm</t>
  </si>
  <si>
    <t>1959761717</t>
  </si>
  <si>
    <t>Baterie dřezové nástěnné klasické s otáčivým kulatým ústím a délkou ramínka 300 mm</t>
  </si>
  <si>
    <t>https://podminky.urs.cz/item/CS_URS_2024_01/725821323</t>
  </si>
  <si>
    <t>2 "dřez</t>
  </si>
  <si>
    <t>144</t>
  </si>
  <si>
    <t>725822633</t>
  </si>
  <si>
    <t>Baterie umyvadlová stojánková klasická s výpusti</t>
  </si>
  <si>
    <t>-933944751</t>
  </si>
  <si>
    <t>Baterie umyvadlové stojánkové klasické s výpustí</t>
  </si>
  <si>
    <t>https://podminky.urs.cz/item/CS_URS_2024_01/725822633</t>
  </si>
  <si>
    <t>3 "umyvadla</t>
  </si>
  <si>
    <t>145</t>
  </si>
  <si>
    <t>725841322</t>
  </si>
  <si>
    <t>Baterie sprchová nástěnná klasická s roztečí 150 mm</t>
  </si>
  <si>
    <t>-1878877426</t>
  </si>
  <si>
    <t>Baterie sprchové klasické s roztečí 150 mm</t>
  </si>
  <si>
    <t>https://podminky.urs.cz/item/CS_URS_2024_01/725841322</t>
  </si>
  <si>
    <t>1 "sprcha</t>
  </si>
  <si>
    <t>146</t>
  </si>
  <si>
    <t>725851315</t>
  </si>
  <si>
    <t>Ventil odpadní dřezový s přepadem G 6/4"</t>
  </si>
  <si>
    <t>289758056</t>
  </si>
  <si>
    <t>Ventily odpadní pro zařizovací předměty dřezové s přepadem G 6/4"</t>
  </si>
  <si>
    <t>https://podminky.urs.cz/item/CS_URS_2024_01/725851315</t>
  </si>
  <si>
    <t>147</t>
  </si>
  <si>
    <t>725851325</t>
  </si>
  <si>
    <t>Ventil odpadní umyvadlový bez přepadu G 5/4"</t>
  </si>
  <si>
    <t>-852311732</t>
  </si>
  <si>
    <t>Ventily odpadní pro zařizovací předměty umyvadlové bez přepadu G 5/4"</t>
  </si>
  <si>
    <t>https://podminky.urs.cz/item/CS_URS_2024_01/725851325</t>
  </si>
  <si>
    <t>148</t>
  </si>
  <si>
    <t>725862113</t>
  </si>
  <si>
    <t>Zápachová uzávěrka pro dřezy s přípojkou pro pračku nebo myčku DN 40/50</t>
  </si>
  <si>
    <t>1101973809</t>
  </si>
  <si>
    <t>Zápachové uzávěrky zařizovacích předmětů pro dřezy s přípojkou pro pračku nebo myčku DN 40/50</t>
  </si>
  <si>
    <t>https://podminky.urs.cz/item/CS_URS_2024_01/725862113</t>
  </si>
  <si>
    <t>1+1 "myčka, dřez</t>
  </si>
  <si>
    <t>1+1 "od VZT jednotky</t>
  </si>
  <si>
    <t>149</t>
  </si>
  <si>
    <t>54245000</t>
  </si>
  <si>
    <t>myčka nádobí volně stojící 14 souprav š 60cm</t>
  </si>
  <si>
    <t>-1895403056</t>
  </si>
  <si>
    <t>150</t>
  </si>
  <si>
    <t>998725122</t>
  </si>
  <si>
    <t>Přesun hmot tonážní pro zařizovací předměty ruční v objektech v přes 6 do 12 m</t>
  </si>
  <si>
    <t>85623679</t>
  </si>
  <si>
    <t>Přesun hmot pro zařizovací předměty stanovený z hmotnosti přesunovaného materiálu vodorovná dopravní vzdálenost do 50 m ruční (bez užití mechanizace) v objektech výšky přes 6 do 12 m</t>
  </si>
  <si>
    <t>https://podminky.urs.cz/item/CS_URS_2024_01/998725122</t>
  </si>
  <si>
    <t>726</t>
  </si>
  <si>
    <t>Zdravotechnika - předstěnové instalace</t>
  </si>
  <si>
    <t>151</t>
  </si>
  <si>
    <t>726111031</t>
  </si>
  <si>
    <t>Instalační předstěna pro klozet s ovládáním zepředu v 1080 mm závěsný do masivní zděné kce</t>
  </si>
  <si>
    <t>-735905901</t>
  </si>
  <si>
    <t>Předstěnové instalační systémy pro zazdění do masivních zděných konstrukcí pro závěsné klozety ovládání zepředu, stavební výška 1080 mm</t>
  </si>
  <si>
    <t>https://podminky.urs.cz/item/CS_URS_2024_01/726111031</t>
  </si>
  <si>
    <t>2 "1NP, 2NP</t>
  </si>
  <si>
    <t>152</t>
  </si>
  <si>
    <t>726131041</t>
  </si>
  <si>
    <t>Instalační předstěna pro klozet závěsný v 1120 mm s ovládáním zepředu do lehkých stěn s kovovou kcí</t>
  </si>
  <si>
    <t>2131661298</t>
  </si>
  <si>
    <t>Předstěnové instalační systémy do lehkých stěn s kovovou konstrukcí pro závěsné klozety ovládání zepředu, stavební výšky 1120 mm</t>
  </si>
  <si>
    <t>https://podminky.urs.cz/item/CS_URS_2024_01/726131041</t>
  </si>
  <si>
    <t>1 "3NP</t>
  </si>
  <si>
    <t>153</t>
  </si>
  <si>
    <t>998726132</t>
  </si>
  <si>
    <t>Přesun hmot tonážní pro instalační prefabrikáty ruční v objektech v přes 6 do 12 m</t>
  </si>
  <si>
    <t>-1542609117</t>
  </si>
  <si>
    <t>Přesun hmot pro instalační prefabrikáty stanovený z hmotnosti přesunovaného materiálu vodorovná dopravní vzdálenost do 50 m ruční (bez užití mechanizace) v objektech výšky přes 6 m do 12 m</t>
  </si>
  <si>
    <t>https://podminky.urs.cz/item/CS_URS_2024_01/998726132</t>
  </si>
  <si>
    <t>742</t>
  </si>
  <si>
    <t>Elektroinstalace - slaboproud</t>
  </si>
  <si>
    <t>154</t>
  </si>
  <si>
    <t>742410001 R</t>
  </si>
  <si>
    <t>Montáž systémového zesilovače WI-FI</t>
  </si>
  <si>
    <t>-156630776</t>
  </si>
  <si>
    <t>155</t>
  </si>
  <si>
    <t>38443001 R</t>
  </si>
  <si>
    <t>Systémový zesilovač WI-FI</t>
  </si>
  <si>
    <t>-1718280375</t>
  </si>
  <si>
    <t>156</t>
  </si>
  <si>
    <t>998742122</t>
  </si>
  <si>
    <t>Přesun hmot tonážní pro slaboproud ruční v objektech v do 12 m</t>
  </si>
  <si>
    <t>-524493778</t>
  </si>
  <si>
    <t>Přesun hmot pro slaboproud stanovený z hmotnosti přesunovaného materiálu vodorovná dopravní vzdálenost do 50 m ruční (bez užití mechanizace) v objektech výšky přes 6 do 12 m</t>
  </si>
  <si>
    <t>https://podminky.urs.cz/item/CS_URS_2024_01/998742122</t>
  </si>
  <si>
    <t>751</t>
  </si>
  <si>
    <t>157</t>
  </si>
  <si>
    <t>751398012</t>
  </si>
  <si>
    <t>Montáž větrací mřížky na kruhové potrubí D přes 100 do 200 mm</t>
  </si>
  <si>
    <t>1434514766</t>
  </si>
  <si>
    <t>Montáž ostatních zařízení větrací mřížky na kruhové potrubí, průměru přes 100 do 200 mm</t>
  </si>
  <si>
    <t>https://podminky.urs.cz/item/CS_URS_2024_01/751398012</t>
  </si>
  <si>
    <t>2 "přisávání ze sklepa</t>
  </si>
  <si>
    <t>158</t>
  </si>
  <si>
    <t>42972840</t>
  </si>
  <si>
    <t>mřížka větrací kruhová plastová s okapničkou a síťkou D 150mm</t>
  </si>
  <si>
    <t>1831328285</t>
  </si>
  <si>
    <t>159</t>
  </si>
  <si>
    <t>751398021</t>
  </si>
  <si>
    <t>Montáž větrací mřížky stěnové do 0,040 m2</t>
  </si>
  <si>
    <t>1414327369</t>
  </si>
  <si>
    <t>Montáž ostatních zařízení větrací mřížky stěnové, průřezu do 0,040 m2</t>
  </si>
  <si>
    <t>https://podminky.urs.cz/item/CS_URS_2024_01/751398021</t>
  </si>
  <si>
    <t>4 "nasáv. mřížka 200x200 kovová</t>
  </si>
  <si>
    <t>1 "vzt mřížka 150x150 kovová</t>
  </si>
  <si>
    <t>160</t>
  </si>
  <si>
    <t>55341427</t>
  </si>
  <si>
    <t>mřížka větrací nerezová se síťovinou 150x150mm</t>
  </si>
  <si>
    <t>1203727075</t>
  </si>
  <si>
    <t>161</t>
  </si>
  <si>
    <t>55341426</t>
  </si>
  <si>
    <t>mřížka větrací nerezová se síťovinou 200x200mm</t>
  </si>
  <si>
    <t>-1406241257</t>
  </si>
  <si>
    <t>162</t>
  </si>
  <si>
    <t>751398022</t>
  </si>
  <si>
    <t>Montáž větrací mřížky stěnové přes 0,040 do 0,100 m2</t>
  </si>
  <si>
    <t>1602930320</t>
  </si>
  <si>
    <t>Montáž ostatních zařízení větrací mřížky stěnové, průřezu přes 0,04 do 0,100 m2</t>
  </si>
  <si>
    <t>https://podminky.urs.cz/item/CS_URS_2024_01/751398022</t>
  </si>
  <si>
    <t>1 "prostup 450x150</t>
  </si>
  <si>
    <t>163</t>
  </si>
  <si>
    <t>42972309</t>
  </si>
  <si>
    <t>mřížka stěnová otevřená jednořadá kovová úhel lamel 0° 500x150mm</t>
  </si>
  <si>
    <t>1102976170</t>
  </si>
  <si>
    <t>164</t>
  </si>
  <si>
    <t>751510042</t>
  </si>
  <si>
    <t>Vzduchotechnické potrubí z pozinkovaného plechu kruhové spirálně vinutá trouba bez příruby D přes 100 do 200 mm</t>
  </si>
  <si>
    <t>-159431477</t>
  </si>
  <si>
    <t>Vzduchotechnické potrubí z pozinkovaného plechu kruhové, trouba spirálně vinutá bez příruby, průměru přes 100 do 200 mm</t>
  </si>
  <si>
    <t>https://podminky.urs.cz/item/CS_URS_2024_01/751510042</t>
  </si>
  <si>
    <t>přisávací potrubí krb</t>
  </si>
  <si>
    <t>165</t>
  </si>
  <si>
    <t>751525052</t>
  </si>
  <si>
    <t>Montáž potrubí plastového kruhového s přírubou D přes 100 do 200 mm</t>
  </si>
  <si>
    <t>-796371444</t>
  </si>
  <si>
    <t>Montáž potrubí plastového kruhového s přírubou, průměru přes 100 do 200 mm</t>
  </si>
  <si>
    <t>https://podminky.urs.cz/item/CS_URS_2024_01/751525052</t>
  </si>
  <si>
    <t>1 "doplnění přisávacího potrubí ze sklepa</t>
  </si>
  <si>
    <t>166</t>
  </si>
  <si>
    <t>751525082</t>
  </si>
  <si>
    <t>Montáž potrubí plastového kruhového bez příruby D přes 100 do 200 mm</t>
  </si>
  <si>
    <t>-706893575</t>
  </si>
  <si>
    <t>Montáž potrubí plastového kruhového bez příruby, průměru přes 100 do 200 mm</t>
  </si>
  <si>
    <t>https://podminky.urs.cz/item/CS_URS_2024_01/751525082</t>
  </si>
  <si>
    <t>1*1,2 'Přepočtené koeficientem množství</t>
  </si>
  <si>
    <t>167</t>
  </si>
  <si>
    <t>751613140</t>
  </si>
  <si>
    <t>Montáž sifonu pro odvod kondenzátu</t>
  </si>
  <si>
    <t>1991144730</t>
  </si>
  <si>
    <t>Montáž ostatních zařízení pro odvod kondenzátu sifonu</t>
  </si>
  <si>
    <t>https://podminky.urs.cz/item/CS_URS_2024_01/751613140</t>
  </si>
  <si>
    <t>2 "od VZT jednotek</t>
  </si>
  <si>
    <t>168</t>
  </si>
  <si>
    <t>48481003</t>
  </si>
  <si>
    <t>sifon pro odvod kondenzátu</t>
  </si>
  <si>
    <t>1720429527</t>
  </si>
  <si>
    <t>169</t>
  </si>
  <si>
    <t>751613141</t>
  </si>
  <si>
    <t>Montáž hadice pro odvod kondenzátu</t>
  </si>
  <si>
    <t>-205666001</t>
  </si>
  <si>
    <t>Montáž ostatních zařízení pro odvod kondenzátu hadice</t>
  </si>
  <si>
    <t>https://podminky.urs.cz/item/CS_URS_2024_01/751613141</t>
  </si>
  <si>
    <t>2 "od vzt jednotek</t>
  </si>
  <si>
    <t>170</t>
  </si>
  <si>
    <t>48481004</t>
  </si>
  <si>
    <t>hadice pro odvod kondenzátu</t>
  </si>
  <si>
    <t>1197620157</t>
  </si>
  <si>
    <t>171</t>
  </si>
  <si>
    <t>998751121</t>
  </si>
  <si>
    <t>Přesun hmot tonážní pro vzduchotechniku ruční v objektech v do 12 m</t>
  </si>
  <si>
    <t>-781557929</t>
  </si>
  <si>
    <t>Přesun hmot pro vzduchotechniku stanovený z hmotnosti přesunovaného materiálu vodorovná dopravní vzdálenost do 100 m ruční (bez užití mechanizace) v objektech výšky do 12 m</t>
  </si>
  <si>
    <t>https://podminky.urs.cz/item/CS_URS_2024_01/998751121</t>
  </si>
  <si>
    <t>761</t>
  </si>
  <si>
    <t>Konstrukce prosvětlovací</t>
  </si>
  <si>
    <t>172</t>
  </si>
  <si>
    <t>761661021</t>
  </si>
  <si>
    <t>Osazení sklepních světlíků (anglických dvorků) hl přes 0,60 do 1,0 m š do 1,0 m</t>
  </si>
  <si>
    <t>1856034434</t>
  </si>
  <si>
    <t>Osazení sklepních světlíků (anglických dvorků) včetně osazení roštu, osazení odvodňovacího prvku a osazení pojistky (proti vloupání ) hloubky přes 0,6 m do 1,0 m, šířky do 1,0 m</t>
  </si>
  <si>
    <t>https://podminky.urs.cz/item/CS_URS_2024_01/761661021</t>
  </si>
  <si>
    <t>173</t>
  </si>
  <si>
    <t>56245262</t>
  </si>
  <si>
    <t>světlík sklepní (anglický dvorek) pochozí včetně odvodňovacího prvku plast vyztužený skleněnými vlákny rošt mřížkový 1000x1000x400mm</t>
  </si>
  <si>
    <t>-1580909065</t>
  </si>
  <si>
    <t>174</t>
  </si>
  <si>
    <t>998761121</t>
  </si>
  <si>
    <t>Přesun hmot tonážní pro konstrukce prosvětlovací ruční v objektech v do 6 m</t>
  </si>
  <si>
    <t>1883665343</t>
  </si>
  <si>
    <t>Přesun hmot pro konstrukce prosvětlovací stanovený z hmotnosti přesunovaného materiálu vodorovná dopravní vzdálenost do 50 m ruční (bez užití mechanizace) v objektech výšky do 6 m</t>
  </si>
  <si>
    <t>https://podminky.urs.cz/item/CS_URS_2024_01/998761121</t>
  </si>
  <si>
    <t>175</t>
  </si>
  <si>
    <t>762085103</t>
  </si>
  <si>
    <t>Montáž kotevních želez, příložek, patek nebo táhel</t>
  </si>
  <si>
    <t>1229519192</t>
  </si>
  <si>
    <t>Montáž ocelových spojovacích prostředků (materiál ve specifikaci) kotevních želez příložek, patek, táhel</t>
  </si>
  <si>
    <t>https://podminky.urs.cz/item/CS_URS_2024_01/762085103</t>
  </si>
  <si>
    <t>4 "uložení sloupů na PZ patky</t>
  </si>
  <si>
    <t>176</t>
  </si>
  <si>
    <t>54825044</t>
  </si>
  <si>
    <t>kotevní patka pilíře stavitelná P/L závit 80x80mm</t>
  </si>
  <si>
    <t>-41301590</t>
  </si>
  <si>
    <t>177</t>
  </si>
  <si>
    <t>762332922</t>
  </si>
  <si>
    <t>Doplnění části střešní vazby hranoly průřezové pl přes 120 do 224 cm2 včetně materiálu</t>
  </si>
  <si>
    <t>-147184029</t>
  </si>
  <si>
    <t>Doplnění střešní vazby řezivem (materiál v ceně) průřezové plochy přes 120 do 224 cm2</t>
  </si>
  <si>
    <t>https://podminky.urs.cz/item/CS_URS_2024_01/762332922</t>
  </si>
  <si>
    <t>doplnění krokví do krovu</t>
  </si>
  <si>
    <t>178</t>
  </si>
  <si>
    <t>762331931</t>
  </si>
  <si>
    <t>Vyřezání části střešní vazby průřezové pl řeziva přes 224 do 288 cm2 dl do 3 m</t>
  </si>
  <si>
    <t>-497548706</t>
  </si>
  <si>
    <t>Vyřezání části střešní vazby vázané konstrukce krovů průřezové plochy řeziva přes 224 do 288 cm2, délky vyřezané části krovového prvku do 3 m</t>
  </si>
  <si>
    <t>https://podminky.urs.cz/item/CS_URS_2024_01/762331931</t>
  </si>
  <si>
    <t>2,5+1,861,8 "POZ pozednice</t>
  </si>
  <si>
    <t>1,0 "VKRA výměna kráčat</t>
  </si>
  <si>
    <t>1,0 "KRA kráče</t>
  </si>
  <si>
    <t>0,5+0,5 "KR krokev</t>
  </si>
  <si>
    <t>1,0 "UKR úžlabní krokev</t>
  </si>
  <si>
    <t>1 "VT vazný trám</t>
  </si>
  <si>
    <t>1"VZP vzpěra</t>
  </si>
  <si>
    <t>179</t>
  </si>
  <si>
    <t>762332923</t>
  </si>
  <si>
    <t>Doplnění části střešní vazby hranoly průřezové pl přes 224 do 288 cm2 včetně materiálu</t>
  </si>
  <si>
    <t>-1491017129</t>
  </si>
  <si>
    <t>Doplnění střešní vazby řezivem (materiál v ceně) průřezové plochy přes 224 do 288 cm2</t>
  </si>
  <si>
    <t>https://podminky.urs.cz/item/CS_URS_2024_01/762332923</t>
  </si>
  <si>
    <t>2,5+1,8+6+1,8 "POZ pozednice</t>
  </si>
  <si>
    <t>358</t>
  </si>
  <si>
    <t>-555867979</t>
  </si>
  <si>
    <t>180</t>
  </si>
  <si>
    <t>762333913</t>
  </si>
  <si>
    <t>Otesání části střešní vazby z hranolů průřezové pl přes 224 do 288 cm2</t>
  </si>
  <si>
    <t>-1267646482</t>
  </si>
  <si>
    <t>Otesání střešní vazby z hranolů nebo hranolků, průřezové plochy přes 224 do 288 cm2</t>
  </si>
  <si>
    <t>https://podminky.urs.cz/item/CS_URS_2024_01/762333913</t>
  </si>
  <si>
    <t>2 "části s mělkým poškozením, otesáno na zdravé dřevo</t>
  </si>
  <si>
    <t>181</t>
  </si>
  <si>
    <t>762341250</t>
  </si>
  <si>
    <t>Montáž bednění střech rovných a šikmých sklonu do 60° z hoblovaných prken</t>
  </si>
  <si>
    <t>1789725896</t>
  </si>
  <si>
    <t>Montáž bednění střech rovných a šikmých sklonu do 60° s vyřezáním otvorů z prken hoblovaných</t>
  </si>
  <si>
    <t>https://podminky.urs.cz/item/CS_URS_2024_01/762341250</t>
  </si>
  <si>
    <t>182</t>
  </si>
  <si>
    <t>60511109</t>
  </si>
  <si>
    <t>řezivo jehličnaté smrk, borovice š přes 80mm tl 24mm dl 2-3m</t>
  </si>
  <si>
    <t>883779070</t>
  </si>
  <si>
    <t>14,55*0,025 "plocha střechy, 25mm</t>
  </si>
  <si>
    <t>183</t>
  </si>
  <si>
    <t>762713241</t>
  </si>
  <si>
    <t>Montáž prostorové vázané kce s ocelovými spojkami z hoblovaného řeziva průřezové pl přes 288 do 450 cm2</t>
  </si>
  <si>
    <t>-503380326</t>
  </si>
  <si>
    <t>Montáž prostorových vázaných konstrukcí z řeziva hoblovaného s použitím ocelových spojek (spojky ve specifikaci) průřezové plochy přes 288 do 450 cm2</t>
  </si>
  <si>
    <t>https://podminky.urs.cz/item/CS_URS_2024_01/762713241</t>
  </si>
  <si>
    <t>5,9*2 "trám 140/260</t>
  </si>
  <si>
    <t>184</t>
  </si>
  <si>
    <t>60512140</t>
  </si>
  <si>
    <t>hranol stavební řezivo průřezu do 450cm2 do dl 6m</t>
  </si>
  <si>
    <t>1506338710</t>
  </si>
  <si>
    <t>5,9*2*0,14*0,26 "trám 140/260</t>
  </si>
  <si>
    <t>185</t>
  </si>
  <si>
    <t>762341210</t>
  </si>
  <si>
    <t>Montáž bednění střech rovných a šikmých sklonu do 60° z hrubých prken na sraz tl do 32 mm</t>
  </si>
  <si>
    <t>-41293095</t>
  </si>
  <si>
    <t>Montáž bednění střech rovných a šikmých sklonu do 60° s vyřezáním otvorů z prken hrubých na sraz tl. do 32 mm</t>
  </si>
  <si>
    <t>https://podminky.urs.cz/item/CS_URS_2024_01/762341210</t>
  </si>
  <si>
    <t>186</t>
  </si>
  <si>
    <t>60511112</t>
  </si>
  <si>
    <t>řezivo jehličnaté smrk, borovice š přes 80mm tl 24mm dl 4-5m</t>
  </si>
  <si>
    <t>-1979962551</t>
  </si>
  <si>
    <t>176,168*0,022</t>
  </si>
  <si>
    <t>187</t>
  </si>
  <si>
    <t>762342214</t>
  </si>
  <si>
    <t>Montáž laťování na střechách jednoduchých sklonu do 60° osové vzdálenosti přes 150 do 360 mm</t>
  </si>
  <si>
    <t>-1187471228</t>
  </si>
  <si>
    <t>Montáž laťování střech jednoduchých sklonu do 60° při osové vzdálenosti latí přes 150 do 360 mm</t>
  </si>
  <si>
    <t>https://podminky.urs.cz/item/CS_URS_2024_01/762342214</t>
  </si>
  <si>
    <t>v 1 m2 je 5m latě, latě po 210</t>
  </si>
  <si>
    <t>176,168*5</t>
  </si>
  <si>
    <t>188</t>
  </si>
  <si>
    <t>60514114</t>
  </si>
  <si>
    <t>řezivo jehličnaté lať impregnovaná dl 4 m</t>
  </si>
  <si>
    <t>-1924650436</t>
  </si>
  <si>
    <t>176,168*5*0,04*0,06</t>
  </si>
  <si>
    <t>189</t>
  </si>
  <si>
    <t>762342511</t>
  </si>
  <si>
    <t>Montáž kontralatí na podklad bez tepelné izolace</t>
  </si>
  <si>
    <t>-591270107</t>
  </si>
  <si>
    <t>Montáž laťování montáž kontralatí na podklad bez tepelné izolace</t>
  </si>
  <si>
    <t>https://podminky.urs.cz/item/CS_URS_2024_01/762342511</t>
  </si>
  <si>
    <t>v 1 m2 jsou 2m kontralatě</t>
  </si>
  <si>
    <t>176,168*2</t>
  </si>
  <si>
    <t>190</t>
  </si>
  <si>
    <t>945785339</t>
  </si>
  <si>
    <t>176,168*2*0,04*0,06 "latě 40x60</t>
  </si>
  <si>
    <t>191</t>
  </si>
  <si>
    <t>762511296</t>
  </si>
  <si>
    <t>Podlahové kce podkladové dvouvrstvé z desek OSB tl 2x22 mm broušených na pero a drážku šroubovaných</t>
  </si>
  <si>
    <t>-1419583229</t>
  </si>
  <si>
    <t>Podlahové konstrukce podkladové z dřevoštěpkových desek OSB dvouvrstvých šroubovaných na pero a drážku 2x22 mm</t>
  </si>
  <si>
    <t>https://podminky.urs.cz/item/CS_URS_2024_01/762511296</t>
  </si>
  <si>
    <t>(20,95+22,67+22,71+8,0) "podložka pod kroč. izolaci</t>
  </si>
  <si>
    <t>192</t>
  </si>
  <si>
    <t>762512261</t>
  </si>
  <si>
    <t>Montáž podlahové kce podkladového roštu</t>
  </si>
  <si>
    <t>1287800232</t>
  </si>
  <si>
    <t>Podlahové konstrukce podkladové montáž roštu podkladového</t>
  </si>
  <si>
    <t>https://podminky.urs.cz/item/CS_URS_2024_01/762512261</t>
  </si>
  <si>
    <t>1NP prkenná podlaha rošt A1+B1+C3</t>
  </si>
  <si>
    <t>(18,07+20,7+14,3)/0,5 "rošt po 0,5m, hranoly 50x100, hoblovaný</t>
  </si>
  <si>
    <t>3NP dorovnání dvojitým roštěm z hranolů 100x140, po cca 830</t>
  </si>
  <si>
    <t>31,35/0,83*2 "plocha / rozteč</t>
  </si>
  <si>
    <t>3NP dorovnání podlahy latěmi 60/60, skladba D2, po cca 830</t>
  </si>
  <si>
    <t>17,93/0,83</t>
  </si>
  <si>
    <t>193</t>
  </si>
  <si>
    <t>60512130</t>
  </si>
  <si>
    <t>hranol stavební řezivo průřezu do 224cm2 do dl 6m</t>
  </si>
  <si>
    <t>155887441</t>
  </si>
  <si>
    <t>(31,35/0,83*2)*(0,1*0,14) "plocha / rozteč</t>
  </si>
  <si>
    <t>194</t>
  </si>
  <si>
    <t>60512125</t>
  </si>
  <si>
    <t>hranol stavební řezivo průřezu do 120cm2 do dl 6m</t>
  </si>
  <si>
    <t>-1236097567</t>
  </si>
  <si>
    <t>106,14*0,05*0,1 "hranol hoblovaný 50x100</t>
  </si>
  <si>
    <t>21,6*0,06*0,06 "latě 60x60</t>
  </si>
  <si>
    <t>195</t>
  </si>
  <si>
    <t>762526130</t>
  </si>
  <si>
    <t>Položení polštáře pod podlahy při osové vzdálenosti přes 65 do 100 cm</t>
  </si>
  <si>
    <t>-1955575139</t>
  </si>
  <si>
    <t>Položení podlah položení polštářů pod podlahy osové vzdálenosti přes 65 do 100 cm</t>
  </si>
  <si>
    <t>https://podminky.urs.cz/item/CS_URS_2024_01/762526130</t>
  </si>
  <si>
    <t>19,3+16,2 " 2.03, 2.04</t>
  </si>
  <si>
    <t>196</t>
  </si>
  <si>
    <t>-1931771297</t>
  </si>
  <si>
    <t>1/0,7*35,5*0,1*0,08 "polštáře po 0,7m, 100x80mm</t>
  </si>
  <si>
    <t>197</t>
  </si>
  <si>
    <t>762713221</t>
  </si>
  <si>
    <t>Montáž prostorové vázané kce s ocelovými spojkami z hoblovaného řeziva průřezové pl přes 120 do 224 cm2</t>
  </si>
  <si>
    <t>-1011867793</t>
  </si>
  <si>
    <t>Montáž prostorových vázaných konstrukcí z řeziva hoblovaného s použitím ocelových spojek (spojky ve specifikaci) průřezové plochy přes 120 do 224 cm2</t>
  </si>
  <si>
    <t>https://podminky.urs.cz/item/CS_URS_2024_01/762713221</t>
  </si>
  <si>
    <t>2,15*4 "sloupek 140/140</t>
  </si>
  <si>
    <t>2,6+2,58+2,55+2,53+2,50+2,48+2,45 "příčné trámy 100/180</t>
  </si>
  <si>
    <t>198</t>
  </si>
  <si>
    <t>-1836709594</t>
  </si>
  <si>
    <t>2,15*4*(0,14*0,14) "sloupek 140/140</t>
  </si>
  <si>
    <t>(2,6+2,58+2,55+2,53+2,50+2,48+2,45)*0,1*0,18 "příčné trámy 100/180</t>
  </si>
  <si>
    <t>199</t>
  </si>
  <si>
    <t>762723411</t>
  </si>
  <si>
    <t>Montáž prostorové vázané kce s ocelovými spojkami z lepených hranolů průřezové pl do 120 cm2</t>
  </si>
  <si>
    <t>-713821411</t>
  </si>
  <si>
    <t>Montáž prostorových vázaných konstrukcí z lepených hranolů s použitím ocelových spojek (spojky ve specifikaci) průřezové plochy do 120 cm2</t>
  </si>
  <si>
    <t>https://podminky.urs.cz/item/CS_URS_2024_01/762723411</t>
  </si>
  <si>
    <t>176,168*2 "plocha střechy, latě po 0,5m, tj. 2m do 1m2, nosná kce podhledu</t>
  </si>
  <si>
    <t>Skladba E podhled</t>
  </si>
  <si>
    <t>48,34*2 "pomocná konstrukce mezi trámy, latě po 0,5mm tj 2m do 1m2</t>
  </si>
  <si>
    <t>200</t>
  </si>
  <si>
    <t>61223260</t>
  </si>
  <si>
    <t>hranol konstrukční KVH lepený průřezu 40x60-280mm nepohledový</t>
  </si>
  <si>
    <t>-1230784628</t>
  </si>
  <si>
    <t>176,168*2*0,04*0,06 "plocha střechy, latě po 0,5m, tj. 2m do 1m2, latě 40x60</t>
  </si>
  <si>
    <t>48,34*2*0,04*0,06 "pomocná konstrukce mezi trámy, latě po 0,5mm tj. 2m do 1m2, latě 40x60</t>
  </si>
  <si>
    <t>201</t>
  </si>
  <si>
    <t>762795000</t>
  </si>
  <si>
    <t>Spojovací prostředky pro montáž prostorových vázaných kcí</t>
  </si>
  <si>
    <t>714856745</t>
  </si>
  <si>
    <t>Spojovací prostředky prostorových vázaných konstrukcí hřebíky, svorníky, fixační prkna</t>
  </si>
  <si>
    <t>https://podminky.urs.cz/item/CS_URS_2024_01/762795000</t>
  </si>
  <si>
    <t>0,487 "sloupky, příčné trámy</t>
  </si>
  <si>
    <t>0,43 "trámy</t>
  </si>
  <si>
    <t>0,846" KVH latě</t>
  </si>
  <si>
    <t>3,876 "bednění střechy</t>
  </si>
  <si>
    <t>2,114 "latě</t>
  </si>
  <si>
    <t>0,846 "kontralatě</t>
  </si>
  <si>
    <t>0,232 "KVH latě pomocná konstrukce mezi trámy podhled</t>
  </si>
  <si>
    <t>202</t>
  </si>
  <si>
    <t>762822130</t>
  </si>
  <si>
    <t>Montáž stropního trámu z hraněného řeziva průřezové pl přes 288 do 450 cm2 s výměnami</t>
  </si>
  <si>
    <t>-2132442548</t>
  </si>
  <si>
    <t>Montáž stropních trámů z hraněného a polohraněného řeziva s trámovými výměnami, průřezové plochy přes 288 do 450 cm2</t>
  </si>
  <si>
    <t>https://podminky.urs.cz/item/CS_URS_2024_01/762822130</t>
  </si>
  <si>
    <t>skladba D1 trámky 140/220 po 830</t>
  </si>
  <si>
    <t>4,5+4,58+4,565+4,39+4,45+4,45+4,42+4,43+4,43+4,43+1,86+1,1</t>
  </si>
  <si>
    <t>3,38+3,29+3,13+2,67+3,26+1,23+3,12+2,97+2,89+2,775+2,67</t>
  </si>
  <si>
    <t>skladba D2 140/220 po 830</t>
  </si>
  <si>
    <t>1,8+3,9+3,95+4,01+4,11+4,2+4,29</t>
  </si>
  <si>
    <t>203</t>
  </si>
  <si>
    <t>-1987705571</t>
  </si>
  <si>
    <t>105,25*(0,14*0,22) "délka celkem * průřez</t>
  </si>
  <si>
    <t>204</t>
  </si>
  <si>
    <t>998762112</t>
  </si>
  <si>
    <t>Přesun hmot tonážní pro kce tesařské s omezením mechanizace v objektech v přes 6 do 12 m</t>
  </si>
  <si>
    <t>-408508672</t>
  </si>
  <si>
    <t>Přesun hmot pro konstrukce tesařské stanovený z hmotnosti přesunovaného materiálu vodorovná dopravní vzdálenost do 50 m s omezením mechanizace v objektech výšky přes 6 do 12 m</t>
  </si>
  <si>
    <t>https://podminky.urs.cz/item/CS_URS_2024_01/998762112</t>
  </si>
  <si>
    <t>763</t>
  </si>
  <si>
    <t>Konstrukce suché výstavby</t>
  </si>
  <si>
    <t>205</t>
  </si>
  <si>
    <t>763111316</t>
  </si>
  <si>
    <t>SDK příčka tl 125 mm profil CW+UW 100 desky 1xA 12,5 s izolací EI 30 Rw do 48 dB</t>
  </si>
  <si>
    <t>642844090</t>
  </si>
  <si>
    <t>Příčka ze sádrokartonových desek s nosnou konstrukcí z jednoduchých ocelových profilů UW, CW jednoduše opláštěná deskou standardní A tl. 12,5 mm, příčka tl. 125 mm, profil 100, s izolací, EI 30, Rw do 48 dB</t>
  </si>
  <si>
    <t>https://podminky.urs.cz/item/CS_URS_2024_01/763111316</t>
  </si>
  <si>
    <t>(3,3+1,9)*2,91-0,8*2,02"příčně 3.03, tl. 125mm</t>
  </si>
  <si>
    <t>5,84*2,91+2,3*2,91/2-2,02*2,02 "příčně 3.06, 3.01 tl. 125mm</t>
  </si>
  <si>
    <t>2,48*2,91+2,25*2,91/2 "podélná 3.05 tl. 125mm</t>
  </si>
  <si>
    <t>2,26*1,46 "podélná 3.01, 150mm</t>
  </si>
  <si>
    <t>1,85*2,91 "podélná 3.03, 150mm</t>
  </si>
  <si>
    <t>6,6*0,74 "podélná 3.04, 150mm</t>
  </si>
  <si>
    <t>6,95*1,13 "příčná 3.02, 3.05, 150mm</t>
  </si>
  <si>
    <t>206</t>
  </si>
  <si>
    <t>763111333</t>
  </si>
  <si>
    <t>SDK příčka tl 100 mm profil CW+UW 75 desky 1xH2 12,5 s izolací EI 30 Rw do 45 dB</t>
  </si>
  <si>
    <t>-1445062134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</si>
  <si>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</si>
  <si>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https://podminky.urs.cz/item/CS_URS_2024_01/763111333</t>
  </si>
  <si>
    <t>1,93*2,91 "3.02</t>
  </si>
  <si>
    <t>207</t>
  </si>
  <si>
    <t>763111335</t>
  </si>
  <si>
    <t>SDK příčka tl 100 mm profil CW+UW 75 desky 1xH2 12,5 bez izolace EI do 30</t>
  </si>
  <si>
    <t>-931361780</t>
  </si>
  <si>
    <t>Příčka ze sádrokartonových desek s nosnou konstrukcí z jednoduchých ocelových profilů UW, CW jednoduše opláštěná deskou impregnovanou H2 tl. 12,5 mm, příčka tl. 100 mm, profil 75, bez izolace, EI do 30</t>
  </si>
  <si>
    <t>https://podminky.urs.cz/item/CS_URS_2024_01/763111335</t>
  </si>
  <si>
    <t>1,2 "3.02, odměřeno z řezu</t>
  </si>
  <si>
    <t>208</t>
  </si>
  <si>
    <t>763111336</t>
  </si>
  <si>
    <t>SDK příčka tl 125 mm profil CW+UW 100 desky 1xH2 12,5 s izolací EI 30 Rw do 48 dB</t>
  </si>
  <si>
    <t>-870362397</t>
  </si>
  <si>
    <t>Příčka ze sádrokartonových desek s nosnou konstrukcí z jednoduchých ocelových profilů UW, CW jednoduše opláštěná deskou impregnovanou H2 tl. 12,5 mm, příčka tl. 125 mm, profil 100, s izolací, EI 30, Rw do 48 dB</t>
  </si>
  <si>
    <t>https://podminky.urs.cz/item/CS_URS_2024_01/763111336</t>
  </si>
  <si>
    <t>0,94*2,91+1,4*2,94/2-0,8*2,02 "příčně 3.02, tl. 125mm imp</t>
  </si>
  <si>
    <t>0,78*1,6 "podélná 3.02, 150mm imp</t>
  </si>
  <si>
    <t>0,95*2,91+1,1*2,94/2 "příčně 3.02, tl. 150mm imp</t>
  </si>
  <si>
    <t>209</t>
  </si>
  <si>
    <t>763121424</t>
  </si>
  <si>
    <t>SDK stěna předsazená tl 87,5 mm profil CW+UW 75 deska 1xH2 12,5 bez izolace EI 15</t>
  </si>
  <si>
    <t>1795960676</t>
  </si>
  <si>
    <t>Stěna předsazená ze sádrokartonových desek s nosnou konstrukcí z ocelových profilů CW, UW jednoduše opláštěná deskou impregnovanou H2 tl. 12,5 mm bez izolace, EI 15, stěna tl. 87,5 mm, profil 75</t>
  </si>
  <si>
    <t>https://podminky.urs.cz/item/CS_URS_2024_01/763121424</t>
  </si>
  <si>
    <t>(1,28+3,07+0,95)*(2,52-0,99)+1,83*2,52 "1.05</t>
  </si>
  <si>
    <t>210</t>
  </si>
  <si>
    <t>763121590</t>
  </si>
  <si>
    <t>SDK stěna předsazená pro osazení závěsného WC tl 150 - 250 mm profil CW+UW 50 desky 2xH2 12,5 bez TI</t>
  </si>
  <si>
    <t>-679875906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</si>
  <si>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</si>
  <si>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https://podminky.urs.cz/item/CS_URS_2024_01/763121590</t>
  </si>
  <si>
    <t>1,27*1,6 "3.02</t>
  </si>
  <si>
    <t>211</t>
  </si>
  <si>
    <t>763122405</t>
  </si>
  <si>
    <t>SDK stěna šachtová tl 90 mm profil CW+UW 75 desky 1xDF 15 s izolací EI 30</t>
  </si>
  <si>
    <t>-1432909742</t>
  </si>
  <si>
    <t>Stěna šachtová ze sádrokartonových desek s nosnou konstrukcí z ocelových profilů CW, UW jednoduše opláštěná deskou protipožární DF tl. 15 mm s izolací, EI 30, stěna tl. 90 mm, profil 75</t>
  </si>
  <si>
    <t>https://podminky.urs.cz/item/CS_URS_2024_01/763122405</t>
  </si>
  <si>
    <t>(0,7+0,34+0,7)*2,91 "šachta 3.05</t>
  </si>
  <si>
    <t>212</t>
  </si>
  <si>
    <t>763131432</t>
  </si>
  <si>
    <t>SDK podhled deska 1xDF 15 bez izolace dvouvrstvá spodní kce profil CD+UD REI 90</t>
  </si>
  <si>
    <t>1631024333</t>
  </si>
  <si>
    <t>Podhled ze sádrokartonových desek dvouvrstvá zavěšená spodní konstrukce z ocelových profilů CD, UD jednoduše opláštěná deskou protipožární DF, tl. 15 mm, bez izolace, REI do 90</t>
  </si>
  <si>
    <t>https://podminky.urs.cz/item/CS_URS_2024_01/763131432</t>
  </si>
  <si>
    <t>3NP obytné podkroví</t>
  </si>
  <si>
    <t>213</t>
  </si>
  <si>
    <t>763131613</t>
  </si>
  <si>
    <t>Montáž zavěšené jednovrstvé nosné konstrukce z profilů CD, UD SDK podhled</t>
  </si>
  <si>
    <t>932493473</t>
  </si>
  <si>
    <t>Podhled ze sádrokartonových desek montáž nosné konstrukce z profilů CD, UD jednovrstvé</t>
  </si>
  <si>
    <t>https://podminky.urs.cz/item/CS_URS_2024_01/763131613</t>
  </si>
  <si>
    <t>obloukový podhled 1.05</t>
  </si>
  <si>
    <t>2,33*3,21</t>
  </si>
  <si>
    <t>214</t>
  </si>
  <si>
    <t>59030626</t>
  </si>
  <si>
    <t>profil pro stropní konstrukce a předsazené stěny CD 60</t>
  </si>
  <si>
    <t>186635170</t>
  </si>
  <si>
    <t>2,33/0,5*3,21</t>
  </si>
  <si>
    <t>215</t>
  </si>
  <si>
    <t>59030624</t>
  </si>
  <si>
    <t>profil pro stropní konstrukce a předsazené stěny UD 28</t>
  </si>
  <si>
    <t>1637863071</t>
  </si>
  <si>
    <t>(2,33+3,21)*2</t>
  </si>
  <si>
    <t>216</t>
  </si>
  <si>
    <t>763131621</t>
  </si>
  <si>
    <t>Montáž desek tl. 12,5 mm SDK podhled</t>
  </si>
  <si>
    <t>-634152144</t>
  </si>
  <si>
    <t>Podhled ze sádrokartonových desek montáž desek, tl. 12,5 mm</t>
  </si>
  <si>
    <t>https://podminky.urs.cz/item/CS_URS_2024_01/763131621</t>
  </si>
  <si>
    <t>217</t>
  </si>
  <si>
    <t>59591200</t>
  </si>
  <si>
    <t>deska SDK stavební ohebná 6,5x900x2500mm</t>
  </si>
  <si>
    <t>-1105605285</t>
  </si>
  <si>
    <t>7,479*1,05 'Přepočtené koeficientem množství</t>
  </si>
  <si>
    <t>218</t>
  </si>
  <si>
    <t>763131762</t>
  </si>
  <si>
    <t>Příplatek k SDK podhledu za prostorové zakřivení</t>
  </si>
  <si>
    <t>-34964855</t>
  </si>
  <si>
    <t>Podhled ze sádrokartonových desek Příplatek k cenám za prostorové zakřivení podhledu</t>
  </si>
  <si>
    <t>https://podminky.urs.cz/item/CS_URS_2024_01/763131762</t>
  </si>
  <si>
    <t>219</t>
  </si>
  <si>
    <t>763161718</t>
  </si>
  <si>
    <t>DK podkroví deska 1xDF 15 bez TI dvouvrstvá spodní kce profil CD+UD na krokvových závěsech</t>
  </si>
  <si>
    <t>1750002516</t>
  </si>
  <si>
    <t>Podkroví ze sádrokartonových desek dvouvrstvá spodní konstrukce z ocelových profilů CD, UD na krokvových závěsech jednoduše opláštěná deskou protipožární DF, tl. 15 mm, bez TI</t>
  </si>
  <si>
    <t>https://podminky.urs.cz/item/CS_URS_2024_01/763161718</t>
  </si>
  <si>
    <t>220</t>
  </si>
  <si>
    <t>763181411</t>
  </si>
  <si>
    <t>Ztužující výplň otvoru pro dveře s CW a UW profilem pro příčky do 2,60 m</t>
  </si>
  <si>
    <t>-521402928</t>
  </si>
  <si>
    <t>Výplně otvorů konstrukcí ze sádrokartonových desek ztužující výplň otvoru pro dveře s CW a UW profilem, výšky příčky do 2,60 m</t>
  </si>
  <si>
    <t>https://podminky.urs.cz/item/CS_URS_2024_01/763181411</t>
  </si>
  <si>
    <t>2+2</t>
  </si>
  <si>
    <t>221</t>
  </si>
  <si>
    <t>998763302</t>
  </si>
  <si>
    <t>Přesun hmot tonážní pro konstrukce montované z desek v objektech v přes 6 do 12 m</t>
  </si>
  <si>
    <t>1084583633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</si>
  <si>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6 do 12 m</t>
  </si>
  <si>
    <t>https://podminky.urs.cz/item/CS_URS_2024_01/998763302</t>
  </si>
  <si>
    <t>222</t>
  </si>
  <si>
    <t>764212662</t>
  </si>
  <si>
    <t>Oplechování rovné okapové hrany z Pz s povrchovou úpravou rš 200 mm</t>
  </si>
  <si>
    <t>2090852233</t>
  </si>
  <si>
    <t>Oplechování střešních prvků z pozinkovaného plechu s povrchovou úpravou okapu střechy rovné okapovým plechem rš 200 mm</t>
  </si>
  <si>
    <t>https://podminky.urs.cz/item/CS_URS_2024_01/764212662</t>
  </si>
  <si>
    <t>5,1</t>
  </si>
  <si>
    <t>223</t>
  </si>
  <si>
    <t>764214605</t>
  </si>
  <si>
    <t>Oplechování horních ploch a atik bez rohů z Pz s povrch úpravou mechanicky kotvené rš 400 mm</t>
  </si>
  <si>
    <t>905353072</t>
  </si>
  <si>
    <t>Oplechování horních ploch zdí a nadezdívek (atik) z pozinkovaného plechu s povrchovou úpravou mechanicky kotvené rš 400 mm</t>
  </si>
  <si>
    <t>https://podminky.urs.cz/item/CS_URS_2024_01/764214605</t>
  </si>
  <si>
    <t>2,76</t>
  </si>
  <si>
    <t>224</t>
  </si>
  <si>
    <t>764214606</t>
  </si>
  <si>
    <t>Oplechování horních ploch a atik bez rohů z Pz s povrch úpravou mechanicky kotvené rš 500 mm</t>
  </si>
  <si>
    <t>-655867815</t>
  </si>
  <si>
    <t>Oplechování horních ploch zdí a nadezdívek (atik) z pozinkovaného plechu s povrchovou úpravou mechanicky kotvené rš 500 mm</t>
  </si>
  <si>
    <t>https://podminky.urs.cz/item/CS_URS_2024_01/764214606</t>
  </si>
  <si>
    <t>5,46</t>
  </si>
  <si>
    <t>225</t>
  </si>
  <si>
    <t>764311614</t>
  </si>
  <si>
    <t>Lemování rovných zdí střech s krytinou skládanou z Pz s povrchovou úpravou rš 330 mm</t>
  </si>
  <si>
    <t>1558946238</t>
  </si>
  <si>
    <t>Lemování zdí z pozinkovaného plechu s povrchovou úpravou boční nebo horní rovné, střech s krytinou skládanou mimo prejzovou rš 330 mm</t>
  </si>
  <si>
    <t>https://podminky.urs.cz/item/CS_URS_2024_01/764311614</t>
  </si>
  <si>
    <t>8,95</t>
  </si>
  <si>
    <t>226</t>
  </si>
  <si>
    <t>764311615</t>
  </si>
  <si>
    <t>Lemování rovných zdí střech s krytinou skládanou z Pz s povrchovou úpravou rš 400 mm</t>
  </si>
  <si>
    <t>-1396907269</t>
  </si>
  <si>
    <t>Lemování zdí z pozinkovaného plechu s povrchovou úpravou boční nebo horní rovné, střech s krytinou skládanou mimo prejzovou rš 400 mm</t>
  </si>
  <si>
    <t>https://podminky.urs.cz/item/CS_URS_2024_01/764311615</t>
  </si>
  <si>
    <t>0,9+0,5+0,67+0,67 "lemování komínu</t>
  </si>
  <si>
    <t>227</t>
  </si>
  <si>
    <t>764311617</t>
  </si>
  <si>
    <t>Lemování rovných zdí střech s krytinou skládanou z Pz s povrchovou úpravou rš 670 mm</t>
  </si>
  <si>
    <t>-182817769</t>
  </si>
  <si>
    <t>Lemování zdí z pozinkovaného plechu s povrchovou úpravou boční nebo horní rovné, střech s krytinou skládanou mimo prejzovou rš 670 mm</t>
  </si>
  <si>
    <t>https://podminky.urs.cz/item/CS_URS_2024_01/764311617</t>
  </si>
  <si>
    <t>3,5</t>
  </si>
  <si>
    <t>228</t>
  </si>
  <si>
    <t>764314654</t>
  </si>
  <si>
    <t>Lemování sloupků komín lávek z Pz s povrch úprav střech s krytinou skládanou, plechovou rš 330x500 mm</t>
  </si>
  <si>
    <t>1116941126</t>
  </si>
  <si>
    <t>Lemování sloupků komínových lávek z pozinkovaného plechu s povrchovou úpravou s podložkou, střech s krytinou skládanou mimo prejzovou nebo z plechu rš 330 x 500 mm</t>
  </si>
  <si>
    <t>https://podminky.urs.cz/item/CS_URS_2024_01/764314654</t>
  </si>
  <si>
    <t>229</t>
  </si>
  <si>
    <t>764315623</t>
  </si>
  <si>
    <t>Lemování trub, konzol,držáků z Pz s povrch úpravou střech s krytinou skládanou D přes 100 do 150 mm</t>
  </si>
  <si>
    <t>496796311</t>
  </si>
  <si>
    <t>Lemování trub, konzol, držáků a ostatních kusových prvků z pozinkovaného plechu s povrchovou úpravou střech s krytinou skládanou mimo prejzovou nebo z plechu, průměr přes 100 do 150 mm</t>
  </si>
  <si>
    <t>https://podminky.urs.cz/item/CS_URS_2024_01/764315623</t>
  </si>
  <si>
    <t>1 "odv. kanal.</t>
  </si>
  <si>
    <t>2 "odv. koup., podl.</t>
  </si>
  <si>
    <t>2 "vzt</t>
  </si>
  <si>
    <t>230</t>
  </si>
  <si>
    <t>764501103</t>
  </si>
  <si>
    <t>Montáž žlabu podokapního půlkulatého</t>
  </si>
  <si>
    <t>165812248</t>
  </si>
  <si>
    <t>Montáž žlabu podokapního půlkruhového žlabu</t>
  </si>
  <si>
    <t>https://podminky.urs.cz/item/CS_URS_2024_01/764501103</t>
  </si>
  <si>
    <t>budova</t>
  </si>
  <si>
    <t>13,2+7,3 "zpětná montáž stávajících žlabů</t>
  </si>
  <si>
    <t>231</t>
  </si>
  <si>
    <t>764501105</t>
  </si>
  <si>
    <t>Montáž háku pro podokapní půlkulatý žlab</t>
  </si>
  <si>
    <t>-1934614155</t>
  </si>
  <si>
    <t>Montáž žlabu podokapního půlkruhového háku</t>
  </si>
  <si>
    <t>https://podminky.urs.cz/item/CS_URS_2024_01/764501105</t>
  </si>
  <si>
    <t>13,2+7,3+1 "zpětná montáž stávajících žlabů, háky po 1m</t>
  </si>
  <si>
    <t>232</t>
  </si>
  <si>
    <t>764508131</t>
  </si>
  <si>
    <t>Montáž kruhového svodu</t>
  </si>
  <si>
    <t>-942542863</t>
  </si>
  <si>
    <t>Montáž svodu kruhového, průměru svodu</t>
  </si>
  <si>
    <t>https://podminky.urs.cz/item/CS_URS_2024_01/764508131</t>
  </si>
  <si>
    <t>6,3 "zpětná montáž stávajících svodů</t>
  </si>
  <si>
    <t>233</t>
  </si>
  <si>
    <t>764511612</t>
  </si>
  <si>
    <t>Žlab podokapní hranatý z Pz s povrchovou úpravou rš 330 mm</t>
  </si>
  <si>
    <t>427727588</t>
  </si>
  <si>
    <t>Žlab podokapní z pozinkovaného plechu s povrchovou úpravou včetně háků a čel hranatý rš 330 mm</t>
  </si>
  <si>
    <t>https://podminky.urs.cz/item/CS_URS_2024_01/764511612</t>
  </si>
  <si>
    <t>234</t>
  </si>
  <si>
    <t>764518401</t>
  </si>
  <si>
    <t>Hranatý svod včetně objímek, kolen, odskoků z Pz plechu o straně 80 mm</t>
  </si>
  <si>
    <t>-96851469</t>
  </si>
  <si>
    <t>Svod z pozinkovaného plechu včetně objímek, kolen a odskoků hranatý, o straně 80 mm</t>
  </si>
  <si>
    <t>https://podminky.urs.cz/item/CS_URS_2024_01/764518401</t>
  </si>
  <si>
    <t>2,0</t>
  </si>
  <si>
    <t>235</t>
  </si>
  <si>
    <t>764212664</t>
  </si>
  <si>
    <t>Oplechování rovné okapové hrany z Pz s povrchovou úpravou rš 330 mm</t>
  </si>
  <si>
    <t>440317873</t>
  </si>
  <si>
    <t>Oplechování střešních prvků z pozinkovaného plechu s povrchovou úpravou okapu střechy rovné okapovým plechem rš 330 mm</t>
  </si>
  <si>
    <t>https://podminky.urs.cz/item/CS_URS_2024_01/764212664</t>
  </si>
  <si>
    <t>12,74+6,85</t>
  </si>
  <si>
    <t>236</t>
  </si>
  <si>
    <t>764236403</t>
  </si>
  <si>
    <t>Oplechování parapetů rovných mechanicky kotvené z Cu plechu rš 250 mm</t>
  </si>
  <si>
    <t>25619788</t>
  </si>
  <si>
    <t>Oplechování parapetů z měděného plechu rovných mechanicky kotvených, bez rohů rš 250 mm</t>
  </si>
  <si>
    <t>https://podminky.urs.cz/item/CS_URS_2024_01/764236403</t>
  </si>
  <si>
    <t>Venkovní parapety</t>
  </si>
  <si>
    <t>1,0+1,07+1,05+1,07+1,2*5</t>
  </si>
  <si>
    <t>237</t>
  </si>
  <si>
    <t>764538422</t>
  </si>
  <si>
    <t>Svody kruhové včetně objímek, kolen, odskoků z Cu plechu průměru 100 mm</t>
  </si>
  <si>
    <t>16054048</t>
  </si>
  <si>
    <t>Svod z měděného plechu včetně objímek, kolen a odskoků kruhový, průměru 100 mm</t>
  </si>
  <si>
    <t>https://podminky.urs.cz/item/CS_URS_2024_01/764538422</t>
  </si>
  <si>
    <t>6,3 "nový svod</t>
  </si>
  <si>
    <t>238</t>
  </si>
  <si>
    <t>998764112</t>
  </si>
  <si>
    <t>Přesun hmot tonážní pro konstrukce klempířské s omezením mechanizace v objektech v přes 6 do 12 m</t>
  </si>
  <si>
    <t>1467315100</t>
  </si>
  <si>
    <t>Přesun hmot pro konstrukce klempířské stanovený z hmotnosti přesunovaného materiálu vodorovná dopravní vzdálenost do 50 m s omezením mechanizace v objektech výšky přes 6 do 12 m</t>
  </si>
  <si>
    <t>https://podminky.urs.cz/item/CS_URS_2024_01/998764112</t>
  </si>
  <si>
    <t>239</t>
  </si>
  <si>
    <t>765131061</t>
  </si>
  <si>
    <t>Montáž vláknocementové krytiny do 30° skládané ze šablon jednoduché krytí počtu přes 10 do 20 ks/m2</t>
  </si>
  <si>
    <t>-2097533259</t>
  </si>
  <si>
    <t>Montáž vláknocementové krytiny skládané sklonu střechy do 30° jednoduché krytí ze šablon, počet desek přes 10 do 20 ks/m2</t>
  </si>
  <si>
    <t>https://podminky.urs.cz/item/CS_URS_2024_01/765131061</t>
  </si>
  <si>
    <t>240</t>
  </si>
  <si>
    <t>59160761</t>
  </si>
  <si>
    <t>krytina vláknocementová hladká skládaná 400x440x5,2mm barva: červená,hnědá,grafitová,černá,šedá</t>
  </si>
  <si>
    <t>-1620028231</t>
  </si>
  <si>
    <t>176,168*10,1 "spotřeba šablon 10,10 ks/m2</t>
  </si>
  <si>
    <t>241</t>
  </si>
  <si>
    <t>765131281</t>
  </si>
  <si>
    <t>Příplatek k montáži skládané vláknocementové krytiny za sklon přes 30° na laťování</t>
  </si>
  <si>
    <t>-12528912</t>
  </si>
  <si>
    <t>Montáž vláknocementové krytiny skládané Příplatek k cenám za sklon přes 30° na laťování</t>
  </si>
  <si>
    <t>https://podminky.urs.cz/item/CS_URS_2024_01/765131281</t>
  </si>
  <si>
    <t>242</t>
  </si>
  <si>
    <t>765131131</t>
  </si>
  <si>
    <t>Montáž okapové hrany skládané vláknocementové krytiny do 30° jednoduché krytí</t>
  </si>
  <si>
    <t>-708974349</t>
  </si>
  <si>
    <t>Montáž vláknocementové krytiny skládané sklonu střechy do 30° okapové hrany, krytí jednoduché</t>
  </si>
  <si>
    <t>https://podminky.urs.cz/item/CS_URS_2024_01/765131131</t>
  </si>
  <si>
    <t>243</t>
  </si>
  <si>
    <t>-688508253</t>
  </si>
  <si>
    <t>19,59*3,09 'Přepočtené koeficientem množství</t>
  </si>
  <si>
    <t>244</t>
  </si>
  <si>
    <t>765131171</t>
  </si>
  <si>
    <t>Montáž nárožní hrany skládané vláknocementové krytiny do 30° z hřebenáčů</t>
  </si>
  <si>
    <t>945669037</t>
  </si>
  <si>
    <t>Montáž vláknocementové krytiny skládané sklonu střechy do 30° nárožní hrany z hřebenáčů</t>
  </si>
  <si>
    <t>https://podminky.urs.cz/item/CS_URS_2024_01/765131171</t>
  </si>
  <si>
    <t>245</t>
  </si>
  <si>
    <t>59160001</t>
  </si>
  <si>
    <t>hřebenáč vláknocementový konický přírodní šedý 400x120x4mm</t>
  </si>
  <si>
    <t>2008921803</t>
  </si>
  <si>
    <t>246</t>
  </si>
  <si>
    <t>765131191</t>
  </si>
  <si>
    <t>Montáž hřebene skládané vláknocementové krytiny do 30° z hřebenáčů</t>
  </si>
  <si>
    <t>1866089559</t>
  </si>
  <si>
    <t>Montáž vláknocementové krytiny skládané sklonu střechy do 30° hřebene z hřebenáčů</t>
  </si>
  <si>
    <t>https://podminky.urs.cz/item/CS_URS_2024_01/765131191</t>
  </si>
  <si>
    <t>247</t>
  </si>
  <si>
    <t>533389706</t>
  </si>
  <si>
    <t>248</t>
  </si>
  <si>
    <t>765135041</t>
  </si>
  <si>
    <t>Montáž protisněhového háku skládané vláknocementové krytiny</t>
  </si>
  <si>
    <t>1778150486</t>
  </si>
  <si>
    <t>Montáž střešních doplňků vláknocementové krytiny skládané háků protisněhových</t>
  </si>
  <si>
    <t>https://podminky.urs.cz/item/CS_URS_2024_01/765135041</t>
  </si>
  <si>
    <t xml:space="preserve">střecha budovy </t>
  </si>
  <si>
    <t>60,5*2 "dolní dvě řady v každé šabloně, 60,5ks šablon</t>
  </si>
  <si>
    <t>(12,74+6,85)*1*6 "plocha 1m nad okrajem střechy, 6ks/m2</t>
  </si>
  <si>
    <t>249</t>
  </si>
  <si>
    <t>59161158</t>
  </si>
  <si>
    <t>hák protisněhový 400mm barevný,pro vláknocementové krytiny</t>
  </si>
  <si>
    <t>-549972071</t>
  </si>
  <si>
    <t>250</t>
  </si>
  <si>
    <t>765191023</t>
  </si>
  <si>
    <t>Montáž pojistné hydroizolační nebo parotěsné kladené ve sklonu přes 20° s lepenými spoji na bednění</t>
  </si>
  <si>
    <t>-1606567471</t>
  </si>
  <si>
    <t>Montáž pojistné hydroizolační nebo parotěsné fólie kladené ve sklonu přes 20° s lepenými přesahy na bednění nebo tepelnou izolaci</t>
  </si>
  <si>
    <t>https://podminky.urs.cz/item/CS_URS_2024_01/765191023</t>
  </si>
  <si>
    <t>251</t>
  </si>
  <si>
    <t>28329031</t>
  </si>
  <si>
    <t>fólie kontaktní difuzně propustná pro doplňkovou hydroizolační vrstvu, monolitická dvouvrstvá PES/PR 270g/m2, integrovaná samolepící páska</t>
  </si>
  <si>
    <t>251893618</t>
  </si>
  <si>
    <t>176,168*1,1 'Přepočtené koeficientem množství</t>
  </si>
  <si>
    <t>252</t>
  </si>
  <si>
    <t>765191051</t>
  </si>
  <si>
    <t>Montáž pojistné hydroizolační nebo parotěsné fólie hřebene větrané střechy</t>
  </si>
  <si>
    <t>-2065808591</t>
  </si>
  <si>
    <t>Montáž pojistné hydroizolační nebo parotěsné fólie hřebene nebo nároží, střechy větrané</t>
  </si>
  <si>
    <t>https://podminky.urs.cz/item/CS_URS_2024_01/765191051</t>
  </si>
  <si>
    <t>253</t>
  </si>
  <si>
    <t>-1880702375</t>
  </si>
  <si>
    <t>19,5*1,15 'Přepočtené koeficientem množství</t>
  </si>
  <si>
    <t>254</t>
  </si>
  <si>
    <t>998765122</t>
  </si>
  <si>
    <t>Přesun hmot tonážní pro krytiny skládané ruční v objektech v přes 6 do 12 m</t>
  </si>
  <si>
    <t>424244511</t>
  </si>
  <si>
    <t>Přesun hmot pro krytiny skládané stanovený z hmotnosti přesunovaného materiálu vodorovná dopravní vzdálenost do 50 m ruční (bez užití mechanizace) na objektech výšky přes 6 do 12 m</t>
  </si>
  <si>
    <t>https://podminky.urs.cz/item/CS_URS_2024_01/998765122</t>
  </si>
  <si>
    <t>255</t>
  </si>
  <si>
    <t>766123520 R</t>
  </si>
  <si>
    <t>ks</t>
  </si>
  <si>
    <t>981010720</t>
  </si>
  <si>
    <t>D15 - Prosklená příčka - dodávka + montáž příčky ze systému dle výrobce, 
Rozměry: (940+1390+2025) x 2305 mm 
Profily: dřevěné odýhované profily Dub Sloupek: dřevěný odýhovaný sloupek 100x100x2305 mm Zasklení: 2x VSG 55.1 čiré bez polepu a žaluzie, Rw = 40 dB (laboratorní hodnota) 
Dveře: 2x jednokřídlé otevíravé dřevěné celo prosklená, povrchová úprava dýha, dveře osazeny do dřěvěné systémové zárubně, Rw = 32 dB (laboratorní hodnota), průchod: 800 x 1970 mm Kování: klika/klika, kov ve vzhledu staromosaz matná, zámek dle systému výrobce s dozickou vložkou, povrch staromosaz matná, skryté panty 2ks/křídlo, padací lišta, dveřní zarážka, bez samozavírače</t>
  </si>
  <si>
    <t>256</t>
  </si>
  <si>
    <t>766123520 R2</t>
  </si>
  <si>
    <t>95686587</t>
  </si>
  <si>
    <t>Prosklená příčka - doprava, přesun hmot, VRN</t>
  </si>
  <si>
    <t>257</t>
  </si>
  <si>
    <t>766211611</t>
  </si>
  <si>
    <t>Montáž madel schodišťových stěnových dřevených průběžných šířky do 150 mm</t>
  </si>
  <si>
    <t>1383204676</t>
  </si>
  <si>
    <t>Montáž schodišťových madel kotvených do stěny dřevěných průběžných, šířky do 150 mm</t>
  </si>
  <si>
    <t>https://podminky.urs.cz/item/CS_URS_2024_01/766211611</t>
  </si>
  <si>
    <t xml:space="preserve">4,3 "délka madla </t>
  </si>
  <si>
    <t>z 1NP do 2NP schodiště</t>
  </si>
  <si>
    <t>4,85+2,0</t>
  </si>
  <si>
    <t>258</t>
  </si>
  <si>
    <t>05217101</t>
  </si>
  <si>
    <t>madlo dubové D 42mm</t>
  </si>
  <si>
    <t>-1016514050</t>
  </si>
  <si>
    <t>11,15*1,1 'Přepočtené koeficientem množství</t>
  </si>
  <si>
    <t>259</t>
  </si>
  <si>
    <t>766231113</t>
  </si>
  <si>
    <t>Montáž sklápěcích půdních schodů, protipožární</t>
  </si>
  <si>
    <t>-784239593</t>
  </si>
  <si>
    <t>Montáž sklápěcích schodů na půdu s vyřezáním otvoru a kompletizací. Protipožární</t>
  </si>
  <si>
    <t>https://podminky.urs.cz/item/CS_URS_2024_01/766231113</t>
  </si>
  <si>
    <t>260</t>
  </si>
  <si>
    <t>61233166</t>
  </si>
  <si>
    <t>schody půdní skládací protipožární dřevěné, pro výšku max. 280cm, 12 schodnic El 15, 140x70cm</t>
  </si>
  <si>
    <t>1981913252</t>
  </si>
  <si>
    <t>261</t>
  </si>
  <si>
    <t>766438111</t>
  </si>
  <si>
    <t>Montáž dřevěného obložení betonových stupňů s podstupnicemi</t>
  </si>
  <si>
    <t>-1352017639</t>
  </si>
  <si>
    <t>https://podminky.urs.cz/item/CS_URS_2024_01/766438111</t>
  </si>
  <si>
    <t>1NP schodiště do 2NP</t>
  </si>
  <si>
    <t>2NP schodiště do 3NP</t>
  </si>
  <si>
    <t>2,62+1,9+1,97+1,99+2,07+2,07</t>
  </si>
  <si>
    <t>1,46*8+2,28+1,565</t>
  </si>
  <si>
    <t>262</t>
  </si>
  <si>
    <t>60556100</t>
  </si>
  <si>
    <t>řezivo dubové sušené tl 30mm</t>
  </si>
  <si>
    <t>227314100</t>
  </si>
  <si>
    <t>řezivo dubové sušené tl 30mm hoblované</t>
  </si>
  <si>
    <t>1NP do 2NP</t>
  </si>
  <si>
    <t>(2,07+0,38+0,52+0,59+0,57+0,49+0,41+0,45+0,58+0,56+0,43+0,45)*0,03 "stupnice, plocha * tl.</t>
  </si>
  <si>
    <t>(1,593*0,135+(1,14+1,18+1,72+1,46+1,4+1,4+1,45+1,6+1,95+1,58+1,43)*0,19+1,365*0,16)*0,03 "podstupnice</t>
  </si>
  <si>
    <t>2NP do 3NP</t>
  </si>
  <si>
    <t>(1,3+1,8+0,58+0,58+0,58)*0,03 "stupnice</t>
  </si>
  <si>
    <t>(2,62+1,9+1,97++1,99+2,07+2,07)*0,17*0,03 "podstupnice</t>
  </si>
  <si>
    <t>(0,35*8+1,28+1,64)*0,03 "stupnice</t>
  </si>
  <si>
    <t>(1,46*8+2,28+1,565)*0,17*0,03 "podstupnice</t>
  </si>
  <si>
    <t>263</t>
  </si>
  <si>
    <t>766621112</t>
  </si>
  <si>
    <t>Montáž dřevěných oken plochy přes 1 m2 špaletových výšky do 2,5 m s rámem do zdiva</t>
  </si>
  <si>
    <t>25456659</t>
  </si>
  <si>
    <t>Montáž oken dřevěných včetně montáže rámu plochy přes 1 m2 špaletových do zdiva, výšky přes 1,5 do 2,5 m</t>
  </si>
  <si>
    <t>https://podminky.urs.cz/item/CS_URS_2024_01/766621112</t>
  </si>
  <si>
    <t>1,065*1,62 "O04 Nové dřevěné špaletové okno - specifikace viz tabulka PSV Vnější výplně otvorů</t>
  </si>
  <si>
    <t>264</t>
  </si>
  <si>
    <t>61110032 R O04</t>
  </si>
  <si>
    <t>O04 - Okno - nové špaletové okno 1065x1620</t>
  </si>
  <si>
    <t>1811679096</t>
  </si>
  <si>
    <t>O04 - Okno - nové špaletové okno 1065x1620
původní členění a způsob otvírání, včetně zasklení, kování, nátěru
specifikace viz tabulka PSV Vnější výplně otvorů</t>
  </si>
  <si>
    <t>265</t>
  </si>
  <si>
    <t>766622923</t>
  </si>
  <si>
    <t>Oprava oken dvojitých s deštěním s výměnou křídel a kování</t>
  </si>
  <si>
    <t>652401592</t>
  </si>
  <si>
    <t>Oprava oken dřevěných dvojitých s deštěním s výměnou křídel a kování</t>
  </si>
  <si>
    <t>https://podminky.urs.cz/item/CS_URS_2024_01/766622923</t>
  </si>
  <si>
    <t xml:space="preserve">1,0*1,5 "O01 </t>
  </si>
  <si>
    <t xml:space="preserve">1,05*1,62*2 "O02 </t>
  </si>
  <si>
    <t xml:space="preserve">1,2*1,82 "O05 </t>
  </si>
  <si>
    <t xml:space="preserve">1,2*1,74*4 "O06 </t>
  </si>
  <si>
    <t>266</t>
  </si>
  <si>
    <t>61110032 R O01</t>
  </si>
  <si>
    <t>O01 - Okno - repasované špaletové okno 1000x1500</t>
  </si>
  <si>
    <t>-1114988529</t>
  </si>
  <si>
    <t>O01 - Okno - repasované špaletové okno 1000x1500,
včetně zasklení, kování, nátěru
specifikace viz tabulka PSV Vnější výplně otvorů</t>
  </si>
  <si>
    <t>267</t>
  </si>
  <si>
    <t>61110032 R O02</t>
  </si>
  <si>
    <t>O02 - Okno - repasované špaletové okno 1050x1620</t>
  </si>
  <si>
    <t>2122532685</t>
  </si>
  <si>
    <t>O02 - Okno - repasované špaletové okno 1050x1620,
včetně zasklení, kování, nátěru
specifikace viz tabulka PSV Vnější výplně otvorů</t>
  </si>
  <si>
    <t>268</t>
  </si>
  <si>
    <t>61110032 R O05</t>
  </si>
  <si>
    <t>O05 - Okno - repasované špaletové okno 1000x1820</t>
  </si>
  <si>
    <t>111043036</t>
  </si>
  <si>
    <t>O05 - Okno - repasované špaletové okno 1200x1820,
včetně zasklení, kování, nátěru
specifikace viz tabulka PSV Vnější výplně otvorů</t>
  </si>
  <si>
    <t>269</t>
  </si>
  <si>
    <t>61110032 R O06</t>
  </si>
  <si>
    <t>O06 - Okno - repasované špaletové okno 1200x1740</t>
  </si>
  <si>
    <t>-635051613</t>
  </si>
  <si>
    <t>O06 - Okno - repasované špaletové okno 1200x1740
včetně zasklení, kování, nátěru
specifikace viz tabulka PSV Vnější výplně otvorů</t>
  </si>
  <si>
    <t>270</t>
  </si>
  <si>
    <t>766629214</t>
  </si>
  <si>
    <t>Příplatek k montáži oken za izolaci pro rovné ostění připojovací spára do 15 mm - páska</t>
  </si>
  <si>
    <t>784047045</t>
  </si>
  <si>
    <t>Montáž oken dřevěných Příplatek k cenám za izolaci mezi ostěním a rámem okna při rovném ostění, připojovací spára tl. do 15 mm, páska</t>
  </si>
  <si>
    <t>https://podminky.urs.cz/item/CS_URS_2024_01/766629214</t>
  </si>
  <si>
    <t>(1,0+1,5)*2+(1,05+1,62)*2*2+(1,065+1,62)*2+(1,2+1,82)*2+(1,2+1,74)*2*4</t>
  </si>
  <si>
    <t>271</t>
  </si>
  <si>
    <t>766629314</t>
  </si>
  <si>
    <t>Příplatek k montáži oken za izolaci pro zalomené ostění připojovací spára do 15 mm se spárou zalomení do 10 mm</t>
  </si>
  <si>
    <t>1684190976</t>
  </si>
  <si>
    <t>Montáž oken dřevěných Příplatek k cenám za izolaci mezi ostěním a rámem okna při zalomeném ostění, připojovací spára tl. do 15 mm, se spárou zalomení do 10 mm</t>
  </si>
  <si>
    <t>https://podminky.urs.cz/item/CS_URS_2024_01/766629314</t>
  </si>
  <si>
    <t>272</t>
  </si>
  <si>
    <t>766691510</t>
  </si>
  <si>
    <t>Montáž těsnění oken a balkónových dveří polyuretanovou páskou</t>
  </si>
  <si>
    <t>884664894</t>
  </si>
  <si>
    <t>Montáž ostatních truhlářských konstrukcí těsnění oken a balkónových dveří ve styku křídel s okenním rámem polyuretanovou páskou</t>
  </si>
  <si>
    <t>https://podminky.urs.cz/item/CS_URS_2024_01/766691510</t>
  </si>
  <si>
    <t>(1,0+1,5)*2+(1,05+1,62)*2*2+(1,065+1,62)*2+(1,2+1,82)*2+(1,2+1,74)*2*4 "okna</t>
  </si>
  <si>
    <t>273</t>
  </si>
  <si>
    <t>59071007</t>
  </si>
  <si>
    <t>páska okenní těsnící PUR jednostranně lepící impregnovaná 2x10mm</t>
  </si>
  <si>
    <t>1670835072</t>
  </si>
  <si>
    <t>274</t>
  </si>
  <si>
    <t>766694116</t>
  </si>
  <si>
    <t>Montáž parapetních desek dřevěných nebo plastových š do 30 cm</t>
  </si>
  <si>
    <t>1721613825</t>
  </si>
  <si>
    <t>Montáž ostatních truhlářských konstrukcí parapetních desek dřevěných nebo plastových šířky do 300 mm</t>
  </si>
  <si>
    <t>https://podminky.urs.cz/item/CS_URS_2024_01/766694116</t>
  </si>
  <si>
    <t>Vniřní parapety</t>
  </si>
  <si>
    <t>1,0*1 "O01</t>
  </si>
  <si>
    <t>1,05*2 " O02</t>
  </si>
  <si>
    <t>1,065*1 "O04</t>
  </si>
  <si>
    <t>1,2*1 "O05</t>
  </si>
  <si>
    <t>1,2*4 "O06</t>
  </si>
  <si>
    <t>275</t>
  </si>
  <si>
    <t>-1756951917</t>
  </si>
  <si>
    <t>10,165*0,2*0,02 "vnitřní parapet š. 200mm, tl. 20mm</t>
  </si>
  <si>
    <t>276</t>
  </si>
  <si>
    <t>766671003</t>
  </si>
  <si>
    <t>Montáž střešního okna do krytiny ploché 78 x 98 cm</t>
  </si>
  <si>
    <t>1313159297</t>
  </si>
  <si>
    <t>Montáž střešních oken dřevěných nebo plastových kyvných, výklopných/kyvných s okenním rámem a lemováním, s plisovaným límcem, s napojením na krytinu do krytiny ploché, rozměru 78 x 98 cm</t>
  </si>
  <si>
    <t>https://podminky.urs.cz/item/CS_URS_2024_01/766671003</t>
  </si>
  <si>
    <t>4 "O07 specifikace viz tabulka PSV Vnější výplně otvorů</t>
  </si>
  <si>
    <t>277</t>
  </si>
  <si>
    <t>61124534</t>
  </si>
  <si>
    <t>okno střešní dřevěné výklopně-kyvné, izolační trojsklo 78x98cm, Uw=1,0W/m2K Al oplechování</t>
  </si>
  <si>
    <t>169981231</t>
  </si>
  <si>
    <t>4 " O07, specifikace viz tabulka PSV Vnější výplně otvorů</t>
  </si>
  <si>
    <t>278</t>
  </si>
  <si>
    <t>765135013</t>
  </si>
  <si>
    <t>Montáž střešních výlezů skládané vláknocementové krytiny pl přes 0,25 do 1 m2</t>
  </si>
  <si>
    <t>-769769195</t>
  </si>
  <si>
    <t>Montáž střešních doplňků vláknocementové krytiny skládané střešních výlezů, plochy jednotlivě přes 0,25 do 1,0 m2</t>
  </si>
  <si>
    <t>https://podminky.urs.cz/item/CS_URS_2024_01/765135013</t>
  </si>
  <si>
    <t>střevcha budovy</t>
  </si>
  <si>
    <t>2 " O08, specifikace viz tabulka PSV Vnější výplně otvorů</t>
  </si>
  <si>
    <t>279</t>
  </si>
  <si>
    <t>55345010</t>
  </si>
  <si>
    <t>výlez na střechu 600x600mm</t>
  </si>
  <si>
    <t>1926128256</t>
  </si>
  <si>
    <t>2" O08, specifikace viz tabulka PSV Vnější výplně otvorů</t>
  </si>
  <si>
    <t>280</t>
  </si>
  <si>
    <t>766660182</t>
  </si>
  <si>
    <t>Montáž dveřních křídel otvíravých jednokřídlových š přes 0,8 m požárních do obložkové zárubně</t>
  </si>
  <si>
    <t>1900935698</t>
  </si>
  <si>
    <t>Montáž dveřních křídel dřevěných nebo plastových otevíravých do obložkové zárubně protipožárních jednokřídlových, šířky přes 800 mm</t>
  </si>
  <si>
    <t>https://podminky.urs.cz/item/CS_URS_2024_01/766660182</t>
  </si>
  <si>
    <t>1 "D06, 1100x1400, specifikace viz tabulka PSV Vnitřní dveře</t>
  </si>
  <si>
    <t>281</t>
  </si>
  <si>
    <t>61162101 R D06</t>
  </si>
  <si>
    <t xml:space="preserve">D06 Dřevěné dveře s požární odolností EW 30 DP3, kazetové, atypické </t>
  </si>
  <si>
    <t>-834168807</t>
  </si>
  <si>
    <t>D06 Dřevěné dveře s požární odolností EW 30 DP3, kazetové, atypické 
specifikace viz tabulka PSV Vnější výplně otvorů</t>
  </si>
  <si>
    <t>282</t>
  </si>
  <si>
    <t>766660131</t>
  </si>
  <si>
    <t>Montáž dveřních křídel otvíravých jednokřídlových š do 0,8 m masivní dřevo do dřevěné rámové zárubně</t>
  </si>
  <si>
    <t>-1549252003</t>
  </si>
  <si>
    <t>Montáž dveřních křídel dřevěných nebo plastových otevíravých do dřevěné rámové zárubně z masivního dřeva jednokřídlových, šířky do 800 mm</t>
  </si>
  <si>
    <t>https://podminky.urs.cz/item/CS_URS_2024_01/766660131</t>
  </si>
  <si>
    <t>1 "D05, 800x1720 ATIPICKÉ</t>
  </si>
  <si>
    <t>283</t>
  </si>
  <si>
    <t>61160052 R D05</t>
  </si>
  <si>
    <t>D05 dveře jednokřídlé dřevěné kazetové plné 800x1720mm ATYPICKÉ</t>
  </si>
  <si>
    <t>-1900955449</t>
  </si>
  <si>
    <t>D05 dveře jednokřídlé dřevěné kazetové plné 800x1720mm ATYPICKÉ, včetně kování, povrchových úprav
specifikace viz tabulka PSV Vnitřní dveře</t>
  </si>
  <si>
    <t>284</t>
  </si>
  <si>
    <t>766660141</t>
  </si>
  <si>
    <t>Montáž dveřních křídel otvíravých dvoukřídlových š do 1,45 m masivní dřevo do dřevěné rámové zárubně</t>
  </si>
  <si>
    <t>-20597493</t>
  </si>
  <si>
    <t>Montáž dveřních křídel dřevěných nebo plastových otevíravých do dřevěné rámové zárubně z masivního dřeva dvoukřídlových, šířky do 1450 mm</t>
  </si>
  <si>
    <t>https://podminky.urs.cz/item/CS_URS_2024_01/766660141</t>
  </si>
  <si>
    <t>1 "na schodiště 1250x1750, plné, ATIPICKÉ</t>
  </si>
  <si>
    <t>285</t>
  </si>
  <si>
    <t>61162008 R D11</t>
  </si>
  <si>
    <t>D11 dveře dvoukřídlé dřevěné plné 1250x1750mm ATYPICKÉ</t>
  </si>
  <si>
    <t>-767634362</t>
  </si>
  <si>
    <t>D11 dveře dvoukřídlé dřevěné kazetové plné 1250x1750mm ATYPICKÉ
včetně kování a povrchové úpravy
specifikace viz tabulka PSV Vnitřní dveře</t>
  </si>
  <si>
    <t>286</t>
  </si>
  <si>
    <t>766660191</t>
  </si>
  <si>
    <t>Montáž dveřních křídel otvíravých jednokřídlových š do 0,8 m masivní dřevo polodrážka obložková zárubeň</t>
  </si>
  <si>
    <t>-302341934</t>
  </si>
  <si>
    <t>Montáž dveřních křídel dřevěných nebo plastových otevíravých do obložkové zárubně z masivního dřeva s polodrážkou jednokřídlových, šířky do 800 mm</t>
  </si>
  <si>
    <t>https://podminky.urs.cz/item/CS_URS_2024_01/766660191</t>
  </si>
  <si>
    <t>1 "D03 800x2000 prosklené</t>
  </si>
  <si>
    <t>1 "D04 700x2000 plné</t>
  </si>
  <si>
    <t>1 "D12 700x2000 plné</t>
  </si>
  <si>
    <t>2 "D13+D14 700*1970 plné</t>
  </si>
  <si>
    <t>287</t>
  </si>
  <si>
    <t>61162006 R D03</t>
  </si>
  <si>
    <t>D03 dveře jednokřídlé dřevěné prosklené 800x1970-2100mm</t>
  </si>
  <si>
    <t>2025158470</t>
  </si>
  <si>
    <t>D03 dveře jednokřídlé dřevo masiv kazetové prosklené 800x1970-2100mm
včetně kování a povrchové úpravy
specifikace viz tabulka PSV Vnitřní dveře</t>
  </si>
  <si>
    <t>288</t>
  </si>
  <si>
    <t>61162001 R D04</t>
  </si>
  <si>
    <t>D04, D12, D13, D14 dveře jednokřídlé dřevěné plné 700x1970-2100mm</t>
  </si>
  <si>
    <t>-343685765</t>
  </si>
  <si>
    <t>D04, D12, D13, D14 dveře jednokřídlé dřevěné kazetové plné 700x1970-2100mm
včetně kování a povrchových úprav
specifikace viz tabulka PSV Vnitřní dveře</t>
  </si>
  <si>
    <t>289</t>
  </si>
  <si>
    <t>766660193</t>
  </si>
  <si>
    <t>Montáž dveřních křídel otvíravých dvoukřídlových š do 1,45 m masivní dřevo polodrážka obložková zárubeň</t>
  </si>
  <si>
    <t>-1492584797</t>
  </si>
  <si>
    <t>Montáž dveřních křídel dřevěných nebo plastových otevíravých do obložkové zárubně z masivního dřeva s polodrážkou dvoukřídlových, šířky do 1450 mm</t>
  </si>
  <si>
    <t>https://podminky.urs.cz/item/CS_URS_2024_01/766660193</t>
  </si>
  <si>
    <t>1 "D01 prosklené 1100x2000</t>
  </si>
  <si>
    <t>1 "D02 prosklené 1100x2000</t>
  </si>
  <si>
    <t>290</t>
  </si>
  <si>
    <t>61164508 R</t>
  </si>
  <si>
    <t>D01, D02 dveře dvoukřídlé dřevěné kazetové částečně prosklené 1100x2000</t>
  </si>
  <si>
    <t>750536381</t>
  </si>
  <si>
    <t>D01, D02 dveře dvoukřídlé dřevěné kazetové částečně prosklené 1100x2000, masiv smrk
včetně kování a povrchových úprav
specifikace viz tabulka PSV Vnitřních dveří</t>
  </si>
  <si>
    <t>291</t>
  </si>
  <si>
    <t>766660421</t>
  </si>
  <si>
    <t>Montáž vchodových dveří včetně rámu jednokřídlových s nadsvětlíkem do zdiva</t>
  </si>
  <si>
    <t>2077941372</t>
  </si>
  <si>
    <t>Montáž vchodových dveří včetně rámu do zdiva jednokřídlových s nadsvětlíkem</t>
  </si>
  <si>
    <t>https://podminky.urs.cz/item/CS_URS_2024_01/766660421</t>
  </si>
  <si>
    <t>dveře u Jihl. brány</t>
  </si>
  <si>
    <t>1 "O10, specifikace viz tabulka PSV Vnější výplně otvorů</t>
  </si>
  <si>
    <t>dveře na dvorek z 1.07</t>
  </si>
  <si>
    <t>1 " O03, specifikace viz tabulka PSV Vnější výplně otvorů</t>
  </si>
  <si>
    <t>292</t>
  </si>
  <si>
    <t>61173203 R</t>
  </si>
  <si>
    <t>O03 Nové vstupní dveře 1050x2270</t>
  </si>
  <si>
    <t>1037788319</t>
  </si>
  <si>
    <t>Nové vstupní dveře O03 1050x2270, masiv smrk, prosklené, včetně kování, bezpečnostní zámek dózický, těsnění, včetně nové rámové zárubně, masiv smrk
specifikace viz tabulka PSV Vnější výplně otvorů</t>
  </si>
  <si>
    <t>1 " O03, specifikace viz tabulka PSV Vnější výplně otvorůdveře na dvorek</t>
  </si>
  <si>
    <t>293</t>
  </si>
  <si>
    <t>61173206 R O10</t>
  </si>
  <si>
    <t>O10 Nové vstupní dveře, 1260x2975</t>
  </si>
  <si>
    <t>1050751408</t>
  </si>
  <si>
    <t>Nové vstupní dveře O10 1260x2975, masiv dub, včetně kovaného kování, bezpečnostní zámek dózický, těsnění, včetně nové rámové zárubně, masiv dub
specifikace viz tabulka PSV Vnější výplně otvorů</t>
  </si>
  <si>
    <t>294</t>
  </si>
  <si>
    <t>766660729</t>
  </si>
  <si>
    <t>Montáž dveřního interiérového kování - štítku s klikou</t>
  </si>
  <si>
    <t>973605651</t>
  </si>
  <si>
    <t>Montáž dveřních doplňků dveřního kování interiérového štítku s klikou</t>
  </si>
  <si>
    <t>https://podminky.urs.cz/item/CS_URS_2024_01/766660729</t>
  </si>
  <si>
    <t>6+2+2 "montáž kování, dodávka součástí dveřních křídel</t>
  </si>
  <si>
    <t>295</t>
  </si>
  <si>
    <t>766681115</t>
  </si>
  <si>
    <t>Montáž zárubní rámových pro dveře jednokřídlové š přes 900 mm</t>
  </si>
  <si>
    <t>1625396533</t>
  </si>
  <si>
    <t>Montáž zárubní dřevěných nebo plastových rámových, pro dveře jednokřídlové, šířky přes 900 mm</t>
  </si>
  <si>
    <t>https://podminky.urs.cz/item/CS_URS_2024_01/766681115</t>
  </si>
  <si>
    <t>1 "D06 1100x1400</t>
  </si>
  <si>
    <t>296</t>
  </si>
  <si>
    <t>61182253</t>
  </si>
  <si>
    <t>zárubeň jednokřídlá smrková rámová tl stěny 75mm rozměru 1100/1400mm ATYPICKÁ</t>
  </si>
  <si>
    <t>-1317211781</t>
  </si>
  <si>
    <t>297</t>
  </si>
  <si>
    <t>766682111</t>
  </si>
  <si>
    <t>Montáž zárubní obložkových pro dveře jednokřídlové tl stěny do 170 mm</t>
  </si>
  <si>
    <t>683446250</t>
  </si>
  <si>
    <t>Montáž zárubní dřevěných nebo plastových obložkových, pro dveře jednokřídlové, tloušťky stěny do 170 mm</t>
  </si>
  <si>
    <t>https://podminky.urs.cz/item/CS_URS_2024_01/766682111</t>
  </si>
  <si>
    <t>1 "D04 700</t>
  </si>
  <si>
    <t>1 "D12 700</t>
  </si>
  <si>
    <t>2 "D13, D14</t>
  </si>
  <si>
    <t>298</t>
  </si>
  <si>
    <t>61181101 R</t>
  </si>
  <si>
    <t>zárubeň jednokřídlá obložková s dýhovaným povrchem tl stěny 60-150mm rozměru 600-900/1970mm</t>
  </si>
  <si>
    <t>1466710916</t>
  </si>
  <si>
    <t>zárubeň jednokřídlá obložková dřevo masiv tl stěny 60-150mm rozměru 600-900/1970mm</t>
  </si>
  <si>
    <t>299</t>
  </si>
  <si>
    <t>766682113</t>
  </si>
  <si>
    <t>Montáž zárubní obložkových pro dveře jednokřídlové tl stěny přes 350 mm</t>
  </si>
  <si>
    <t>-820198690</t>
  </si>
  <si>
    <t>Montáž zárubní dřevěných nebo plastových obložkových, pro dveře jednokřídlové, tloušťky stěny přes 350 mm</t>
  </si>
  <si>
    <t>https://podminky.urs.cz/item/CS_URS_2024_01/766682113</t>
  </si>
  <si>
    <t>1+1 "D05+D03 800, do zdi tl. 615</t>
  </si>
  <si>
    <t>300</t>
  </si>
  <si>
    <t>61181106 R</t>
  </si>
  <si>
    <t>zárubeň jednokřídlá obložková s dýhovaným povrchem tl stěny 510-750mm rozměru 600-900/1970mm</t>
  </si>
  <si>
    <t>-1677716461</t>
  </si>
  <si>
    <t>zárubeň jednokřídlá obložková dřevo masiv tl stěny 510-750mm rozměru 600-900/1970mm</t>
  </si>
  <si>
    <t>301</t>
  </si>
  <si>
    <t>766695212</t>
  </si>
  <si>
    <t>Montáž truhlářských prahů dveří jednokřídlových š do 10 cm</t>
  </si>
  <si>
    <t>326116455</t>
  </si>
  <si>
    <t>Montáž ostatních truhlářských konstrukcí prahů dveří jednokřídlových, šířky do 100 mm</t>
  </si>
  <si>
    <t>https://podminky.urs.cz/item/CS_URS_2024_01/766695212</t>
  </si>
  <si>
    <t>1 "O10, 1,33m</t>
  </si>
  <si>
    <t>1 "D01 1,1m</t>
  </si>
  <si>
    <t>1 "D02 1,1m</t>
  </si>
  <si>
    <t>1 "D06 1,1m</t>
  </si>
  <si>
    <t>1 "D08 0,9m</t>
  </si>
  <si>
    <t>1 "D09 0,92m</t>
  </si>
  <si>
    <t>1 "D10 1,0m</t>
  </si>
  <si>
    <t>1 "D11 1,25m</t>
  </si>
  <si>
    <t>1 " O03 na dvorek, 1,05m</t>
  </si>
  <si>
    <t>302</t>
  </si>
  <si>
    <t>61187216</t>
  </si>
  <si>
    <t>práh dveřní dřevěný dubový tl 20mm dl 1270mm š 100mm</t>
  </si>
  <si>
    <t>479377878</t>
  </si>
  <si>
    <t>303</t>
  </si>
  <si>
    <t>61187256</t>
  </si>
  <si>
    <t>práh dveřní dřevěný dubový tl 20mm dl 1470mm š 100mm</t>
  </si>
  <si>
    <t>1357425846</t>
  </si>
  <si>
    <t>304</t>
  </si>
  <si>
    <t>61187176</t>
  </si>
  <si>
    <t>práh dveřní dřevěný dubový tl 20mm dl 920mm š 100mm</t>
  </si>
  <si>
    <t>-1888794822</t>
  </si>
  <si>
    <t>305</t>
  </si>
  <si>
    <t>766660979</t>
  </si>
  <si>
    <t>Výměna dveřních křídel otevíravých jednokřídlových šířky přes 0,8 m masivní dřevo v obložkové zárubni</t>
  </si>
  <si>
    <t>1068048543</t>
  </si>
  <si>
    <t>Výměna dveřních křídel dřevěných nebo plastových otevíravých v obložkové zárubni z masivního dřeva bez polodrážky jednokřídlových, šířky přes 800 mm</t>
  </si>
  <si>
    <t>https://podminky.urs.cz/item/CS_URS_2024_01/766660979</t>
  </si>
  <si>
    <t>1 "D08 900x1880</t>
  </si>
  <si>
    <t>1 "D09 920x1800</t>
  </si>
  <si>
    <t>1 "D10 1000x1950</t>
  </si>
  <si>
    <t>306</t>
  </si>
  <si>
    <t>61160053 R D08</t>
  </si>
  <si>
    <t>D08 repasované dveře jednokřídlé 900x1880</t>
  </si>
  <si>
    <t>1175124861</t>
  </si>
  <si>
    <t>D08 repasované dveře jednokřídlé 900x1880
včetně nového kování, oprav, odstranění staré a provedení nové povrchové úpravy
specifikace viz tabulka PSV Vnitřní dveře</t>
  </si>
  <si>
    <t>307</t>
  </si>
  <si>
    <t>61160054 R D10</t>
  </si>
  <si>
    <t>dveře jednokřídlé dřevěné bez povrchové úpravy plné 1000x1950mm</t>
  </si>
  <si>
    <t>-1062623034</t>
  </si>
  <si>
    <t>D10 repasované dveře jednokřídlé 1000x1950
včetně nového kování, oprav, odstranění staré a provedení nové povrchové úpravy
specifikace viz tabulka PSV Vnitřní dveře</t>
  </si>
  <si>
    <t>308</t>
  </si>
  <si>
    <t>61160052 R D09</t>
  </si>
  <si>
    <t>D09 repasované dveře jednokřídlé dřevěné 920x1800</t>
  </si>
  <si>
    <t>-1462673094</t>
  </si>
  <si>
    <t>D09 repasované dveře jednokřídlé 920x1800
včetně nového kování, oprav, odstranění staré a provedení nové povrchové úpravy
specifikace viz tabulka PSV Vnitřní dveře</t>
  </si>
  <si>
    <t>309</t>
  </si>
  <si>
    <t>766660984</t>
  </si>
  <si>
    <t>Výměna dveřních křídel otevíravých dvoukřídlových šířky do 1,45 m masivní dřevo v obložkové zárubni</t>
  </si>
  <si>
    <t>-1954852043</t>
  </si>
  <si>
    <t>Výměna dveřních křídel dřevěných nebo plastových otevíravých v obložkové zárubni z masivního dřeva bez polodrážky dvoukřídlových, šířky do 1450 mm</t>
  </si>
  <si>
    <t>https://podminky.urs.cz/item/CS_URS_2024_01/766660984</t>
  </si>
  <si>
    <t>1 "D07 1050x2000</t>
  </si>
  <si>
    <t>310</t>
  </si>
  <si>
    <t>61110024 R D07</t>
  </si>
  <si>
    <t>D07 repasované dveře dřevěné dvoukřídlové</t>
  </si>
  <si>
    <t>1725097996</t>
  </si>
  <si>
    <t>D07 repasované dveře dvoukřídlé 1050x2000
včetně nového kování, oprav, odstranění staré a provedení nové povrchové úpravy
specifikace viz tabulka PSV Vnitřní dveře</t>
  </si>
  <si>
    <t>311</t>
  </si>
  <si>
    <t>766663991</t>
  </si>
  <si>
    <t>Oprava vyspravením dřevěné zárubně pro dveře jednokřídlové</t>
  </si>
  <si>
    <t>1478357350</t>
  </si>
  <si>
    <t>Oprava dveřních křídel dřevěných vyspravení dřevěné zárubně pro dveře jednokřídlové</t>
  </si>
  <si>
    <t>https://podminky.urs.cz/item/CS_URS_2024_01/766663991</t>
  </si>
  <si>
    <t>Repas stávajících zárubní</t>
  </si>
  <si>
    <t>1 "D08</t>
  </si>
  <si>
    <t>1 "D09</t>
  </si>
  <si>
    <t>1 "D10</t>
  </si>
  <si>
    <t>312</t>
  </si>
  <si>
    <t>766663992</t>
  </si>
  <si>
    <t>Oprava vyspravením dřevěné zárubně pro dveře dvoukřídlové</t>
  </si>
  <si>
    <t>-354295177</t>
  </si>
  <si>
    <t>Oprava dveřních křídel dřevěných vyspravení dřevěné zárubně pro dveře dvoukřídlové</t>
  </si>
  <si>
    <t>https://podminky.urs.cz/item/CS_URS_2024_01/766663992</t>
  </si>
  <si>
    <t>1 "D01</t>
  </si>
  <si>
    <t>1 "D02</t>
  </si>
  <si>
    <t>1 "D07</t>
  </si>
  <si>
    <t>1 "D11</t>
  </si>
  <si>
    <t>313</t>
  </si>
  <si>
    <t>998766122</t>
  </si>
  <si>
    <t>Přesun hmot tonážní pro kce truhlářské ruční v objektech v přes 6 do 12 m</t>
  </si>
  <si>
    <t>-458568934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</si>
  <si>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</si>
  <si>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https://podminky.urs.cz/item/CS_URS_2024_01/998766122</t>
  </si>
  <si>
    <t>314</t>
  </si>
  <si>
    <t>767330111</t>
  </si>
  <si>
    <t>Montáž tubusového světlovodu kopule s lemováním zabudovaného v šikmé střeše</t>
  </si>
  <si>
    <t>-1385949087</t>
  </si>
  <si>
    <t>Montáž tubusových světlovodů kopule s lemováním šikmá střecha</t>
  </si>
  <si>
    <t>https://podminky.urs.cz/item/CS_URS_2024_01/767330111</t>
  </si>
  <si>
    <t>1 " O09, specifikace viz tabulka PSV Vnější výplně otvorů</t>
  </si>
  <si>
    <t>315</t>
  </si>
  <si>
    <t>55381050</t>
  </si>
  <si>
    <t>světlovod tubusový kompletní pro šikmé střechy s profilovanou krytinou osazovací rám 470x470mm</t>
  </si>
  <si>
    <t>-1409985937</t>
  </si>
  <si>
    <t>316</t>
  </si>
  <si>
    <t>767995116</t>
  </si>
  <si>
    <t>Montáž atypických zámečnických konstrukcí hm přes 100 do 250 kg</t>
  </si>
  <si>
    <t>1007007239</t>
  </si>
  <si>
    <t>Montáž ostatních atypických zámečnických konstrukcí hmotnosti přes 100 do 250 kg</t>
  </si>
  <si>
    <t>https://podminky.urs.cz/item/CS_URS_2024_01/767995116</t>
  </si>
  <si>
    <t>vnitřní konstrukce z jeklů, jekl 60x60x5, nátěr, hm 8,13kg/m</t>
  </si>
  <si>
    <t>(3,65+3,8+0,82*3+3,5+3,6*2)*8,13</t>
  </si>
  <si>
    <t>317</t>
  </si>
  <si>
    <t>14550258</t>
  </si>
  <si>
    <t>profil ocelový svařovaný jakost S235 průřez čtvercový 60x60x5mm</t>
  </si>
  <si>
    <t>-1795182946</t>
  </si>
  <si>
    <t>167,559*0,001 'Přepočtené koeficientem množství</t>
  </si>
  <si>
    <t>318</t>
  </si>
  <si>
    <t>998767122</t>
  </si>
  <si>
    <t>Přesun hmot tonážní pro zámečnické konstrukce ruční v objektech v přes 6 do 12 m</t>
  </si>
  <si>
    <t>696676213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</si>
  <si>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</si>
  <si>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https://podminky.urs.cz/item/CS_URS_2024_01/998767122</t>
  </si>
  <si>
    <t>319</t>
  </si>
  <si>
    <t>771111011</t>
  </si>
  <si>
    <t>Vysátí podkladu před pokládkou dlažby</t>
  </si>
  <si>
    <t>1180449264</t>
  </si>
  <si>
    <t>Příprava podkladu před provedením dlažby vysátí podlah</t>
  </si>
  <si>
    <t>https://podminky.urs.cz/item/CS_URS_2024_01/771111011</t>
  </si>
  <si>
    <t>1NP keramická dlažba</t>
  </si>
  <si>
    <t>5,6+3,1 "1.05, 1.09</t>
  </si>
  <si>
    <t>1,0 "2.05</t>
  </si>
  <si>
    <t>320</t>
  </si>
  <si>
    <t>771121011</t>
  </si>
  <si>
    <t>Nátěr penetrační na podlahu</t>
  </si>
  <si>
    <t>-2130177936</t>
  </si>
  <si>
    <t>Příprava podkladu před provedením dlažby nátěr penetrační na podlahu</t>
  </si>
  <si>
    <t>https://podminky.urs.cz/item/CS_URS_2024_01/771121011</t>
  </si>
  <si>
    <t>321</t>
  </si>
  <si>
    <t>771591112</t>
  </si>
  <si>
    <t>Izolace pod dlažbu nátěrem nebo stěrkou ve dvou vrstvách</t>
  </si>
  <si>
    <t>-264267219</t>
  </si>
  <si>
    <t>Izolace podlahy pod dlažbu nátěrem nebo stěrkou ve dvou vrstvách</t>
  </si>
  <si>
    <t>https://podminky.urs.cz/item/CS_URS_2024_01/771591112</t>
  </si>
  <si>
    <t>322</t>
  </si>
  <si>
    <t>771574415</t>
  </si>
  <si>
    <t>Montáž podlah keramických hladkých lepených cementovým flexibilním lepidlem přes 6 do 9 ks/m2</t>
  </si>
  <si>
    <t>-1525791654</t>
  </si>
  <si>
    <t>Montáž podlah z dlaždic keramických lepených cementovým flexibilním lepidlem hladkých, tloušťky do 10 mm přes 6 do 9 ks/m2</t>
  </si>
  <si>
    <t>https://podminky.urs.cz/item/CS_URS_2024_01/771574415</t>
  </si>
  <si>
    <t>323</t>
  </si>
  <si>
    <t>59761137</t>
  </si>
  <si>
    <t>dlažba keramická slinutá mrazuvzdorná povrch hladký/matný tl do 10mm přes 6 do 9ks/m2</t>
  </si>
  <si>
    <t>1669722050</t>
  </si>
  <si>
    <t>9,7*1,1 'Přepočtené koeficientem množství</t>
  </si>
  <si>
    <t>324</t>
  </si>
  <si>
    <t>771531003</t>
  </si>
  <si>
    <t>Montáž podlahy z dlaždic cihelných kladením do malty přes 15 do 19 ks/m2</t>
  </si>
  <si>
    <t>1098214633</t>
  </si>
  <si>
    <t>Montáž podlah z dlaždic cihelných nebo portlandských tloušťky do 30 mm kladených do malty přes 15 do 19 ks/m2</t>
  </si>
  <si>
    <t>https://podminky.urs.cz/item/CS_URS_2024_01/771531003</t>
  </si>
  <si>
    <t>1NP podlaha na klenbách, skladba B2</t>
  </si>
  <si>
    <t>3,0+14,5+4,3 "1.01, 1.03, 1.04</t>
  </si>
  <si>
    <t>325</t>
  </si>
  <si>
    <t>59631103</t>
  </si>
  <si>
    <t>dlažba ruční cihelná 250x250x30mm</t>
  </si>
  <si>
    <t>-670910923</t>
  </si>
  <si>
    <t>39,1*17,6 'Přepočtené koeficientem množství</t>
  </si>
  <si>
    <t>326</t>
  </si>
  <si>
    <t>998771122</t>
  </si>
  <si>
    <t>Přesun hmot tonážní pro podlahy z dlaždic ruční v objektech v přes 6 do 12 m</t>
  </si>
  <si>
    <t>1072285939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</si>
  <si>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</si>
  <si>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https://podminky.urs.cz/item/CS_URS_2024_01/998771122</t>
  </si>
  <si>
    <t>775</t>
  </si>
  <si>
    <t>Podlahy skládané</t>
  </si>
  <si>
    <t>327</t>
  </si>
  <si>
    <t>775111411</t>
  </si>
  <si>
    <t>Montáž pásky dilatační skládaných podlah</t>
  </si>
  <si>
    <t>-1713530401</t>
  </si>
  <si>
    <t>Příprava podkladu skládaných podlah a stěn montáž dilatační pásky podlah</t>
  </si>
  <si>
    <t>https://podminky.urs.cz/item/CS_URS_2024_01/775111411</t>
  </si>
  <si>
    <t>7,07+16,13+9,5+10,3+10,89+7,83+9,34+26,297 "101, 103, 104, 105, 106, 107</t>
  </si>
  <si>
    <t>25,19+15,7+22,2+17,13+3,99 "201, 202, 203, 204, 205</t>
  </si>
  <si>
    <t>9,25 "3.02</t>
  </si>
  <si>
    <t>19,31+13,48+19,92+21,72 "3.01, 3.06, 3.03, 3.04, 3.05</t>
  </si>
  <si>
    <t>328</t>
  </si>
  <si>
    <t>59042140</t>
  </si>
  <si>
    <t>páska dilatační z pěnového PE š 80mm</t>
  </si>
  <si>
    <t>2089149431</t>
  </si>
  <si>
    <t>265,247*1,02 'Přepočtené koeficientem množství</t>
  </si>
  <si>
    <t>329</t>
  </si>
  <si>
    <t>775530032</t>
  </si>
  <si>
    <t>Montáž podlahy masivní z palubek přibíjených š přes 150 mm s podkladem z desek</t>
  </si>
  <si>
    <t>512299592</t>
  </si>
  <si>
    <t>Montáž podlah palubkových masivních s tmelením a broušením, bez povrchové úpravy a olištování s podkladem z OSB desek, šířky palubky přes 150 mm přibíjených</t>
  </si>
  <si>
    <t>https://podminky.urs.cz/item/CS_URS_2024_01/775530032</t>
  </si>
  <si>
    <t>1NP dřevěná podlaha B1</t>
  </si>
  <si>
    <t>18,07+20,7 "A1+B1</t>
  </si>
  <si>
    <t>2NP dřevěná podlaha C1, C3</t>
  </si>
  <si>
    <t>14,3+19,3+16,2 "2.02, 2.03, 2.04</t>
  </si>
  <si>
    <t>3NP dřevěná podlaha D1, D2, tl 19mm</t>
  </si>
  <si>
    <t>8,2+4,2+4,97+3,9+16,4+17,6+6,6 "3.01, 3.03, 3.04, 3.05, 3.06</t>
  </si>
  <si>
    <t>330</t>
  </si>
  <si>
    <t>61189994</t>
  </si>
  <si>
    <t>palubky podlahové smrk tl 19mm A/B</t>
  </si>
  <si>
    <t>217076503</t>
  </si>
  <si>
    <t>61,87*1,08 'Přepočtené koeficientem množství</t>
  </si>
  <si>
    <t>331</t>
  </si>
  <si>
    <t>61189990</t>
  </si>
  <si>
    <t>palubky podlahové smrk tl 28mm A/B</t>
  </si>
  <si>
    <t>-1690931993</t>
  </si>
  <si>
    <t>88,57*1,08 'Přepočtené koeficientem množství</t>
  </si>
  <si>
    <t>332</t>
  </si>
  <si>
    <t>775591191</t>
  </si>
  <si>
    <t>Montáž podložky vyrovnávací a tlumící pro plovoucí podlahy</t>
  </si>
  <si>
    <t>-1784714857</t>
  </si>
  <si>
    <t>Ostatní prvky pro plovoucí podlahy montáž podložky vyrovnávací a tlumící</t>
  </si>
  <si>
    <t>https://podminky.urs.cz/item/CS_URS_2024_01/775591191</t>
  </si>
  <si>
    <t>333</t>
  </si>
  <si>
    <t>61155353</t>
  </si>
  <si>
    <t>podložka pod plovoucí podlahy dřevovláknitá pro kročejový útlum tl 5mm</t>
  </si>
  <si>
    <t>-1289707331</t>
  </si>
  <si>
    <t>74,33*1,08 'Přepočtené koeficientem množství</t>
  </si>
  <si>
    <t>334</t>
  </si>
  <si>
    <t>998775122</t>
  </si>
  <si>
    <t>Přesun hmot tonážní pro podlahy skládané ruční v objektech v přes 6 do 12 m</t>
  </si>
  <si>
    <t>745962575</t>
  </si>
  <si>
    <t>Přesun hmot pro podlahy skládané stanovený z hmotnosti přesunovaného materiálu vodorovná dopravní vzdálenost do 50 m ruční (bez užití mechanizace) v objektech výšky přes 6 do 12 m</t>
  </si>
  <si>
    <t>https://podminky.urs.cz/item/CS_URS_2024_01/998775122</t>
  </si>
  <si>
    <t>335</t>
  </si>
  <si>
    <t>776141111</t>
  </si>
  <si>
    <t>Stěrka podlahová nivelační pro vyrovnání podkladu povlakových podlah pevnosti 20 MPa tl do 3 mm</t>
  </si>
  <si>
    <t>1542010008</t>
  </si>
  <si>
    <t>Příprava podkladu povlakových podlah a stěn vyrovnání samonivelační stěrkou podlah min.pevnosti 20 MPa, tloušťky do 3 mm</t>
  </si>
  <si>
    <t>https://podminky.urs.cz/item/CS_URS_2024_01/776141111</t>
  </si>
  <si>
    <t>336</t>
  </si>
  <si>
    <t>776222111</t>
  </si>
  <si>
    <t>Lepení pásů z PVC 2-složkovým lepidlem</t>
  </si>
  <si>
    <t>1172002466</t>
  </si>
  <si>
    <t>Montáž podlahovin z PVC lepením 2-složkovým lepidlem (do vlhkých prostor) z pásů</t>
  </si>
  <si>
    <t>https://podminky.urs.cz/item/CS_URS_2024_01/776222111</t>
  </si>
  <si>
    <t>337</t>
  </si>
  <si>
    <t>28411148</t>
  </si>
  <si>
    <t>PVC vinyl homogenní protiskluzná se vsypem a výztuž. vrstvou tl 2,00mm nášlapná vrstva 2,00mm, hořlavost Bfl-s1, třída zátěže 34/43, útlum 5dB, bodová zátěž &lt;= 0,10mm, protiskluznost R11</t>
  </si>
  <si>
    <t>1367816423</t>
  </si>
  <si>
    <t>3,9*1,1 'Přepočtené koeficientem množství</t>
  </si>
  <si>
    <t>338</t>
  </si>
  <si>
    <t>998776122</t>
  </si>
  <si>
    <t>Přesun hmot tonážní pro podlahy povlakové ruční v objektech v přes 6 do 12 m</t>
  </si>
  <si>
    <t>-492732562</t>
  </si>
  <si>
    <t>Přesun hmot pro podlahy povlakové stanovený z hmotnosti přesunovaného materiálu vodorovná dopravní vzdálenost do 50 m ruční (bez užití mechanizace) v objektech výšky přes 6 do 12 m</t>
  </si>
  <si>
    <t>https://podminky.urs.cz/item/CS_URS_2024_01/998776122</t>
  </si>
  <si>
    <t>339</t>
  </si>
  <si>
    <t>781121011</t>
  </si>
  <si>
    <t>Nátěr penetrační na stěnu</t>
  </si>
  <si>
    <t>-759361857</t>
  </si>
  <si>
    <t>Příprava podkladu před provedením obkladu nátěr penetrační na stěnu</t>
  </si>
  <si>
    <t>https://podminky.urs.cz/item/CS_URS_2024_01/781121011</t>
  </si>
  <si>
    <t>obklady, výška obkladu 2,0m</t>
  </si>
  <si>
    <t>(1,83+3,0+1,83+3,13)*2,0-(0,9*2,02) "1.05</t>
  </si>
  <si>
    <t>(1,31+2,36+1,3+2,4+0,21)*2,0-(0,8*2,02) "1.09</t>
  </si>
  <si>
    <t>(1,1+0,94+1,09+0,87)*2,0-(0,8*2,02) "2.05</t>
  </si>
  <si>
    <t>8,807+1,2+5,616 "3.02 SDK podklad, plochy místnosti</t>
  </si>
  <si>
    <t>340</t>
  </si>
  <si>
    <t>781131112</t>
  </si>
  <si>
    <t>Izolace pod obklad nátěrem nebo stěrkou ve dvou vrstvách</t>
  </si>
  <si>
    <t>275521650</t>
  </si>
  <si>
    <t>Izolace stěny pod obklad izolace nátěrem nebo stěrkou ve dvou vrstvách</t>
  </si>
  <si>
    <t>https://podminky.urs.cz/item/CS_URS_2024_01/781131112</t>
  </si>
  <si>
    <t>53,313</t>
  </si>
  <si>
    <t>341</t>
  </si>
  <si>
    <t>781472216</t>
  </si>
  <si>
    <t>Montáž obkladů keramických hladkých lepených cementovým flexibilním lepidlem přes 9 do 12 ks/m2</t>
  </si>
  <si>
    <t>-219623911</t>
  </si>
  <si>
    <t>Montáž keramických obkladů stěn lepených cementovým flexibilním lepidlem hladkých přes 9 do 12 ks/m2</t>
  </si>
  <si>
    <t>https://podminky.urs.cz/item/CS_URS_2024_01/781472216</t>
  </si>
  <si>
    <t>342</t>
  </si>
  <si>
    <t>59761729</t>
  </si>
  <si>
    <t>obklad keramický nemrazuvzdorný povrch reliéfní/matný tl do 10mm přes 6 do 9ks/m2</t>
  </si>
  <si>
    <t>1067299772</t>
  </si>
  <si>
    <t>343</t>
  </si>
  <si>
    <t>998781122</t>
  </si>
  <si>
    <t>Přesun hmot tonážní pro obklady keramické ruční v objektech v přes 6 do 12 m</t>
  </si>
  <si>
    <t>694997711</t>
  </si>
  <si>
    <t>Přesun hmot pro obklady keramické stanovený z hmotnosti přesunovaného materiálu vodorovná dopravní vzdálenost do 50 m ruční (bez užití mechanizace) v objektech výšky přes 6 do 12 m</t>
  </si>
  <si>
    <t>https://podminky.urs.cz/item/CS_URS_2024_01/998781122</t>
  </si>
  <si>
    <t>783</t>
  </si>
  <si>
    <t>Dokončovací práce - nátěry</t>
  </si>
  <si>
    <t>344</t>
  </si>
  <si>
    <t>783101201</t>
  </si>
  <si>
    <t>Hrubé obroušení podkladu truhlářských konstrukcí před provedením nátěru</t>
  </si>
  <si>
    <t>-1055275945</t>
  </si>
  <si>
    <t>Příprava podkladu truhlářských konstrukcí před provedením nátěru broušení smirkovým papírem nebo plátnem hrubé</t>
  </si>
  <si>
    <t>https://podminky.urs.cz/item/CS_URS_2024_01/783101201</t>
  </si>
  <si>
    <t>3NP 3.02 podlaha</t>
  </si>
  <si>
    <t>3NP podlaha pod VZT jednotku</t>
  </si>
  <si>
    <t>345</t>
  </si>
  <si>
    <t>783101203</t>
  </si>
  <si>
    <t>Jemné obroušení podkladu truhlářských konstrukcí před provedením nátěru</t>
  </si>
  <si>
    <t>1252788305</t>
  </si>
  <si>
    <t>Příprava podkladu truhlářských konstrukcí před provedením nátěru broušení smirkovým papírem nebo plátnem jemné</t>
  </si>
  <si>
    <t>https://podminky.urs.cz/item/CS_URS_2024_01/783101203</t>
  </si>
  <si>
    <t>dřevěná podlaha palubky</t>
  </si>
  <si>
    <t>153,07</t>
  </si>
  <si>
    <t>obložení schodiště</t>
  </si>
  <si>
    <t xml:space="preserve">(2,07+0,38+0,52+0,59+0,57+0,49+0,41+0,45+0,58+0,56+0,43+0,45) "stupnice, plocha </t>
  </si>
  <si>
    <t>(1,593*0,135+(1,14+1,18+1,72+1,46+1,4+1,4+1,45+1,6+1,95+1,58+1,43)*0,19+1,365*0,16) "podstupnice</t>
  </si>
  <si>
    <t>(1,3+1,8+0,58+0,58+0,58) "stupnice</t>
  </si>
  <si>
    <t>(2,62+1,9+1,97++1,99+2,07+2,07)*0,17 "podstupnice</t>
  </si>
  <si>
    <t>(0,35*8+1,28+1,64) "stupnice</t>
  </si>
  <si>
    <t>(1,46*8+2,28+1,565)*0,17"podstupnice</t>
  </si>
  <si>
    <t>346</t>
  </si>
  <si>
    <t>783164101</t>
  </si>
  <si>
    <t>Základní jednonásobný olejový nátěr truhlářských konstrukcí</t>
  </si>
  <si>
    <t>-656513083</t>
  </si>
  <si>
    <t>Základní nátěr truhlářských konstrukcí jednonásobný olejový</t>
  </si>
  <si>
    <t>https://podminky.urs.cz/item/CS_URS_2024_01/783164101</t>
  </si>
  <si>
    <t>347</t>
  </si>
  <si>
    <t>783168211</t>
  </si>
  <si>
    <t>Lakovací dvojnásobný olejový nátěr truhlářských konstrukcí s mezibroušením</t>
  </si>
  <si>
    <t>306698783</t>
  </si>
  <si>
    <t>Lakovací nátěr truhlářských konstrukcí dvojnásobný s mezibroušením olejový</t>
  </si>
  <si>
    <t>https://podminky.urs.cz/item/CS_URS_2024_01/783168211</t>
  </si>
  <si>
    <t>348</t>
  </si>
  <si>
    <t>783201201 R</t>
  </si>
  <si>
    <t>Obroušení a očištění tesařských konstrukcí napadených hnilobou a škůdci</t>
  </si>
  <si>
    <t>196411098</t>
  </si>
  <si>
    <t>sanace prvků krovu</t>
  </si>
  <si>
    <t>(0,2+0,16)*2*0,5 "VT</t>
  </si>
  <si>
    <t>(0,15+0,15)*2*1,0 "HAM</t>
  </si>
  <si>
    <t>(0,2+0,16)*2*2,0 "VKRA</t>
  </si>
  <si>
    <t>(0,13+0,16)*2*1,0*4 "KR</t>
  </si>
  <si>
    <t>349</t>
  </si>
  <si>
    <t>783201401</t>
  </si>
  <si>
    <t>Ometení tesařských konstrukcí před provedením nátěru</t>
  </si>
  <si>
    <t>2090701612</t>
  </si>
  <si>
    <t>Příprava podkladu tesařských konstrukcí před provedením nátěru ometení</t>
  </si>
  <si>
    <t>https://podminky.urs.cz/item/CS_URS_2024_01/783201401</t>
  </si>
  <si>
    <t>2,15*4*(0,14*4) "sloupek 140/140</t>
  </si>
  <si>
    <t>(2,6+2,58+2,55+2,53+2,50+2,48+2,45)*(0,1+0,18)*2 "příčné trámy 100/180</t>
  </si>
  <si>
    <t>5,9*2*(0,14+0,26)*2 "trám 140/260</t>
  </si>
  <si>
    <t>14,55*2 "prkenné bednění z obou stran</t>
  </si>
  <si>
    <t>budova krov</t>
  </si>
  <si>
    <t>(1/1,25*176,168)*(0,12*4) "délka (krokve po 1,25m, v 1m2 střechy * plocha střechy) * obvod krokve 120/120</t>
  </si>
  <si>
    <t>3NP dřevěné prvky</t>
  </si>
  <si>
    <t>(0,18*4)*2,25*7 "sloupek 180/180, 7ks</t>
  </si>
  <si>
    <t>(0,1+0,12)*2*1,55*14 "pásek 100/120</t>
  </si>
  <si>
    <t>(0,18+0,25)*2*(10,36+9,1+6,9+7,7+8,2) "vaznice</t>
  </si>
  <si>
    <t>350</t>
  </si>
  <si>
    <t>783213021</t>
  </si>
  <si>
    <t>Napouštěcí dvojnásobný syntetický biodní nátěr tesařských prvků nezabudovaných do konstrukce</t>
  </si>
  <si>
    <t>157605893</t>
  </si>
  <si>
    <t>Preventivní napouštěcí nátěr tesařských prvků proti dřevokazným houbám, hmyzu a plísním nezabudovaných do konstrukce dvojnásobný syntetický</t>
  </si>
  <si>
    <t>https://podminky.urs.cz/item/CS_URS_2024_01/783213021</t>
  </si>
  <si>
    <t>budova krov, 1,5 násobné navýšení za obtížnějsí aplikaci impregnace</t>
  </si>
  <si>
    <t>(1/1,25*176,168)*(0,12*4)*1,5 "délka (krokve po 1,25m, v 1m2 střechy * plocha střechy) * obvod krokve 120/120</t>
  </si>
  <si>
    <t>(0,18*4)*2,25*7*1,5 "sloupek 180/180, 7ks</t>
  </si>
  <si>
    <t>(0,1+0,12)*2*1,55*14*1,5 "pásek 100/120</t>
  </si>
  <si>
    <t>(0,18+0,25)*2*(10,36+9,1+6,9+7,7+8,2)*1,5 "vaznice</t>
  </si>
  <si>
    <t>sanace prvků krovu, 1,5 násobné navýšení za obtížnějsí aplikaci impregnace</t>
  </si>
  <si>
    <t>(0,2+0,16)*2*0,5*1,5 "VT</t>
  </si>
  <si>
    <t>(0,15+0,15)*2*1,0*1,5 "HAM</t>
  </si>
  <si>
    <t>(0,2+0,16)*2*2,0*1,5 "VKRA</t>
  </si>
  <si>
    <t>(0,13+0,16)*2*1,0*4*1,5 "KR</t>
  </si>
  <si>
    <t>351</t>
  </si>
  <si>
    <t>783226101</t>
  </si>
  <si>
    <t>Protipožární akrylátový nátěr tesařských konstrukcí</t>
  </si>
  <si>
    <t>1210651873</t>
  </si>
  <si>
    <t>Protipožární nátěr tesařských konstrukcí disperzní</t>
  </si>
  <si>
    <t>https://podminky.urs.cz/item/CS_URS_2024_01/783226101</t>
  </si>
  <si>
    <t>352</t>
  </si>
  <si>
    <t>783268111</t>
  </si>
  <si>
    <t>Lazurovací dvojnásobný olejový nátěr tesařských konstrukcí</t>
  </si>
  <si>
    <t>644030119</t>
  </si>
  <si>
    <t>Lazurovací nátěr tesařských konstrukcí dvojnásobný olejový</t>
  </si>
  <si>
    <t>https://podminky.urs.cz/item/CS_URS_2024_01/783268111</t>
  </si>
  <si>
    <t>353</t>
  </si>
  <si>
    <t>783301313</t>
  </si>
  <si>
    <t>Odmaštění zámečnických konstrukcí ředidlovým odmašťovačem</t>
  </si>
  <si>
    <t>-995451992</t>
  </si>
  <si>
    <t>Příprava podkladu zámečnických konstrukcí před provedením nátěru odmaštění odmašťovačem ředidlovým</t>
  </si>
  <si>
    <t>https://podminky.urs.cz/item/CS_URS_2024_01/783301313</t>
  </si>
  <si>
    <t>(3,65+3,8+0,82*3+3,5+3,6*2)*(0,06*4) "délka * obvod profilu</t>
  </si>
  <si>
    <t>354</t>
  </si>
  <si>
    <t>783314101</t>
  </si>
  <si>
    <t>Základní jednonásobný syntetický nátěr zámečnických konstrukcí</t>
  </si>
  <si>
    <t>-1577839015</t>
  </si>
  <si>
    <t>Základní nátěr zámečnických konstrukcí jednonásobný syntetický</t>
  </si>
  <si>
    <t>https://podminky.urs.cz/item/CS_URS_2024_01/783314101</t>
  </si>
  <si>
    <t>355</t>
  </si>
  <si>
    <t>783317101</t>
  </si>
  <si>
    <t>Krycí jednonásobný syntetický standardní nátěr zámečnických konstrukcí</t>
  </si>
  <si>
    <t>1482408247</t>
  </si>
  <si>
    <t>Krycí nátěr (email) zámečnických konstrukcí jednonásobný syntetický standardní</t>
  </si>
  <si>
    <t>https://podminky.urs.cz/item/CS_URS_2024_01/783317101</t>
  </si>
  <si>
    <t>784</t>
  </si>
  <si>
    <t>Dokončovací práce - malby a tapety</t>
  </si>
  <si>
    <t>356</t>
  </si>
  <si>
    <t>784181101</t>
  </si>
  <si>
    <t>Základní akrylátová jednonásobná bezbarvá penetrace podkladu v místnostech v do 3,80 m</t>
  </si>
  <si>
    <t>-258238206</t>
  </si>
  <si>
    <t>Penetrace podkladu jednonásobná základní akrylátová bezbarvá v místnostech výšky do 3,80 m</t>
  </si>
  <si>
    <t>https://podminky.urs.cz/item/CS_URS_2024_01/784181101</t>
  </si>
  <si>
    <t>868,072 "plocha maleb celkem</t>
  </si>
  <si>
    <t>357</t>
  </si>
  <si>
    <t>784221101</t>
  </si>
  <si>
    <t>Dvojnásobné bílé malby ze směsí za sucha dobře otěruvzdorných v místnostech do 3,80 m</t>
  </si>
  <si>
    <t>-1910474881</t>
  </si>
  <si>
    <t>Malby z malířských směsí otěruvzdorných za sucha dvojnásobné, bílé za sucha otěruvzdorné dobře v místnostech výšky do 3,80 m</t>
  </si>
  <si>
    <t>https://podminky.urs.cz/item/CS_URS_2024_01/784221101</t>
  </si>
  <si>
    <t>2NP celé nový štuk</t>
  </si>
  <si>
    <t>-53,313 "mínus keramické obklady</t>
  </si>
  <si>
    <t>4,85*2,355+4,85*2,0/2 "plocha u Jihl. brány</t>
  </si>
  <si>
    <t>2NP strop</t>
  </si>
  <si>
    <t>17,3+14,3+19,3+16,2+1,0</t>
  </si>
  <si>
    <t>3NP SDK</t>
  </si>
  <si>
    <t>14,27*2,355+2,04*2+2,26*1,05+2,26+1,78-(0,8*2,02*2+2,02*2,02) "3.01, 3.06</t>
  </si>
  <si>
    <t>13,48*2,355-0,8*2,02"3.03</t>
  </si>
  <si>
    <t>1,1*2,355+2,5+6,03*0,3+3,795*0,55+4,5*2,35"3.04</t>
  </si>
  <si>
    <t>2,915*0,55+(3,13+0,375+0,7+0,82+0,5+3,86+6,17)*2,35 "3.05</t>
  </si>
  <si>
    <t>176,168 "SDK podhled podkroví</t>
  </si>
  <si>
    <t>003 - Elektroinstalace</t>
  </si>
  <si>
    <t>97 - Prorážení otvorů</t>
  </si>
  <si>
    <t>M21 - Elektromontáže</t>
  </si>
  <si>
    <t>M22 - Montáž sdělovací a zabezp.tech</t>
  </si>
  <si>
    <t>Prorážení otvorů</t>
  </si>
  <si>
    <t>974031121R00</t>
  </si>
  <si>
    <t>Vysekání rýh ve zdi cihelné 3 x 3 cm</t>
  </si>
  <si>
    <t>974031122R00</t>
  </si>
  <si>
    <t>Vysekání rýh ve zdi cihelné 3 x 7 cm</t>
  </si>
  <si>
    <t>974031133R00</t>
  </si>
  <si>
    <t>Vysekání rýh ve zdi cihelné 5 x 10 cm</t>
  </si>
  <si>
    <t>M21</t>
  </si>
  <si>
    <t>Elektromontáže</t>
  </si>
  <si>
    <t>rozváděč RE</t>
  </si>
  <si>
    <t>rozváděč RH</t>
  </si>
  <si>
    <t>rozváděč RMS1</t>
  </si>
  <si>
    <t>210190002R00</t>
  </si>
  <si>
    <t>Montáž celoplechových rozvodnic do váhy 50 kg</t>
  </si>
  <si>
    <t>35822002317R</t>
  </si>
  <si>
    <t>Jistič do 80 A 3 pól. charakterist. B, 40B-3</t>
  </si>
  <si>
    <t>interierové stropní LED svítidlo do 60W IP20, vč. montáže</t>
  </si>
  <si>
    <t>vnitřní nástěnné LED svítidlo 15W IP20, vč. montáže</t>
  </si>
  <si>
    <t>Led svítidlo nad umývadlem tř.II IP44 , vč. montáže</t>
  </si>
  <si>
    <t>Led svítidlo do kuch. linky, vč. montáže</t>
  </si>
  <si>
    <t>Venkovní nástěnné LED svítidlo 15W IP44, vč. montáže</t>
  </si>
  <si>
    <t>Nouzové sv.3W LED/1.hod IP44, vč. montáže</t>
  </si>
  <si>
    <t>Ventilátor koupelnový IP44 s doběhem, vč. montáže</t>
  </si>
  <si>
    <t>210110021RT1</t>
  </si>
  <si>
    <t>Spínač nástěnný jednopól.- řaz. 1, venkovní, včetně dodávky spínače</t>
  </si>
  <si>
    <t>210110024RT2</t>
  </si>
  <si>
    <t>Spínač nástěnný střídavý - řaz. 6, venkovní, včetně dodávky spínače</t>
  </si>
  <si>
    <t>210110001RT2</t>
  </si>
  <si>
    <t>Spínač nástěnný jednopól.- řaz. 1, obyč.prostředí, včetně dodávky spínače</t>
  </si>
  <si>
    <t>210110003RT1</t>
  </si>
  <si>
    <t>Spínač nástěnný seriový - řaz. 5, obyč.prostředí, včetně dodávky spínače</t>
  </si>
  <si>
    <t>210110004RT1</t>
  </si>
  <si>
    <t>Spínač nástěnný střídavý - řaz. 6, obyč.prostředí, včetně dodávky spínače</t>
  </si>
  <si>
    <t>210110004RT1.1</t>
  </si>
  <si>
    <t>Spínač nástěnný střídavý - řaz. 6+6, ob.prostředí, včetně dodávky spínače</t>
  </si>
  <si>
    <t>210110046RT2</t>
  </si>
  <si>
    <t>Spínač zapuštěný křížový, řazení 7, včetně dodávky spínače</t>
  </si>
  <si>
    <t>210110082RT1</t>
  </si>
  <si>
    <t>Spínač sporákový zapuštěný , včetně dodávky spínače</t>
  </si>
  <si>
    <t>210111011RT2</t>
  </si>
  <si>
    <t>Zásuvka domovní zapuštěná - provedení 2P+PE, včetně dodávky zásuvky</t>
  </si>
  <si>
    <t>210111031RT2</t>
  </si>
  <si>
    <t>Zásuvka domovní v krabici - 2P+PE, venkovní, včetně dodávky zásuvky</t>
  </si>
  <si>
    <t>zásuvka 2xRJ45/5E IP20, vč. montáže</t>
  </si>
  <si>
    <t>210010301RT1</t>
  </si>
  <si>
    <t>Krabice přístrojová KP, bez zapojení, kruhová, včetně dodávky KP</t>
  </si>
  <si>
    <t>210010312RT1</t>
  </si>
  <si>
    <t>Krabice odbočná KO 97, bez zapojení, kruhová, včetně dodávky KO 97/5 s víčkem</t>
  </si>
  <si>
    <t>210010322RT1</t>
  </si>
  <si>
    <t>Krabice rozvodná KR 97, se zapojením, kruhová, včetně dodávky KR 97/5 s víčkem</t>
  </si>
  <si>
    <t>210010313RT1</t>
  </si>
  <si>
    <t>Krabice odbočná KO, bez zapojení-čtvercová, včetně dodávky KO 125 E s víčkem</t>
  </si>
  <si>
    <t>210010315RT3</t>
  </si>
  <si>
    <t>Krabice odbočná KT 250, bez zapojení - obdélníková, včetně dodávky KT 250 s víčkem</t>
  </si>
  <si>
    <t>210010351RT1</t>
  </si>
  <si>
    <t>Rozvodka krabicová z lis. izol. 6455-11 do 4 mm2, včetně dodávky krabice 6455-11</t>
  </si>
  <si>
    <t>Switch, 48 Gbit LAN, 4 SFP+ port, 600W, PoE++, vč. zapojení</t>
  </si>
  <si>
    <t>skříň RACK 6U</t>
  </si>
  <si>
    <t>střešní stožár pro wifi anténu 1m, vč. kotvení, stříšky a montáže</t>
  </si>
  <si>
    <t>210800113RT1</t>
  </si>
  <si>
    <t>Kabel CYKY 750 V 4x10 mm2 uložený pod omítkou, včetně dodávky kabelu</t>
  </si>
  <si>
    <t>210800118RT1</t>
  </si>
  <si>
    <t>Kabel CYKY 750 V 5 žil uložený pod omítkou, včetně dodávky kabelu 5x6 mm2</t>
  </si>
  <si>
    <t>210800116RT1</t>
  </si>
  <si>
    <t>Kabel CYKY 750 V 5x2,5 mm2 uložený pod omítkou, včetně dodávky kabelu</t>
  </si>
  <si>
    <t>210800024RT4</t>
  </si>
  <si>
    <t xml:space="preserve">Vodič CYkY  3x2,5 mm2 , včetně dodávky vodiče CYKY 3x2,5</t>
  </si>
  <si>
    <t>Vodič CYkY 3x2,5 mm2 , včetně dodávky vodiče CYKY 3x2,5</t>
  </si>
  <si>
    <t>210800023RT4</t>
  </si>
  <si>
    <t xml:space="preserve">Vodič CYkY  3x1,5 mm2 , CYKY 3x1,5</t>
  </si>
  <si>
    <t>Vodič CYkY 3x1,5 mm2 , CYKY 3x1,5</t>
  </si>
  <si>
    <t>210800021RT4</t>
  </si>
  <si>
    <t>Vodič CYBY (CYKYLO, CYKYLS) 2x1,5 mm2 pod omítkou, včetně dodávky vodiče CYKYLo 2x1,5</t>
  </si>
  <si>
    <t>210800509RT1</t>
  </si>
  <si>
    <t>Vodič H07V-U (CY) 16 mm2 , včetně dodávky vodiče CY 16</t>
  </si>
  <si>
    <t>210800528RT1</t>
  </si>
  <si>
    <t>Vodič H07V-U (CY) 10 mm2 uložený volně, včetně dodávky vodiče CY 10</t>
  </si>
  <si>
    <t>210800506RT1</t>
  </si>
  <si>
    <t>Vodič H07V-U (CY) 4 mm2 , včetně dodávky vodiče CY 4</t>
  </si>
  <si>
    <t>210220321RT1</t>
  </si>
  <si>
    <t>Svorka na potrubí Bernard, včetně Cu pásku, včetně dodávky svorky + Cu pásku</t>
  </si>
  <si>
    <t>210010001RU2</t>
  </si>
  <si>
    <t>Trubka ohebná pod omítku, vnější průměr 16 mm, včetně dodávky Monoflex trubky</t>
  </si>
  <si>
    <t>58541233R</t>
  </si>
  <si>
    <t>Sádra šedá stavební G-2 B II, pojivo třídy A, bal. 30 kg</t>
  </si>
  <si>
    <t>Pol6</t>
  </si>
  <si>
    <t>trubka plastová tuhá 21mm vč. spojel a příchytek + montáž</t>
  </si>
  <si>
    <t>Pol13</t>
  </si>
  <si>
    <t>trubka zemní 63mm - dvouplášťová</t>
  </si>
  <si>
    <t>Pol14</t>
  </si>
  <si>
    <t>kabelový výkop hl.-0,7m, šíře 0,5m, ruční výkop</t>
  </si>
  <si>
    <t>Pol15</t>
  </si>
  <si>
    <t>zához výkopu hl.-0,7m, šíře 0,5m, ruční zához</t>
  </si>
  <si>
    <t>Pol16</t>
  </si>
  <si>
    <t>provizorní úprava terénu , osetí travou, kropení</t>
  </si>
  <si>
    <t>Pol17</t>
  </si>
  <si>
    <t>výstražná folie</t>
  </si>
  <si>
    <t>Pol18</t>
  </si>
  <si>
    <t>pískové lože tl. 10cm, šíře 0,5m</t>
  </si>
  <si>
    <t>měření datové sítě pro 26. zásuvek</t>
  </si>
  <si>
    <t>výchozí revize NN</t>
  </si>
  <si>
    <t>mimostaveništní doprava</t>
  </si>
  <si>
    <t>úklid pracoviště, likvidace odpadu</t>
  </si>
  <si>
    <t>210100003R00</t>
  </si>
  <si>
    <t>Ukončení vodičů v rozvaděči + zapojení do 16 mm2</t>
  </si>
  <si>
    <t>210100002R00</t>
  </si>
  <si>
    <t>Ukončení vodičů v rozvaděči + zapojení do 6 mm2</t>
  </si>
  <si>
    <t>210100001R00</t>
  </si>
  <si>
    <t>Ukončení vodičů v rozvaděči + zapojení do 2,5 mm2</t>
  </si>
  <si>
    <t>M22</t>
  </si>
  <si>
    <t>Montáž sdělovací a zabezp.tech</t>
  </si>
  <si>
    <t>222280214R00</t>
  </si>
  <si>
    <t>Kabel UTP/FTP kat.5e v trubkách, (montáž)</t>
  </si>
  <si>
    <t>371201303R</t>
  </si>
  <si>
    <t>Kabel UTP dvojitý plášť Cat5e, balení po 305 m (dodávka)</t>
  </si>
  <si>
    <t>222301101R00</t>
  </si>
  <si>
    <t>Konektor RJ45 na kabel UTP</t>
  </si>
  <si>
    <t>004 - Vytápění</t>
  </si>
  <si>
    <t>Město Pelhřimov, Masarykovo náměstí 1, Pelhřimov</t>
  </si>
  <si>
    <t>Ing. Michal Rataj, Pražská 1114, Pelhřimov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</si>
  <si>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</si>
  <si>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</si>
  <si>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</si>
  <si>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795 - Lokální vytápění</t>
  </si>
  <si>
    <t>OST - Ostatní</t>
  </si>
  <si>
    <t>713463411</t>
  </si>
  <si>
    <t>Montáž izolace tepelné potrubí a ohybů návlekovými izolačními pouzdry</t>
  </si>
  <si>
    <t>CS ÚRS 2023 02</t>
  </si>
  <si>
    <t>-1156196357</t>
  </si>
  <si>
    <t>Montáž izolace tepelné potrubí a ohybů tvarovkami nebo deskami potrubními pouzdry návlekovými izolačními hadicemi potrubí a ohybů</t>
  </si>
  <si>
    <t>https://podminky.urs.cz/item/CS_URS_2023_02/713463411</t>
  </si>
  <si>
    <t>180+66+24+10</t>
  </si>
  <si>
    <t>28377096</t>
  </si>
  <si>
    <t>pouzdro izolační potrubní z pěnového polyetylenu 15/20mm</t>
  </si>
  <si>
    <t>49064928</t>
  </si>
  <si>
    <t>28377106</t>
  </si>
  <si>
    <t>pouzdro izolační potrubní z pěnového polyetylenu 18/20mm</t>
  </si>
  <si>
    <t>450156822</t>
  </si>
  <si>
    <t>28377046</t>
  </si>
  <si>
    <t>pouzdro izolační potrubní z pěnového polyetylenu 22/25mm</t>
  </si>
  <si>
    <t>155058920</t>
  </si>
  <si>
    <t>28377049</t>
  </si>
  <si>
    <t>pouzdro izolační potrubní z pěnového polyetylenu 28/25mm</t>
  </si>
  <si>
    <t>-48455639</t>
  </si>
  <si>
    <t>24747001</t>
  </si>
  <si>
    <t>lepidlo pro lepení a těsnění izolačních pásů</t>
  </si>
  <si>
    <t>1360683903</t>
  </si>
  <si>
    <t>280/40</t>
  </si>
  <si>
    <t>998713102</t>
  </si>
  <si>
    <t>Přesun hmot tonážní pro izolace tepelné v objektech v přes 6 do 12 m</t>
  </si>
  <si>
    <t>-854181718</t>
  </si>
  <si>
    <t>Přesun hmot pro izolace tepelné stanovený z hmotnosti přesunovaného materiálu vodorovná dopravní vzdálenost do 50 m v objektech výšky přes 6 m do 12 m</t>
  </si>
  <si>
    <t>https://podminky.urs.cz/item/CS_URS_2023_02/998713102</t>
  </si>
  <si>
    <t>733</t>
  </si>
  <si>
    <t>Ústřední vytápění - rozvodné potrubí</t>
  </si>
  <si>
    <t>733222302</t>
  </si>
  <si>
    <t>Potrubí měděné polotvrdé spojované lisováním D 15x1 mm</t>
  </si>
  <si>
    <t>296417726</t>
  </si>
  <si>
    <t>Potrubí z trubek měděných polotvrdých spojovaných lisováním PN 16, T= +110°C Ø 15/1</t>
  </si>
  <si>
    <t>https://podminky.urs.cz/item/CS_URS_2023_02/733222302</t>
  </si>
  <si>
    <t>(36+20+34)*2</t>
  </si>
  <si>
    <t>733222303</t>
  </si>
  <si>
    <t>Potrubí měděné polotvrdé spojované lisováním D 18x1 mm</t>
  </si>
  <si>
    <t>-559078039</t>
  </si>
  <si>
    <t>Potrubí z trubek měděných polotvrdých spojovaných lisováním PN 16, T= +110°C Ø 18/1</t>
  </si>
  <si>
    <t>https://podminky.urs.cz/item/CS_URS_2023_02/733222303</t>
  </si>
  <si>
    <t>(12+17+4)*2</t>
  </si>
  <si>
    <t>733222304</t>
  </si>
  <si>
    <t>Potrubí měděné polotvrdé spojované lisováním D 22x1 mm</t>
  </si>
  <si>
    <t>-3820187</t>
  </si>
  <si>
    <t>Potrubí z trubek měděných polotvrdých spojovaných lisováním PN 16, T= +110°C Ø 22/1</t>
  </si>
  <si>
    <t>https://podminky.urs.cz/item/CS_URS_2023_02/733222304</t>
  </si>
  <si>
    <t>(2+10)*2</t>
  </si>
  <si>
    <t>733223304</t>
  </si>
  <si>
    <t>Potrubí měděné tvrdé spojované lisováním D 28x1,5 mm</t>
  </si>
  <si>
    <t>1024595694</t>
  </si>
  <si>
    <t>Potrubí z trubek měděných tvrdých spojovaných lisováním PN 16, T= +110°C Ø 28/1,5</t>
  </si>
  <si>
    <t>https://podminky.urs.cz/item/CS_URS_2023_02/733223304</t>
  </si>
  <si>
    <t>5*2</t>
  </si>
  <si>
    <t>733291101</t>
  </si>
  <si>
    <t>Zkouška těsnosti potrubí měděné D do 35x1,5</t>
  </si>
  <si>
    <t>-440388483</t>
  </si>
  <si>
    <t>Zkoušky těsnosti potrubí z trubek měděných Ø do 35/1,5</t>
  </si>
  <si>
    <t>https://podminky.urs.cz/item/CS_URS_2023_02/733291101</t>
  </si>
  <si>
    <t>286vp1</t>
  </si>
  <si>
    <t>Upevňovací a nosné prvky rozvodu potrubí do DN 50</t>
  </si>
  <si>
    <t>2007653844</t>
  </si>
  <si>
    <t>286vp2</t>
  </si>
  <si>
    <t>Manžeta (chránička) prostupová pro potrubí do DN 50</t>
  </si>
  <si>
    <t>-1333043076</t>
  </si>
  <si>
    <t>732199100</t>
  </si>
  <si>
    <t>Montáž orientačních štítků</t>
  </si>
  <si>
    <t>-1270757315</t>
  </si>
  <si>
    <t>Montáž štítků orientačních</t>
  </si>
  <si>
    <t>https://podminky.urs.cz/item/CS_URS_2023_02/732199100</t>
  </si>
  <si>
    <t>484r7</t>
  </si>
  <si>
    <t>Identifikační štítky, šipky toku média apod.</t>
  </si>
  <si>
    <t>1727386524</t>
  </si>
  <si>
    <t>998733102</t>
  </si>
  <si>
    <t>Přesun hmot tonážní pro rozvody potrubí v objektech v přes 6 do 12 m</t>
  </si>
  <si>
    <t>-1133358993</t>
  </si>
  <si>
    <t>Přesun hmot pro rozvody potrubí stanovený z hmotnosti přesunovaného materiálu vodorovná dopravní vzdálenost do 50 m v objektech výšky přes 6 do 12 m</t>
  </si>
  <si>
    <t>https://podminky.urs.cz/item/CS_URS_2023_02/998733102</t>
  </si>
  <si>
    <t>734</t>
  </si>
  <si>
    <t>Ústřední vytápění - armatury</t>
  </si>
  <si>
    <t>734211119</t>
  </si>
  <si>
    <t>Ventil závitový odvzdušňovací G 3/8 PN 14 do 120°C automatický</t>
  </si>
  <si>
    <t>-435716147</t>
  </si>
  <si>
    <t>Ventily odvzdušňovací závitové automatické PN 14 do 120°C G 3/8</t>
  </si>
  <si>
    <t>https://podminky.urs.cz/item/CS_URS_2023_02/734211119</t>
  </si>
  <si>
    <t>734221682</t>
  </si>
  <si>
    <t>Termostatická hlavice kapalinová PN 10 do 110°C otopných těles VK</t>
  </si>
  <si>
    <t>494037811</t>
  </si>
  <si>
    <t>Ventily regulační závitové hlavice termostatické, pro ovládání ventilů PN 10 do 110°C kapalinové otopných těles VK</t>
  </si>
  <si>
    <t>https://podminky.urs.cz/item/CS_URS_2023_02/734221682</t>
  </si>
  <si>
    <t>734242414</t>
  </si>
  <si>
    <t>Ventil závitový zpětný přímý G 1 PN 16 do 110°C</t>
  </si>
  <si>
    <t>444350291</t>
  </si>
  <si>
    <t>Ventily zpětné závitové PN 16 do 110°C přímé G 1</t>
  </si>
  <si>
    <t>https://podminky.urs.cz/item/CS_URS_2023_02/734242414</t>
  </si>
  <si>
    <t>734261402</t>
  </si>
  <si>
    <t>Armatura připojovací rohová G 1/2x18 PN 10 do 110°C radiátorů typu VK</t>
  </si>
  <si>
    <t>175641970</t>
  </si>
  <si>
    <t>Šroubení připojovací armatury radiátorů VK PN 10 do 110°C, regulační uzavíratelné rohové G 1/2 x 18</t>
  </si>
  <si>
    <t>https://podminky.urs.cz/item/CS_URS_2023_02/734261402</t>
  </si>
  <si>
    <t>73426140R1</t>
  </si>
  <si>
    <t>Připojovací sada rohová pro středové připojení + termostatická hlavice</t>
  </si>
  <si>
    <t>49847858</t>
  </si>
  <si>
    <t>Termostatická hlavice / bílá
Rohový středový term. ventil a šroubení, povrch. úprava / bílá 
Svorné šroubení pro měděné trubky / chrom</t>
  </si>
  <si>
    <t>734291123</t>
  </si>
  <si>
    <t>Kohout plnící a vypouštěcí G 1/2 PN 10 do 90°C závitový</t>
  </si>
  <si>
    <t>-920049914</t>
  </si>
  <si>
    <t>Ostatní armatury kohouty plnicí a vypouštěcí PN 10 do 90°C G 1/2</t>
  </si>
  <si>
    <t>https://podminky.urs.cz/item/CS_URS_2023_02/734291123</t>
  </si>
  <si>
    <t>734291274</t>
  </si>
  <si>
    <t>Filtr závitový pro topné a chladicí systémy přímý G 1 PN 30 do 110°C s vnitřními závity a integrovaným magnetem</t>
  </si>
  <si>
    <t>-337890444</t>
  </si>
  <si>
    <t>Ostatní armatury filtry závitové pro topné a chladicí systémy PN 30 do 110°C přímé s vnitřními závity a integrovaným magnetem G 1</t>
  </si>
  <si>
    <t>https://podminky.urs.cz/item/CS_URS_2023_02/734291274</t>
  </si>
  <si>
    <t>734292715</t>
  </si>
  <si>
    <t>Kohout kulový přímý G 1 PN 42 do 185°C vnitřní závit</t>
  </si>
  <si>
    <t>2100080918</t>
  </si>
  <si>
    <t>Ostatní armatury kulové kohouty PN 42 do 185°C přímé vnitřní závit G 1</t>
  </si>
  <si>
    <t>https://podminky.urs.cz/item/CS_URS_2023_02/734292715</t>
  </si>
  <si>
    <t>734494212</t>
  </si>
  <si>
    <t>Návarek s trubkovým závitem G 3/8</t>
  </si>
  <si>
    <t>-763798205</t>
  </si>
  <si>
    <t>Měřicí armatury návarky s trubkovým závitem G 3/8</t>
  </si>
  <si>
    <t>https://podminky.urs.cz/item/CS_URS_2023_02/734494212</t>
  </si>
  <si>
    <t>734494213</t>
  </si>
  <si>
    <t>Návarek s trubkovým závitem G 1/2</t>
  </si>
  <si>
    <t>639137268</t>
  </si>
  <si>
    <t>Měřicí armatury návarky s trubkovým závitem G 1/2</t>
  </si>
  <si>
    <t>https://podminky.urs.cz/item/CS_URS_2023_02/734494213</t>
  </si>
  <si>
    <t>998734102</t>
  </si>
  <si>
    <t>Přesun hmot tonážní pro armatury v objektech v přes 6 do 12 m</t>
  </si>
  <si>
    <t>-247258921</t>
  </si>
  <si>
    <t>Přesun hmot pro armatury stanovený z hmotnosti přesunovaného materiálu vodorovná dopravní vzdálenost do 50 m v objektech výšky přes 6 do 12 m</t>
  </si>
  <si>
    <t>https://podminky.urs.cz/item/CS_URS_2023_02/998734102</t>
  </si>
  <si>
    <t>735</t>
  </si>
  <si>
    <t>Ústřední vytápění - otopná tělesa</t>
  </si>
  <si>
    <t>73515245R1</t>
  </si>
  <si>
    <t>Otopné těleso panelové VK dvoudeskové 1 přídavná přestupní plocha výška/délka 300/700 mm</t>
  </si>
  <si>
    <t>1950119850</t>
  </si>
  <si>
    <t>Otopná tělesa panelová VK dvoudesková PN 1,0 MPa, T do 110°C s jednou přídavnou přestupní plochou výšky tělesa 300 mm stavební délky 700 mm</t>
  </si>
  <si>
    <t>735152251</t>
  </si>
  <si>
    <t>Otopné těleso panelové VK jednodeskové 1 přídavná přestupní plocha výška/délka 500/400 mm výkon 343 W</t>
  </si>
  <si>
    <t>-1755528771</t>
  </si>
  <si>
    <t>Otopná tělesa panelová VK jednodesková PN 1,0 MPa, T do 110°C s jednou přídavnou přestupní plochou výšky tělesa 500 mm stavební délky / výkonu 400 mm / 343 W</t>
  </si>
  <si>
    <t>https://podminky.urs.cz/item/CS_URS_2023_02/735152251</t>
  </si>
  <si>
    <t>735152252</t>
  </si>
  <si>
    <t>Otopné těleso panelové VK jednodeskové 1 přídavná přestupní plocha výška/délka 500/500 mm výkon 429 W</t>
  </si>
  <si>
    <t>-490391823</t>
  </si>
  <si>
    <t>Otopná tělesa panelová VK jednodesková PN 1,0 MPa, T do 110°C s jednou přídavnou přestupní plochou výšky tělesa 500 mm stavební délky / výkonu 500 mm / 429 W</t>
  </si>
  <si>
    <t>https://podminky.urs.cz/item/CS_URS_2023_02/735152252</t>
  </si>
  <si>
    <t>735152254</t>
  </si>
  <si>
    <t>Otopné těleso panelové VK jednodeskové 1 přídavná přestupní plocha výška/délka 500/700 mm výkon 601 W</t>
  </si>
  <si>
    <t>-1370831303</t>
  </si>
  <si>
    <t>Otopná tělesa panelová VK jednodesková PN 1,0 MPa, T do 110°C s jednou přídavnou přestupní plochou výšky tělesa 500 mm stavební délky / výkonu 700 mm / 601 W</t>
  </si>
  <si>
    <t>https://podminky.urs.cz/item/CS_URS_2023_02/735152254</t>
  </si>
  <si>
    <t>735152556</t>
  </si>
  <si>
    <t>Otopné těleso panelové VK dvoudeskové 2 přídavné přestupní plochy výška/délka 500/900 mm výkon 1307 W</t>
  </si>
  <si>
    <t>1834675254</t>
  </si>
  <si>
    <t>Otopná tělesa panelová VK dvoudesková PN 1,0 MPa, T do 110°C se dvěma přídavnými přestupními plochami výšky tělesa 500 mm stavební délky / výkonu 900 mm / 1307 W</t>
  </si>
  <si>
    <t>https://podminky.urs.cz/item/CS_URS_2023_02/735152556</t>
  </si>
  <si>
    <t>735152557</t>
  </si>
  <si>
    <t>Otopné těleso panelové VK dvoudeskové 2 přídavné přestupní plochy výška/délka 500/1000 mm výkon 1452 W</t>
  </si>
  <si>
    <t>-769127029</t>
  </si>
  <si>
    <t>Otopná tělesa panelová VK dvoudesková PN 1,0 MPa, T do 110°C se dvěma přídavnými přestupními plochami výšky tělesa 500 mm stavební délky / výkonu 1000 mm / 1452 W</t>
  </si>
  <si>
    <t>https://podminky.urs.cz/item/CS_URS_2023_02/735152557</t>
  </si>
  <si>
    <t>735152560</t>
  </si>
  <si>
    <t>Otopné těleso panelové VK dvoudeskové 2 přídavné přestupní plochy výška/délka 500/1400 mm výkon 2033 W</t>
  </si>
  <si>
    <t>1222680637</t>
  </si>
  <si>
    <t>Otopná tělesa panelová VK dvoudesková PN 1,0 MPa, T do 110°C se dvěma přídavnými přestupními plochami výšky tělesa 500 mm stavební délky / výkonu 1400 mm / 2033 W</t>
  </si>
  <si>
    <t>https://podminky.urs.cz/item/CS_URS_2023_02/735152560</t>
  </si>
  <si>
    <t>735152572</t>
  </si>
  <si>
    <t>Otopné těleso panelové VK dvoudeskové 2 přídavné přestupní plochy výška/délka 600/500 mm výkon 840 W</t>
  </si>
  <si>
    <t>-479200865</t>
  </si>
  <si>
    <t>Otopná tělesa panelová VK dvoudesková PN 1,0 MPa, T do 110°C se dvěma přídavnými přestupními plochami výšky tělesa 600 mm stavební délky / výkonu 500 mm / 840 W</t>
  </si>
  <si>
    <t>https://podminky.urs.cz/item/CS_URS_2023_02/735152572</t>
  </si>
  <si>
    <t>735164522</t>
  </si>
  <si>
    <t>Montáž otopného tělesa trubkového na stěny v tělesa přes 1340 mm</t>
  </si>
  <si>
    <t>-415016552</t>
  </si>
  <si>
    <t>Otopná tělesa trubková montáž těles na stěnu výšky tělesa přes 1340 mm</t>
  </si>
  <si>
    <t>https://podminky.urs.cz/item/CS_URS_2023_02/735164522</t>
  </si>
  <si>
    <t>541vp2</t>
  </si>
  <si>
    <t>těleso trubkové koupelnové KLCM 1500x600mm</t>
  </si>
  <si>
    <t>-1181118555</t>
  </si>
  <si>
    <t>541vp3E2</t>
  </si>
  <si>
    <t>elektrické topné těleso 300W s integrovaným regulátorem teploty</t>
  </si>
  <si>
    <t>325355649</t>
  </si>
  <si>
    <t>735191910</t>
  </si>
  <si>
    <t>Napuštění vody do otopných těles</t>
  </si>
  <si>
    <t>-1844519523</t>
  </si>
  <si>
    <t>Ostatní opravy otopných těles napuštění vody do otopného systému včetně potrubí (bez kotle a ohříváků) otopných těles</t>
  </si>
  <si>
    <t>https://podminky.urs.cz/item/CS_URS_2023_02/735191910</t>
  </si>
  <si>
    <t>998735102</t>
  </si>
  <si>
    <t>Přesun hmot tonážní pro otopná tělesa v objektech v přes 6 do 12 m</t>
  </si>
  <si>
    <t>-1438201241</t>
  </si>
  <si>
    <t>Přesun hmot pro otopná tělesa stanovený z hmotnosti přesunovaného materiálu vodorovná dopravní vzdálenost do 50 m v objektech výšky přes 6 do 12 m</t>
  </si>
  <si>
    <t>https://podminky.urs.cz/item/CS_URS_2023_02/998735102</t>
  </si>
  <si>
    <t>783614551</t>
  </si>
  <si>
    <t>Základní jednonásobný syntetický nátěr potrubí DN do 50 mm</t>
  </si>
  <si>
    <t>1022415273</t>
  </si>
  <si>
    <t>Základní nátěr armatur a kovových potrubí jednonásobný potrubí do DN 50 mm syntetický</t>
  </si>
  <si>
    <t>https://podminky.urs.cz/item/CS_URS_2023_02/783614551</t>
  </si>
  <si>
    <t>783617601</t>
  </si>
  <si>
    <t>Krycí jednonásobný syntetický nátěr potrubí DN do 50 mm</t>
  </si>
  <si>
    <t>-11959770</t>
  </si>
  <si>
    <t>Krycí nátěr (email) armatur a kovových potrubí potrubí do DN 50 mm jednonásobný syntetický standardní</t>
  </si>
  <si>
    <t>https://podminky.urs.cz/item/CS_URS_2023_02/783617601</t>
  </si>
  <si>
    <t>795</t>
  </si>
  <si>
    <t>Lokální vytápění</t>
  </si>
  <si>
    <t>731vp13</t>
  </si>
  <si>
    <t>Montáž systému odkouření od lokálních kamen a přívodu spalovacího vzduchu</t>
  </si>
  <si>
    <t>-588597770</t>
  </si>
  <si>
    <t>484vp1011</t>
  </si>
  <si>
    <t>Sada nerezového odkouření DN180 a potrubí přívodu spalovacího vzduchu</t>
  </si>
  <si>
    <t>23274232</t>
  </si>
  <si>
    <t>Sada nerezového odkouření a potrubí přívodu spalovacího vzduchu
základní potrubí vč. revizního kusu, vyústění - střešní hlavice
Osazení do stávajícího komínového průduchu
Délka cca 12 m.</t>
  </si>
  <si>
    <t>484vp1012</t>
  </si>
  <si>
    <t>Kouřovod DN150 pro lokální krbová kamna</t>
  </si>
  <si>
    <t>-1305044905</t>
  </si>
  <si>
    <t>Sada nerezového odkouření a potrubí přívodu spalovacího vzduchu
základní potrubí vč. revizního kusu, vyústění - střešní hlavice
Osazení do stávajícího komínového průduchu
Délka cca 2,0 m</t>
  </si>
  <si>
    <t>731vp18</t>
  </si>
  <si>
    <t>Revize spalinové cesty</t>
  </si>
  <si>
    <t>-99195327</t>
  </si>
  <si>
    <t>731vp19</t>
  </si>
  <si>
    <t>Vyčištění stávající spalinové cesty</t>
  </si>
  <si>
    <t>286848174</t>
  </si>
  <si>
    <t>795991002</t>
  </si>
  <si>
    <t>Umístění přenosných kamen na tuhá paliva, krbokamen a sporáků hmotnosti přes 100 do 150 kg</t>
  </si>
  <si>
    <t>1952886432</t>
  </si>
  <si>
    <t>Umístění přenosných kamen na tuhá paliva, krbokamen a hotových sporáků hmotnosti přes 100 do 150 kg</t>
  </si>
  <si>
    <t>https://podminky.urs.cz/item/CS_URS_2023_02/795991002</t>
  </si>
  <si>
    <t>5414110R2</t>
  </si>
  <si>
    <t>Lokální akumulační kachlová kamna (např. Romotop Gremio 2), topný výkon 2,9 - 7,5 kW</t>
  </si>
  <si>
    <t>2144634189</t>
  </si>
  <si>
    <t>Lokální akumulační kachlová kamna
např. Romotop Gremio 2, topný výkon 2,9 - 7,5 kW
účinnost 80,6%
jmenovitý výkon 5,8 kW</t>
  </si>
  <si>
    <t>998795102</t>
  </si>
  <si>
    <t>Přesun hmot tonážní pro lokální vytápění v objektech v přes 6 do 12 m</t>
  </si>
  <si>
    <t>-626206518</t>
  </si>
  <si>
    <t>Přesun hmot pro lokální vytápění stanovený z hmotnosti přesunovaného materiálu vodorovná dopravní vzdálenost do 50 m v objektech výšky přes 6 do 12 m</t>
  </si>
  <si>
    <t>https://podminky.urs.cz/item/CS_URS_2023_02/998795102</t>
  </si>
  <si>
    <t>OST</t>
  </si>
  <si>
    <t>Ostatní</t>
  </si>
  <si>
    <t>OSTvp1</t>
  </si>
  <si>
    <t>Topná zkouška</t>
  </si>
  <si>
    <t>hod</t>
  </si>
  <si>
    <t>1633838840</t>
  </si>
  <si>
    <t>OSTvp2</t>
  </si>
  <si>
    <t>Výstupní revize všech instalovaných zařízení pro vytápění</t>
  </si>
  <si>
    <t>4208139</t>
  </si>
  <si>
    <t>OSTvp3</t>
  </si>
  <si>
    <t>Koordinace řemesel</t>
  </si>
  <si>
    <t>-1062121239</t>
  </si>
  <si>
    <t>OSTvp4</t>
  </si>
  <si>
    <t>Zednické přípomoce, zřízení drážek a prostupů včetně zapravení</t>
  </si>
  <si>
    <t>210611244</t>
  </si>
  <si>
    <t>OSTvp5</t>
  </si>
  <si>
    <t>Zaškolení obsluhy</t>
  </si>
  <si>
    <t>-362352250</t>
  </si>
  <si>
    <t>OSTvp6</t>
  </si>
  <si>
    <t>Zkušební provoz</t>
  </si>
  <si>
    <t>197923858</t>
  </si>
  <si>
    <t>Zkušební provoz
- spuštění a vyladění systému vytápění, MaR apod.</t>
  </si>
  <si>
    <t>vp_ost0003</t>
  </si>
  <si>
    <t>Kompletní zaregulování systému vytápění</t>
  </si>
  <si>
    <t>kpl</t>
  </si>
  <si>
    <t>512</t>
  </si>
  <si>
    <t>1608302444</t>
  </si>
  <si>
    <t>Zaregulování otopných těles pomocí přednastavení termostatického ventilu na základě výpočtu stupně přednastavení.
Kontrolní výpočet stupně přednastavení termostatického ventilu na základě skutečného provedení tras potrubí.</t>
  </si>
  <si>
    <t>005 - Vzduchotechnika</t>
  </si>
  <si>
    <t>D1 - zařízení č. 1</t>
  </si>
  <si>
    <t xml:space="preserve">    1.11 - potrubí kruhové těsné - s gumovým těsněním z pozinkovaného plechu, vč. mont. mater.</t>
  </si>
  <si>
    <t xml:space="preserve">    1.12 - potrubí čtyřhranné sk.I, vč. mont. mater.</t>
  </si>
  <si>
    <t>D2 - zařízení č. 2</t>
  </si>
  <si>
    <t xml:space="preserve">    2.9 - potrubí čtyřhranné sk.I, vč. mont. mater.</t>
  </si>
  <si>
    <t>D3 - zařízení č. 3</t>
  </si>
  <si>
    <t xml:space="preserve">    3.4 - potrubí kruhové těsné - s gumovým těsněním z pozinkovaného plechu, vč. mont. mater.</t>
  </si>
  <si>
    <t>D4 - zařízení společné</t>
  </si>
  <si>
    <t>D1</t>
  </si>
  <si>
    <t>zařízení č. 1</t>
  </si>
  <si>
    <t>1.1</t>
  </si>
  <si>
    <t>kompaktní přívodní a odsávací rekuperační jednotka</t>
  </si>
  <si>
    <t>1.2</t>
  </si>
  <si>
    <t>ohebný tlumič hluku pr. 250 mm, dl. 1,0 m</t>
  </si>
  <si>
    <t>1.3</t>
  </si>
  <si>
    <t>přívodní vyústka pro kruhové potrubí 625x75 mm</t>
  </si>
  <si>
    <t>1.4</t>
  </si>
  <si>
    <t>přívodní talířový ventil pr. 160 mm</t>
  </si>
  <si>
    <t>1.5</t>
  </si>
  <si>
    <t>odsávací vyústka pro kruhové potrubí 1025x75 mm</t>
  </si>
  <si>
    <t>1.6</t>
  </si>
  <si>
    <t>odsávací vyústka pro kruhové potrubí 525x75 mm</t>
  </si>
  <si>
    <t>1.7</t>
  </si>
  <si>
    <t>odsávací talířový ventil pr. 160 mm</t>
  </si>
  <si>
    <t>1.8</t>
  </si>
  <si>
    <t>regulační klapka těsná pr. 200 mm</t>
  </si>
  <si>
    <t>1.9</t>
  </si>
  <si>
    <t>nasávací hlavice šikmá pr. 400 mm, 135°</t>
  </si>
  <si>
    <t>1.10</t>
  </si>
  <si>
    <t>výfuková hlavice pr. 355 mm</t>
  </si>
  <si>
    <t>1.11</t>
  </si>
  <si>
    <t>potrubí kruhové těsné - s gumovým těsněním z pozinkovaného plechu, vč. mont. mater.</t>
  </si>
  <si>
    <t>Pol1</t>
  </si>
  <si>
    <t>do pr. 250 mm / 40% (2m + 12m + 4m + 6m + 8m + 3m)</t>
  </si>
  <si>
    <t>Pol2</t>
  </si>
  <si>
    <t>do pr. 160 mm / 30% (8m + 6m + 6m + 9m + 3m + 8m + 5m)</t>
  </si>
  <si>
    <t>1.12</t>
  </si>
  <si>
    <t>potrubí čtyřhranné sk.I, vč. mont. mater.</t>
  </si>
  <si>
    <t>Pol3</t>
  </si>
  <si>
    <t>do obvodu 1 200 mm / 100% (2m + 2m)</t>
  </si>
  <si>
    <t>Pol4</t>
  </si>
  <si>
    <t>tepelná izolace tl. 40 mm do Al polepu</t>
  </si>
  <si>
    <t>Pol5</t>
  </si>
  <si>
    <t>tepelná izolace tl. 40 mm do plechu</t>
  </si>
  <si>
    <t>D2</t>
  </si>
  <si>
    <t>zařízení č. 2</t>
  </si>
  <si>
    <t>2.1</t>
  </si>
  <si>
    <t>2.2</t>
  </si>
  <si>
    <t>ohebný tlumič hluku pr. 160 mm, dl. 1,0 m</t>
  </si>
  <si>
    <t>2.3</t>
  </si>
  <si>
    <t>zpětná klapka pr. 160 mm</t>
  </si>
  <si>
    <t>2.4</t>
  </si>
  <si>
    <t>přívodní vyústka podlahová 425x125 mm</t>
  </si>
  <si>
    <t>2.5</t>
  </si>
  <si>
    <t>odsávací vyústka podlahová 625x125 mm</t>
  </si>
  <si>
    <t>2.6</t>
  </si>
  <si>
    <t>protidešťová žaluzie 400x100 mm</t>
  </si>
  <si>
    <t>2.7</t>
  </si>
  <si>
    <t>výfuková hlavice šikmá pr. 160 mm, 60°</t>
  </si>
  <si>
    <t>2.8</t>
  </si>
  <si>
    <t>potrubí kruhové těsné - s gumovým těsněním z pozinkovaného plechu, vč. mont. mater. do pr. 160 mm / 40% (6m + 9m)</t>
  </si>
  <si>
    <t>potrubí kruhové těsné - s gumovým těsněním z pozinkovaného plechu, vč. mont. mater.
do pr. 160 mm / 40% (6m + 9m)</t>
  </si>
  <si>
    <t>2.9</t>
  </si>
  <si>
    <t>Pol7</t>
  </si>
  <si>
    <t>do obvodu 600 mm / 50% (11m + 5m + 6m + 11m + 7m + 5m)</t>
  </si>
  <si>
    <t>D3</t>
  </si>
  <si>
    <t>zařízení č. 3</t>
  </si>
  <si>
    <t>3.1</t>
  </si>
  <si>
    <t>malý radiální stěnový ventilátor pr. 100 mm</t>
  </si>
  <si>
    <t>3.2</t>
  </si>
  <si>
    <t>3.3</t>
  </si>
  <si>
    <t>výfuková hlavice pr. 180 mm</t>
  </si>
  <si>
    <t>3.4</t>
  </si>
  <si>
    <t>Pol8</t>
  </si>
  <si>
    <t>do pr. 100 mm / 30% (3m + 2m + 10n + 4m + 6m)</t>
  </si>
  <si>
    <t>D4</t>
  </si>
  <si>
    <t>zařízení společné</t>
  </si>
  <si>
    <t>Pol9</t>
  </si>
  <si>
    <t>montáž</t>
  </si>
  <si>
    <t>Pol10</t>
  </si>
  <si>
    <t>mechanické zaregulování a zprovoznění VZT zařízení</t>
  </si>
  <si>
    <t>Pol12</t>
  </si>
  <si>
    <t>doprava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</si>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</sst>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52111" TargetMode="External" /><Relationship Id="rId2" Type="http://schemas.openxmlformats.org/officeDocument/2006/relationships/hyperlink" Target="https://podminky.urs.cz/item/CS_URS_2024_01/122211101" TargetMode="External" /><Relationship Id="rId3" Type="http://schemas.openxmlformats.org/officeDocument/2006/relationships/hyperlink" Target="https://podminky.urs.cz/item/CS_URS_2024_01/132212131" TargetMode="External" /><Relationship Id="rId4" Type="http://schemas.openxmlformats.org/officeDocument/2006/relationships/hyperlink" Target="https://podminky.urs.cz/item/CS_URS_2024_01/162211311" TargetMode="External" /><Relationship Id="rId5" Type="http://schemas.openxmlformats.org/officeDocument/2006/relationships/hyperlink" Target="https://podminky.urs.cz/item/CS_URS_2024_01/162211319" TargetMode="External" /><Relationship Id="rId6" Type="http://schemas.openxmlformats.org/officeDocument/2006/relationships/hyperlink" Target="https://podminky.urs.cz/item/CS_URS_2024_01/171251201" TargetMode="External" /><Relationship Id="rId7" Type="http://schemas.openxmlformats.org/officeDocument/2006/relationships/hyperlink" Target="https://podminky.urs.cz/item/CS_URS_2024_01/171201221" TargetMode="External" /><Relationship Id="rId8" Type="http://schemas.openxmlformats.org/officeDocument/2006/relationships/hyperlink" Target="https://podminky.urs.cz/item/CS_URS_2024_01/962023491" TargetMode="External" /><Relationship Id="rId9" Type="http://schemas.openxmlformats.org/officeDocument/2006/relationships/hyperlink" Target="https://podminky.urs.cz/item/CS_URS_2024_01/962031133" TargetMode="External" /><Relationship Id="rId10" Type="http://schemas.openxmlformats.org/officeDocument/2006/relationships/hyperlink" Target="https://podminky.urs.cz/item/CS_URS_2024_01/962032231" TargetMode="External" /><Relationship Id="rId11" Type="http://schemas.openxmlformats.org/officeDocument/2006/relationships/hyperlink" Target="https://podminky.urs.cz/item/CS_URS_2024_01/963012510" TargetMode="External" /><Relationship Id="rId12" Type="http://schemas.openxmlformats.org/officeDocument/2006/relationships/hyperlink" Target="https://podminky.urs.cz/item/CS_URS_2024_01/965042141" TargetMode="External" /><Relationship Id="rId13" Type="http://schemas.openxmlformats.org/officeDocument/2006/relationships/hyperlink" Target="https://podminky.urs.cz/item/CS_URS_2024_01/965042241" TargetMode="External" /><Relationship Id="rId14" Type="http://schemas.openxmlformats.org/officeDocument/2006/relationships/hyperlink" Target="https://podminky.urs.cz/item/CS_URS_2024_01/965082923" TargetMode="External" /><Relationship Id="rId15" Type="http://schemas.openxmlformats.org/officeDocument/2006/relationships/hyperlink" Target="https://podminky.urs.cz/item/CS_URS_2024_01/965082933" TargetMode="External" /><Relationship Id="rId16" Type="http://schemas.openxmlformats.org/officeDocument/2006/relationships/hyperlink" Target="https://podminky.urs.cz/item/CS_URS_2024_01/968062455" TargetMode="External" /><Relationship Id="rId17" Type="http://schemas.openxmlformats.org/officeDocument/2006/relationships/hyperlink" Target="https://podminky.urs.cz/item/CS_URS_2024_01/968062456" TargetMode="External" /><Relationship Id="rId18" Type="http://schemas.openxmlformats.org/officeDocument/2006/relationships/hyperlink" Target="https://podminky.urs.cz/item/CS_URS_2024_01/968072244" TargetMode="External" /><Relationship Id="rId19" Type="http://schemas.openxmlformats.org/officeDocument/2006/relationships/hyperlink" Target="https://podminky.urs.cz/item/CS_URS_2024_01/968072455" TargetMode="External" /><Relationship Id="rId20" Type="http://schemas.openxmlformats.org/officeDocument/2006/relationships/hyperlink" Target="https://podminky.urs.cz/item/CS_URS_2024_01/968072456" TargetMode="External" /><Relationship Id="rId21" Type="http://schemas.openxmlformats.org/officeDocument/2006/relationships/hyperlink" Target="https://podminky.urs.cz/item/CS_URS_2024_01/971033381" TargetMode="External" /><Relationship Id="rId22" Type="http://schemas.openxmlformats.org/officeDocument/2006/relationships/hyperlink" Target="https://podminky.urs.cz/item/CS_URS_2024_01/971033531" TargetMode="External" /><Relationship Id="rId23" Type="http://schemas.openxmlformats.org/officeDocument/2006/relationships/hyperlink" Target="https://podminky.urs.cz/item/CS_URS_2024_01/971033561" TargetMode="External" /><Relationship Id="rId24" Type="http://schemas.openxmlformats.org/officeDocument/2006/relationships/hyperlink" Target="https://podminky.urs.cz/item/CS_URS_2024_01/974031167" TargetMode="External" /><Relationship Id="rId25" Type="http://schemas.openxmlformats.org/officeDocument/2006/relationships/hyperlink" Target="https://podminky.urs.cz/item/CS_URS_2024_01/978011161" TargetMode="External" /><Relationship Id="rId26" Type="http://schemas.openxmlformats.org/officeDocument/2006/relationships/hyperlink" Target="https://podminky.urs.cz/item/CS_URS_2024_01/978013121" TargetMode="External" /><Relationship Id="rId27" Type="http://schemas.openxmlformats.org/officeDocument/2006/relationships/hyperlink" Target="https://podminky.urs.cz/item/CS_URS_2024_01/978015391" TargetMode="External" /><Relationship Id="rId28" Type="http://schemas.openxmlformats.org/officeDocument/2006/relationships/hyperlink" Target="https://podminky.urs.cz/item/CS_URS_2024_01/997013213" TargetMode="External" /><Relationship Id="rId29" Type="http://schemas.openxmlformats.org/officeDocument/2006/relationships/hyperlink" Target="https://podminky.urs.cz/item/CS_URS_2024_01/997013501" TargetMode="External" /><Relationship Id="rId30" Type="http://schemas.openxmlformats.org/officeDocument/2006/relationships/hyperlink" Target="https://podminky.urs.cz/item/CS_URS_2024_01/997013821" TargetMode="External" /><Relationship Id="rId31" Type="http://schemas.openxmlformats.org/officeDocument/2006/relationships/hyperlink" Target="https://podminky.urs.cz/item/CS_URS_2024_01/712840861" TargetMode="External" /><Relationship Id="rId32" Type="http://schemas.openxmlformats.org/officeDocument/2006/relationships/hyperlink" Target="https://podminky.urs.cz/item/CS_URS_2024_01/725110811" TargetMode="External" /><Relationship Id="rId33" Type="http://schemas.openxmlformats.org/officeDocument/2006/relationships/hyperlink" Target="https://podminky.urs.cz/item/CS_URS_2024_01/725210821" TargetMode="External" /><Relationship Id="rId34" Type="http://schemas.openxmlformats.org/officeDocument/2006/relationships/hyperlink" Target="https://podminky.urs.cz/item/CS_URS_2024_01/762211811" TargetMode="External" /><Relationship Id="rId35" Type="http://schemas.openxmlformats.org/officeDocument/2006/relationships/hyperlink" Target="https://podminky.urs.cz/item/CS_URS_2024_01/762341811" TargetMode="External" /><Relationship Id="rId36" Type="http://schemas.openxmlformats.org/officeDocument/2006/relationships/hyperlink" Target="https://podminky.urs.cz/item/CS_URS_2024_01/762522812" TargetMode="External" /><Relationship Id="rId37" Type="http://schemas.openxmlformats.org/officeDocument/2006/relationships/hyperlink" Target="https://podminky.urs.cz/item/CS_URS_2024_01/764001891" TargetMode="External" /><Relationship Id="rId38" Type="http://schemas.openxmlformats.org/officeDocument/2006/relationships/hyperlink" Target="https://podminky.urs.cz/item/CS_URS_2024_01/764002812" TargetMode="External" /><Relationship Id="rId39" Type="http://schemas.openxmlformats.org/officeDocument/2006/relationships/hyperlink" Target="https://podminky.urs.cz/item/CS_URS_2024_01/764002837" TargetMode="External" /><Relationship Id="rId40" Type="http://schemas.openxmlformats.org/officeDocument/2006/relationships/hyperlink" Target="https://podminky.urs.cz/item/CS_URS_2024_01/764002851" TargetMode="External" /><Relationship Id="rId41" Type="http://schemas.openxmlformats.org/officeDocument/2006/relationships/hyperlink" Target="https://podminky.urs.cz/item/CS_URS_2024_01/764004801" TargetMode="External" /><Relationship Id="rId42" Type="http://schemas.openxmlformats.org/officeDocument/2006/relationships/hyperlink" Target="https://podminky.urs.cz/item/CS_URS_2024_01/764004803" TargetMode="External" /><Relationship Id="rId43" Type="http://schemas.openxmlformats.org/officeDocument/2006/relationships/hyperlink" Target="https://podminky.urs.cz/item/CS_URS_2024_01/764004843" TargetMode="External" /><Relationship Id="rId44" Type="http://schemas.openxmlformats.org/officeDocument/2006/relationships/hyperlink" Target="https://podminky.urs.cz/item/CS_URS_2024_01/764004861" TargetMode="External" /><Relationship Id="rId45" Type="http://schemas.openxmlformats.org/officeDocument/2006/relationships/hyperlink" Target="https://podminky.urs.cz/item/CS_URS_2024_01/764004863" TargetMode="External" /><Relationship Id="rId46" Type="http://schemas.openxmlformats.org/officeDocument/2006/relationships/hyperlink" Target="https://podminky.urs.cz/item/CS_URS_2024_01/765131803" TargetMode="External" /><Relationship Id="rId47" Type="http://schemas.openxmlformats.org/officeDocument/2006/relationships/hyperlink" Target="https://podminky.urs.cz/item/CS_URS_2024_01/765131823" TargetMode="External" /><Relationship Id="rId48" Type="http://schemas.openxmlformats.org/officeDocument/2006/relationships/hyperlink" Target="https://podminky.urs.cz/item/CS_URS_2024_01/765131843" TargetMode="External" /><Relationship Id="rId49" Type="http://schemas.openxmlformats.org/officeDocument/2006/relationships/hyperlink" Target="https://podminky.urs.cz/item/CS_URS_2024_01/765131853" TargetMode="External" /><Relationship Id="rId50" Type="http://schemas.openxmlformats.org/officeDocument/2006/relationships/hyperlink" Target="https://podminky.urs.cz/item/CS_URS_2024_01/998765112" TargetMode="External" /><Relationship Id="rId51" Type="http://schemas.openxmlformats.org/officeDocument/2006/relationships/hyperlink" Target="https://podminky.urs.cz/item/CS_URS_2024_01/766221811" TargetMode="External" /><Relationship Id="rId52" Type="http://schemas.openxmlformats.org/officeDocument/2006/relationships/hyperlink" Target="https://podminky.urs.cz/item/CS_URS_2024_01/766411821" TargetMode="External" /><Relationship Id="rId53" Type="http://schemas.openxmlformats.org/officeDocument/2006/relationships/hyperlink" Target="https://podminky.urs.cz/item/CS_URS_2024_01/766421821" TargetMode="External" /><Relationship Id="rId54" Type="http://schemas.openxmlformats.org/officeDocument/2006/relationships/hyperlink" Target="https://podminky.urs.cz/item/CS_URS_2024_01/766622832" TargetMode="External" /><Relationship Id="rId55" Type="http://schemas.openxmlformats.org/officeDocument/2006/relationships/hyperlink" Target="https://podminky.urs.cz/item/CS_URS_2024_01/766622833" TargetMode="External" /><Relationship Id="rId56" Type="http://schemas.openxmlformats.org/officeDocument/2006/relationships/hyperlink" Target="https://podminky.urs.cz/item/CS_URS_2024_01/766622861" TargetMode="External" /><Relationship Id="rId57" Type="http://schemas.openxmlformats.org/officeDocument/2006/relationships/hyperlink" Target="https://podminky.urs.cz/item/CS_URS_2024_01/766674812" TargetMode="External" /><Relationship Id="rId58" Type="http://schemas.openxmlformats.org/officeDocument/2006/relationships/hyperlink" Target="https://podminky.urs.cz/item/CS_URS_2024_01/767851803" TargetMode="External" /><Relationship Id="rId59" Type="http://schemas.openxmlformats.org/officeDocument/2006/relationships/hyperlink" Target="https://podminky.urs.cz/item/CS_URS_2024_01/771531801" TargetMode="External" /><Relationship Id="rId60" Type="http://schemas.openxmlformats.org/officeDocument/2006/relationships/hyperlink" Target="https://podminky.urs.cz/item/CS_URS_2024_01/776201812" TargetMode="External" /><Relationship Id="rId61" Type="http://schemas.openxmlformats.org/officeDocument/2006/relationships/hyperlink" Target="https://podminky.urs.cz/item/CS_URS_2024_01/781473810" TargetMode="External" /><Relationship Id="rId6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18111114" TargetMode="External" /><Relationship Id="rId2" Type="http://schemas.openxmlformats.org/officeDocument/2006/relationships/hyperlink" Target="https://podminky.urs.cz/item/CS_URS_2024_01/218121112" TargetMode="External" /><Relationship Id="rId3" Type="http://schemas.openxmlformats.org/officeDocument/2006/relationships/hyperlink" Target="https://podminky.urs.cz/item/CS_URS_2024_01/275313711" TargetMode="External" /><Relationship Id="rId4" Type="http://schemas.openxmlformats.org/officeDocument/2006/relationships/hyperlink" Target="https://podminky.urs.cz/item/CS_URS_2024_01/310232071" TargetMode="External" /><Relationship Id="rId5" Type="http://schemas.openxmlformats.org/officeDocument/2006/relationships/hyperlink" Target="https://podminky.urs.cz/item/CS_URS_2024_01/311351121" TargetMode="External" /><Relationship Id="rId6" Type="http://schemas.openxmlformats.org/officeDocument/2006/relationships/hyperlink" Target="https://podminky.urs.cz/item/CS_URS_2024_01/312311951" TargetMode="External" /><Relationship Id="rId7" Type="http://schemas.openxmlformats.org/officeDocument/2006/relationships/hyperlink" Target="https://podminky.urs.cz/item/CS_URS_2024_01/317142442" TargetMode="External" /><Relationship Id="rId8" Type="http://schemas.openxmlformats.org/officeDocument/2006/relationships/hyperlink" Target="https://podminky.urs.cz/item/CS_URS_2024_01/317944321" TargetMode="External" /><Relationship Id="rId9" Type="http://schemas.openxmlformats.org/officeDocument/2006/relationships/hyperlink" Target="https://podminky.urs.cz/item/CS_URS_2024_01/340271031" TargetMode="External" /><Relationship Id="rId10" Type="http://schemas.openxmlformats.org/officeDocument/2006/relationships/hyperlink" Target="https://podminky.urs.cz/item/CS_URS_2024_01/342241112" TargetMode="External" /><Relationship Id="rId11" Type="http://schemas.openxmlformats.org/officeDocument/2006/relationships/hyperlink" Target="https://podminky.urs.cz/item/CS_URS_2024_01/342241112" TargetMode="External" /><Relationship Id="rId12" Type="http://schemas.openxmlformats.org/officeDocument/2006/relationships/hyperlink" Target="https://podminky.urs.cz/item/CS_URS_2024_01/342272225" TargetMode="External" /><Relationship Id="rId13" Type="http://schemas.openxmlformats.org/officeDocument/2006/relationships/hyperlink" Target="https://podminky.urs.cz/item/CS_URS_2024_01/342272245" TargetMode="External" /><Relationship Id="rId14" Type="http://schemas.openxmlformats.org/officeDocument/2006/relationships/hyperlink" Target="https://podminky.urs.cz/item/CS_URS_2024_01/342291111" TargetMode="External" /><Relationship Id="rId15" Type="http://schemas.openxmlformats.org/officeDocument/2006/relationships/hyperlink" Target="https://podminky.urs.cz/item/CS_URS_2024_01/342291112" TargetMode="External" /><Relationship Id="rId16" Type="http://schemas.openxmlformats.org/officeDocument/2006/relationships/hyperlink" Target="https://podminky.urs.cz/item/CS_URS_2024_01/411121221" TargetMode="External" /><Relationship Id="rId17" Type="http://schemas.openxmlformats.org/officeDocument/2006/relationships/hyperlink" Target="https://podminky.urs.cz/item/CS_URS_2024_01/434311115" TargetMode="External" /><Relationship Id="rId18" Type="http://schemas.openxmlformats.org/officeDocument/2006/relationships/hyperlink" Target="https://podminky.urs.cz/item/CS_URS_2024_01/434351145" TargetMode="External" /><Relationship Id="rId19" Type="http://schemas.openxmlformats.org/officeDocument/2006/relationships/hyperlink" Target="https://podminky.urs.cz/item/CS_URS_2024_01/434351146" TargetMode="External" /><Relationship Id="rId20" Type="http://schemas.openxmlformats.org/officeDocument/2006/relationships/hyperlink" Target="https://podminky.urs.cz/item/CS_URS_2024_01/564751101" TargetMode="External" /><Relationship Id="rId21" Type="http://schemas.openxmlformats.org/officeDocument/2006/relationships/hyperlink" Target="https://podminky.urs.cz/item/CS_URS_2024_01/594111112" TargetMode="External" /><Relationship Id="rId22" Type="http://schemas.openxmlformats.org/officeDocument/2006/relationships/hyperlink" Target="https://podminky.urs.cz/item/CS_URS_2024_01/599432111" TargetMode="External" /><Relationship Id="rId23" Type="http://schemas.openxmlformats.org/officeDocument/2006/relationships/hyperlink" Target="https://podminky.urs.cz/item/CS_URS_2024_01/612315412" TargetMode="External" /><Relationship Id="rId24" Type="http://schemas.openxmlformats.org/officeDocument/2006/relationships/hyperlink" Target="https://podminky.urs.cz/item/CS_URS_2024_01/611311123" TargetMode="External" /><Relationship Id="rId25" Type="http://schemas.openxmlformats.org/officeDocument/2006/relationships/hyperlink" Target="https://podminky.urs.cz/item/CS_URS_2024_01/612311121" TargetMode="External" /><Relationship Id="rId26" Type="http://schemas.openxmlformats.org/officeDocument/2006/relationships/hyperlink" Target="https://podminky.urs.cz/item/CS_URS_2024_01/611311133" TargetMode="External" /><Relationship Id="rId27" Type="http://schemas.openxmlformats.org/officeDocument/2006/relationships/hyperlink" Target="https://podminky.urs.cz/item/CS_URS_2024_01/612311131" TargetMode="External" /><Relationship Id="rId28" Type="http://schemas.openxmlformats.org/officeDocument/2006/relationships/hyperlink" Target="https://podminky.urs.cz/item/CS_URS_2024_01/622321141" TargetMode="External" /><Relationship Id="rId29" Type="http://schemas.openxmlformats.org/officeDocument/2006/relationships/hyperlink" Target="https://podminky.urs.cz/item/CS_URS_2024_01/622326258" TargetMode="External" /><Relationship Id="rId30" Type="http://schemas.openxmlformats.org/officeDocument/2006/relationships/hyperlink" Target="https://podminky.urs.cz/item/CS_URS_2024_01/622325112" TargetMode="External" /><Relationship Id="rId31" Type="http://schemas.openxmlformats.org/officeDocument/2006/relationships/hyperlink" Target="https://podminky.urs.cz/item/CS_URS_2024_01/622311131" TargetMode="External" /><Relationship Id="rId32" Type="http://schemas.openxmlformats.org/officeDocument/2006/relationships/hyperlink" Target="https://podminky.urs.cz/item/CS_URS_2024_01/631311115" TargetMode="External" /><Relationship Id="rId33" Type="http://schemas.openxmlformats.org/officeDocument/2006/relationships/hyperlink" Target="https://podminky.urs.cz/item/CS_URS_2024_01/631311124" TargetMode="External" /><Relationship Id="rId34" Type="http://schemas.openxmlformats.org/officeDocument/2006/relationships/hyperlink" Target="https://podminky.urs.cz/item/CS_URS_2024_01/631311125" TargetMode="External" /><Relationship Id="rId35" Type="http://schemas.openxmlformats.org/officeDocument/2006/relationships/hyperlink" Target="https://podminky.urs.cz/item/CS_URS_2024_01/631341112" TargetMode="External" /><Relationship Id="rId36" Type="http://schemas.openxmlformats.org/officeDocument/2006/relationships/hyperlink" Target="https://podminky.urs.cz/item/CS_URS_2023_01/631362021" TargetMode="External" /><Relationship Id="rId37" Type="http://schemas.openxmlformats.org/officeDocument/2006/relationships/hyperlink" Target="https://podminky.urs.cz/item/CS_URS_2024_01/632481215" TargetMode="External" /><Relationship Id="rId38" Type="http://schemas.openxmlformats.org/officeDocument/2006/relationships/hyperlink" Target="https://podminky.urs.cz/item/CS_URS_2024_01/635111241" TargetMode="External" /><Relationship Id="rId39" Type="http://schemas.openxmlformats.org/officeDocument/2006/relationships/hyperlink" Target="https://podminky.urs.cz/item/CS_URS_2024_01/635611112" TargetMode="External" /><Relationship Id="rId40" Type="http://schemas.openxmlformats.org/officeDocument/2006/relationships/hyperlink" Target="https://podminky.urs.cz/item/CS_URS_2023_01/175151101" TargetMode="External" /><Relationship Id="rId41" Type="http://schemas.openxmlformats.org/officeDocument/2006/relationships/hyperlink" Target="https://podminky.urs.cz/item/CS_URS_2023_01/211971121" TargetMode="External" /><Relationship Id="rId42" Type="http://schemas.openxmlformats.org/officeDocument/2006/relationships/hyperlink" Target="https://podminky.urs.cz/item/CS_URS_2023_01/212750101" TargetMode="External" /><Relationship Id="rId43" Type="http://schemas.openxmlformats.org/officeDocument/2006/relationships/hyperlink" Target="https://podminky.urs.cz/item/CS_URS_2024_01/631311134" TargetMode="External" /><Relationship Id="rId44" Type="http://schemas.openxmlformats.org/officeDocument/2006/relationships/hyperlink" Target="https://podminky.urs.cz/item/CS_URS_2024_01/631319111" TargetMode="External" /><Relationship Id="rId45" Type="http://schemas.openxmlformats.org/officeDocument/2006/relationships/hyperlink" Target="https://podminky.urs.cz/item/CS_URS_2024_01/891315321" TargetMode="External" /><Relationship Id="rId46" Type="http://schemas.openxmlformats.org/officeDocument/2006/relationships/hyperlink" Target="https://podminky.urs.cz/item/CS_URS_2024_01/949101111" TargetMode="External" /><Relationship Id="rId47" Type="http://schemas.openxmlformats.org/officeDocument/2006/relationships/hyperlink" Target="https://podminky.urs.cz/item/CS_URS_2024_01/953845113" TargetMode="External" /><Relationship Id="rId48" Type="http://schemas.openxmlformats.org/officeDocument/2006/relationships/hyperlink" Target="https://podminky.urs.cz/item/CS_URS_2024_01/953845123" TargetMode="External" /><Relationship Id="rId49" Type="http://schemas.openxmlformats.org/officeDocument/2006/relationships/hyperlink" Target="https://podminky.urs.cz/item/CS_URS_2024_01/953945112" TargetMode="External" /><Relationship Id="rId50" Type="http://schemas.openxmlformats.org/officeDocument/2006/relationships/hyperlink" Target="https://podminky.urs.cz/item/CS_URS_2024_01/953945132" TargetMode="External" /><Relationship Id="rId51" Type="http://schemas.openxmlformats.org/officeDocument/2006/relationships/hyperlink" Target="https://podminky.urs.cz/item/CS_URS_2024_01/973031325" TargetMode="External" /><Relationship Id="rId52" Type="http://schemas.openxmlformats.org/officeDocument/2006/relationships/hyperlink" Target="https://podminky.urs.cz/item/CS_URS_2024_01/997013213" TargetMode="External" /><Relationship Id="rId53" Type="http://schemas.openxmlformats.org/officeDocument/2006/relationships/hyperlink" Target="https://podminky.urs.cz/item/CS_URS_2024_01/997013501" TargetMode="External" /><Relationship Id="rId54" Type="http://schemas.openxmlformats.org/officeDocument/2006/relationships/hyperlink" Target="https://podminky.urs.cz/item/CS_URS_2024_01/998011009" TargetMode="External" /><Relationship Id="rId55" Type="http://schemas.openxmlformats.org/officeDocument/2006/relationships/hyperlink" Target="https://podminky.urs.cz/item/CS_URS_2024_01/711111001" TargetMode="External" /><Relationship Id="rId56" Type="http://schemas.openxmlformats.org/officeDocument/2006/relationships/hyperlink" Target="https://podminky.urs.cz/item/CS_URS_2024_01/711112001" TargetMode="External" /><Relationship Id="rId57" Type="http://schemas.openxmlformats.org/officeDocument/2006/relationships/hyperlink" Target="https://podminky.urs.cz/item/CS_URS_2024_01/711141559" TargetMode="External" /><Relationship Id="rId58" Type="http://schemas.openxmlformats.org/officeDocument/2006/relationships/hyperlink" Target="https://podminky.urs.cz/item/CS_URS_2024_01/711142559" TargetMode="External" /><Relationship Id="rId59" Type="http://schemas.openxmlformats.org/officeDocument/2006/relationships/hyperlink" Target="https://podminky.urs.cz/item/CS_URS_2024_01/711161212" TargetMode="External" /><Relationship Id="rId60" Type="http://schemas.openxmlformats.org/officeDocument/2006/relationships/hyperlink" Target="https://podminky.urs.cz/item/CS_URS_2024_01/711161383" TargetMode="External" /><Relationship Id="rId61" Type="http://schemas.openxmlformats.org/officeDocument/2006/relationships/hyperlink" Target="https://podminky.urs.cz/item/CS_URS_2024_01/711192101" TargetMode="External" /><Relationship Id="rId62" Type="http://schemas.openxmlformats.org/officeDocument/2006/relationships/hyperlink" Target="https://podminky.urs.cz/item/CS_URS_2024_01/711211133" TargetMode="External" /><Relationship Id="rId63" Type="http://schemas.openxmlformats.org/officeDocument/2006/relationships/hyperlink" Target="https://podminky.urs.cz/item/CS_URS_2024_01/711491471" TargetMode="External" /><Relationship Id="rId64" Type="http://schemas.openxmlformats.org/officeDocument/2006/relationships/hyperlink" Target="https://podminky.urs.cz/item/CS_URS_2024_01/998711122" TargetMode="External" /><Relationship Id="rId65" Type="http://schemas.openxmlformats.org/officeDocument/2006/relationships/hyperlink" Target="https://podminky.urs.cz/item/CS_URS_2024_01/712363001" TargetMode="External" /><Relationship Id="rId66" Type="http://schemas.openxmlformats.org/officeDocument/2006/relationships/hyperlink" Target="https://podminky.urs.cz/item/CS_URS_2024_01/712771101" TargetMode="External" /><Relationship Id="rId67" Type="http://schemas.openxmlformats.org/officeDocument/2006/relationships/hyperlink" Target="https://podminky.urs.cz/item/CS_URS_2024_01/712771221" TargetMode="External" /><Relationship Id="rId68" Type="http://schemas.openxmlformats.org/officeDocument/2006/relationships/hyperlink" Target="https://podminky.urs.cz/item/CS_URS_2024_01/712771401" TargetMode="External" /><Relationship Id="rId69" Type="http://schemas.openxmlformats.org/officeDocument/2006/relationships/hyperlink" Target="https://podminky.urs.cz/item/CS_URS_2024_01/712771521" TargetMode="External" /><Relationship Id="rId70" Type="http://schemas.openxmlformats.org/officeDocument/2006/relationships/hyperlink" Target="https://podminky.urs.cz/item/CS_URS_2024_01/712771601" TargetMode="External" /><Relationship Id="rId71" Type="http://schemas.openxmlformats.org/officeDocument/2006/relationships/hyperlink" Target="https://podminky.urs.cz/item/CS_URS_2024_01/712771613" TargetMode="External" /><Relationship Id="rId72" Type="http://schemas.openxmlformats.org/officeDocument/2006/relationships/hyperlink" Target="https://podminky.urs.cz/item/CS_URS_2024_01/998712111" TargetMode="External" /><Relationship Id="rId73" Type="http://schemas.openxmlformats.org/officeDocument/2006/relationships/hyperlink" Target="https://podminky.urs.cz/item/CS_URS_2024_01/713111111" TargetMode="External" /><Relationship Id="rId74" Type="http://schemas.openxmlformats.org/officeDocument/2006/relationships/hyperlink" Target="https://podminky.urs.cz/item/CS_URS_2024_01/713121111" TargetMode="External" /><Relationship Id="rId75" Type="http://schemas.openxmlformats.org/officeDocument/2006/relationships/hyperlink" Target="https://podminky.urs.cz/item/CS_URS_2024_01/713121112" TargetMode="External" /><Relationship Id="rId76" Type="http://schemas.openxmlformats.org/officeDocument/2006/relationships/hyperlink" Target="https://podminky.urs.cz/item/CS_URS_2024_01/713121312" TargetMode="External" /><Relationship Id="rId77" Type="http://schemas.openxmlformats.org/officeDocument/2006/relationships/hyperlink" Target="https://podminky.urs.cz/item/CS_URS_2024_01/713121313" TargetMode="External" /><Relationship Id="rId78" Type="http://schemas.openxmlformats.org/officeDocument/2006/relationships/hyperlink" Target="https://podminky.urs.cz/item/CS_URS_2024_01/713151111" TargetMode="External" /><Relationship Id="rId79" Type="http://schemas.openxmlformats.org/officeDocument/2006/relationships/hyperlink" Target="https://podminky.urs.cz/item/CS_URS_2024_01/713151141" TargetMode="External" /><Relationship Id="rId80" Type="http://schemas.openxmlformats.org/officeDocument/2006/relationships/hyperlink" Target="https://podminky.urs.cz/item/CS_URS_2024_01/713151162" TargetMode="External" /><Relationship Id="rId81" Type="http://schemas.openxmlformats.org/officeDocument/2006/relationships/hyperlink" Target="https://podminky.urs.cz/item/CS_URS_2024_01/713191132" TargetMode="External" /><Relationship Id="rId82" Type="http://schemas.openxmlformats.org/officeDocument/2006/relationships/hyperlink" Target="https://podminky.urs.cz/item/CS_URS_2024_01/713411111" TargetMode="External" /><Relationship Id="rId83" Type="http://schemas.openxmlformats.org/officeDocument/2006/relationships/hyperlink" Target="https://podminky.urs.cz/item/CS_URS_2024_01/998713122" TargetMode="External" /><Relationship Id="rId84" Type="http://schemas.openxmlformats.org/officeDocument/2006/relationships/hyperlink" Target="https://podminky.urs.cz/item/CS_URS_2024_01/714182011" TargetMode="External" /><Relationship Id="rId85" Type="http://schemas.openxmlformats.org/officeDocument/2006/relationships/hyperlink" Target="https://podminky.urs.cz/item/CS_URS_2024_01/998714122" TargetMode="External" /><Relationship Id="rId86" Type="http://schemas.openxmlformats.org/officeDocument/2006/relationships/hyperlink" Target="https://podminky.urs.cz/item/CS_URS_2024_01/721173401" TargetMode="External" /><Relationship Id="rId87" Type="http://schemas.openxmlformats.org/officeDocument/2006/relationships/hyperlink" Target="https://podminky.urs.cz/item/CS_URS_2024_01/721174005" TargetMode="External" /><Relationship Id="rId88" Type="http://schemas.openxmlformats.org/officeDocument/2006/relationships/hyperlink" Target="https://podminky.urs.cz/item/CS_URS_2024_01/721174025" TargetMode="External" /><Relationship Id="rId89" Type="http://schemas.openxmlformats.org/officeDocument/2006/relationships/hyperlink" Target="https://podminky.urs.cz/item/CS_URS_2024_01/721174043" TargetMode="External" /><Relationship Id="rId90" Type="http://schemas.openxmlformats.org/officeDocument/2006/relationships/hyperlink" Target="https://podminky.urs.cz/item/CS_URS_2024_01/721174045" TargetMode="External" /><Relationship Id="rId91" Type="http://schemas.openxmlformats.org/officeDocument/2006/relationships/hyperlink" Target="https://podminky.urs.cz/item/CS_URS_2024_01/721211611" TargetMode="External" /><Relationship Id="rId92" Type="http://schemas.openxmlformats.org/officeDocument/2006/relationships/hyperlink" Target="https://podminky.urs.cz/item/CS_URS_2024_01/998721122" TargetMode="External" /><Relationship Id="rId93" Type="http://schemas.openxmlformats.org/officeDocument/2006/relationships/hyperlink" Target="https://podminky.urs.cz/item/CS_URS_2024_01/722174004" TargetMode="External" /><Relationship Id="rId94" Type="http://schemas.openxmlformats.org/officeDocument/2006/relationships/hyperlink" Target="https://podminky.urs.cz/item/CS_URS_2024_01/722176114" TargetMode="External" /><Relationship Id="rId95" Type="http://schemas.openxmlformats.org/officeDocument/2006/relationships/hyperlink" Target="https://podminky.urs.cz/item/CS_URS_2024_01/722181232" TargetMode="External" /><Relationship Id="rId96" Type="http://schemas.openxmlformats.org/officeDocument/2006/relationships/hyperlink" Target="https://podminky.urs.cz/item/CS_URS_2024_01/722190402" TargetMode="External" /><Relationship Id="rId97" Type="http://schemas.openxmlformats.org/officeDocument/2006/relationships/hyperlink" Target="https://podminky.urs.cz/item/CS_URS_2024_01/722221134" TargetMode="External" /><Relationship Id="rId98" Type="http://schemas.openxmlformats.org/officeDocument/2006/relationships/hyperlink" Target="https://podminky.urs.cz/item/CS_URS_2024_01/722270103" TargetMode="External" /><Relationship Id="rId99" Type="http://schemas.openxmlformats.org/officeDocument/2006/relationships/hyperlink" Target="https://podminky.urs.cz/item/CS_URS_2024_01/722290246" TargetMode="External" /><Relationship Id="rId100" Type="http://schemas.openxmlformats.org/officeDocument/2006/relationships/hyperlink" Target="https://podminky.urs.cz/item/CS_URS_2024_01/998722122" TargetMode="External" /><Relationship Id="rId101" Type="http://schemas.openxmlformats.org/officeDocument/2006/relationships/hyperlink" Target="https://podminky.urs.cz/item/CS_URS_2024_01/725112022" TargetMode="External" /><Relationship Id="rId102" Type="http://schemas.openxmlformats.org/officeDocument/2006/relationships/hyperlink" Target="https://podminky.urs.cz/item/CS_URS_2024_01/725211602" TargetMode="External" /><Relationship Id="rId103" Type="http://schemas.openxmlformats.org/officeDocument/2006/relationships/hyperlink" Target="https://podminky.urs.cz/item/CS_URS_2024_01/725211703" TargetMode="External" /><Relationship Id="rId104" Type="http://schemas.openxmlformats.org/officeDocument/2006/relationships/hyperlink" Target="https://podminky.urs.cz/item/CS_URS_2024_01/725241142" TargetMode="External" /><Relationship Id="rId105" Type="http://schemas.openxmlformats.org/officeDocument/2006/relationships/hyperlink" Target="https://podminky.urs.cz/item/CS_URS_2024_01/725244203" TargetMode="External" /><Relationship Id="rId106" Type="http://schemas.openxmlformats.org/officeDocument/2006/relationships/hyperlink" Target="https://podminky.urs.cz/item/CS_URS_2024_01/725311121" TargetMode="External" /><Relationship Id="rId107" Type="http://schemas.openxmlformats.org/officeDocument/2006/relationships/hyperlink" Target="https://podminky.urs.cz/item/CS_URS_2024_01/725331111" TargetMode="External" /><Relationship Id="rId108" Type="http://schemas.openxmlformats.org/officeDocument/2006/relationships/hyperlink" Target="https://podminky.urs.cz/item/CS_URS_2024_01/725821323" TargetMode="External" /><Relationship Id="rId109" Type="http://schemas.openxmlformats.org/officeDocument/2006/relationships/hyperlink" Target="https://podminky.urs.cz/item/CS_URS_2024_01/725822633" TargetMode="External" /><Relationship Id="rId110" Type="http://schemas.openxmlformats.org/officeDocument/2006/relationships/hyperlink" Target="https://podminky.urs.cz/item/CS_URS_2024_01/725841322" TargetMode="External" /><Relationship Id="rId111" Type="http://schemas.openxmlformats.org/officeDocument/2006/relationships/hyperlink" Target="https://podminky.urs.cz/item/CS_URS_2024_01/725851315" TargetMode="External" /><Relationship Id="rId112" Type="http://schemas.openxmlformats.org/officeDocument/2006/relationships/hyperlink" Target="https://podminky.urs.cz/item/CS_URS_2024_01/725851325" TargetMode="External" /><Relationship Id="rId113" Type="http://schemas.openxmlformats.org/officeDocument/2006/relationships/hyperlink" Target="https://podminky.urs.cz/item/CS_URS_2024_01/725862113" TargetMode="External" /><Relationship Id="rId114" Type="http://schemas.openxmlformats.org/officeDocument/2006/relationships/hyperlink" Target="https://podminky.urs.cz/item/CS_URS_2024_01/998725122" TargetMode="External" /><Relationship Id="rId115" Type="http://schemas.openxmlformats.org/officeDocument/2006/relationships/hyperlink" Target="https://podminky.urs.cz/item/CS_URS_2024_01/726111031" TargetMode="External" /><Relationship Id="rId116" Type="http://schemas.openxmlformats.org/officeDocument/2006/relationships/hyperlink" Target="https://podminky.urs.cz/item/CS_URS_2024_01/726131041" TargetMode="External" /><Relationship Id="rId117" Type="http://schemas.openxmlformats.org/officeDocument/2006/relationships/hyperlink" Target="https://podminky.urs.cz/item/CS_URS_2024_01/998726132" TargetMode="External" /><Relationship Id="rId118" Type="http://schemas.openxmlformats.org/officeDocument/2006/relationships/hyperlink" Target="https://podminky.urs.cz/item/CS_URS_2024_01/998742122" TargetMode="External" /><Relationship Id="rId119" Type="http://schemas.openxmlformats.org/officeDocument/2006/relationships/hyperlink" Target="https://podminky.urs.cz/item/CS_URS_2024_01/751398012" TargetMode="External" /><Relationship Id="rId120" Type="http://schemas.openxmlformats.org/officeDocument/2006/relationships/hyperlink" Target="https://podminky.urs.cz/item/CS_URS_2024_01/751398021" TargetMode="External" /><Relationship Id="rId121" Type="http://schemas.openxmlformats.org/officeDocument/2006/relationships/hyperlink" Target="https://podminky.urs.cz/item/CS_URS_2024_01/751398022" TargetMode="External" /><Relationship Id="rId122" Type="http://schemas.openxmlformats.org/officeDocument/2006/relationships/hyperlink" Target="https://podminky.urs.cz/item/CS_URS_2024_01/751510042" TargetMode="External" /><Relationship Id="rId123" Type="http://schemas.openxmlformats.org/officeDocument/2006/relationships/hyperlink" Target="https://podminky.urs.cz/item/CS_URS_2024_01/751525052" TargetMode="External" /><Relationship Id="rId124" Type="http://schemas.openxmlformats.org/officeDocument/2006/relationships/hyperlink" Target="https://podminky.urs.cz/item/CS_URS_2024_01/751525082" TargetMode="External" /><Relationship Id="rId125" Type="http://schemas.openxmlformats.org/officeDocument/2006/relationships/hyperlink" Target="https://podminky.urs.cz/item/CS_URS_2024_01/751613140" TargetMode="External" /><Relationship Id="rId126" Type="http://schemas.openxmlformats.org/officeDocument/2006/relationships/hyperlink" Target="https://podminky.urs.cz/item/CS_URS_2024_01/751613141" TargetMode="External" /><Relationship Id="rId127" Type="http://schemas.openxmlformats.org/officeDocument/2006/relationships/hyperlink" Target="https://podminky.urs.cz/item/CS_URS_2024_01/998751121" TargetMode="External" /><Relationship Id="rId128" Type="http://schemas.openxmlformats.org/officeDocument/2006/relationships/hyperlink" Target="https://podminky.urs.cz/item/CS_URS_2024_01/761661021" TargetMode="External" /><Relationship Id="rId129" Type="http://schemas.openxmlformats.org/officeDocument/2006/relationships/hyperlink" Target="https://podminky.urs.cz/item/CS_URS_2024_01/998761121" TargetMode="External" /><Relationship Id="rId130" Type="http://schemas.openxmlformats.org/officeDocument/2006/relationships/hyperlink" Target="https://podminky.urs.cz/item/CS_URS_2024_01/762085103" TargetMode="External" /><Relationship Id="rId131" Type="http://schemas.openxmlformats.org/officeDocument/2006/relationships/hyperlink" Target="https://podminky.urs.cz/item/CS_URS_2024_01/762332922" TargetMode="External" /><Relationship Id="rId132" Type="http://schemas.openxmlformats.org/officeDocument/2006/relationships/hyperlink" Target="https://podminky.urs.cz/item/CS_URS_2024_01/762331931" TargetMode="External" /><Relationship Id="rId133" Type="http://schemas.openxmlformats.org/officeDocument/2006/relationships/hyperlink" Target="https://podminky.urs.cz/item/CS_URS_2024_01/762332923" TargetMode="External" /><Relationship Id="rId134" Type="http://schemas.openxmlformats.org/officeDocument/2006/relationships/hyperlink" Target="https://podminky.urs.cz/item/CS_URS_2024_01/762332923" TargetMode="External" /><Relationship Id="rId135" Type="http://schemas.openxmlformats.org/officeDocument/2006/relationships/hyperlink" Target="https://podminky.urs.cz/item/CS_URS_2024_01/762333913" TargetMode="External" /><Relationship Id="rId136" Type="http://schemas.openxmlformats.org/officeDocument/2006/relationships/hyperlink" Target="https://podminky.urs.cz/item/CS_URS_2024_01/762341250" TargetMode="External" /><Relationship Id="rId137" Type="http://schemas.openxmlformats.org/officeDocument/2006/relationships/hyperlink" Target="https://podminky.urs.cz/item/CS_URS_2024_01/762713241" TargetMode="External" /><Relationship Id="rId138" Type="http://schemas.openxmlformats.org/officeDocument/2006/relationships/hyperlink" Target="https://podminky.urs.cz/item/CS_URS_2024_01/762341210" TargetMode="External" /><Relationship Id="rId139" Type="http://schemas.openxmlformats.org/officeDocument/2006/relationships/hyperlink" Target="https://podminky.urs.cz/item/CS_URS_2024_01/762342214" TargetMode="External" /><Relationship Id="rId140" Type="http://schemas.openxmlformats.org/officeDocument/2006/relationships/hyperlink" Target="https://podminky.urs.cz/item/CS_URS_2024_01/762342511" TargetMode="External" /><Relationship Id="rId141" Type="http://schemas.openxmlformats.org/officeDocument/2006/relationships/hyperlink" Target="https://podminky.urs.cz/item/CS_URS_2024_01/762511296" TargetMode="External" /><Relationship Id="rId142" Type="http://schemas.openxmlformats.org/officeDocument/2006/relationships/hyperlink" Target="https://podminky.urs.cz/item/CS_URS_2024_01/762512261" TargetMode="External" /><Relationship Id="rId143" Type="http://schemas.openxmlformats.org/officeDocument/2006/relationships/hyperlink" Target="https://podminky.urs.cz/item/CS_URS_2024_01/762526130" TargetMode="External" /><Relationship Id="rId144" Type="http://schemas.openxmlformats.org/officeDocument/2006/relationships/hyperlink" Target="https://podminky.urs.cz/item/CS_URS_2024_01/762713221" TargetMode="External" /><Relationship Id="rId145" Type="http://schemas.openxmlformats.org/officeDocument/2006/relationships/hyperlink" Target="https://podminky.urs.cz/item/CS_URS_2024_01/762723411" TargetMode="External" /><Relationship Id="rId146" Type="http://schemas.openxmlformats.org/officeDocument/2006/relationships/hyperlink" Target="https://podminky.urs.cz/item/CS_URS_2024_01/762795000" TargetMode="External" /><Relationship Id="rId147" Type="http://schemas.openxmlformats.org/officeDocument/2006/relationships/hyperlink" Target="https://podminky.urs.cz/item/CS_URS_2024_01/762822130" TargetMode="External" /><Relationship Id="rId148" Type="http://schemas.openxmlformats.org/officeDocument/2006/relationships/hyperlink" Target="https://podminky.urs.cz/item/CS_URS_2024_01/998762112" TargetMode="External" /><Relationship Id="rId149" Type="http://schemas.openxmlformats.org/officeDocument/2006/relationships/hyperlink" Target="https://podminky.urs.cz/item/CS_URS_2024_01/763111316" TargetMode="External" /><Relationship Id="rId150" Type="http://schemas.openxmlformats.org/officeDocument/2006/relationships/hyperlink" Target="https://podminky.urs.cz/item/CS_URS_2024_01/763111333" TargetMode="External" /><Relationship Id="rId151" Type="http://schemas.openxmlformats.org/officeDocument/2006/relationships/hyperlink" Target="https://podminky.urs.cz/item/CS_URS_2024_01/763111335" TargetMode="External" /><Relationship Id="rId152" Type="http://schemas.openxmlformats.org/officeDocument/2006/relationships/hyperlink" Target="https://podminky.urs.cz/item/CS_URS_2024_01/763111336" TargetMode="External" /><Relationship Id="rId153" Type="http://schemas.openxmlformats.org/officeDocument/2006/relationships/hyperlink" Target="https://podminky.urs.cz/item/CS_URS_2024_01/763121424" TargetMode="External" /><Relationship Id="rId154" Type="http://schemas.openxmlformats.org/officeDocument/2006/relationships/hyperlink" Target="https://podminky.urs.cz/item/CS_URS_2024_01/763121590" TargetMode="External" /><Relationship Id="rId155" Type="http://schemas.openxmlformats.org/officeDocument/2006/relationships/hyperlink" Target="https://podminky.urs.cz/item/CS_URS_2024_01/763122405" TargetMode="External" /><Relationship Id="rId156" Type="http://schemas.openxmlformats.org/officeDocument/2006/relationships/hyperlink" Target="https://podminky.urs.cz/item/CS_URS_2024_01/763131432" TargetMode="External" /><Relationship Id="rId157" Type="http://schemas.openxmlformats.org/officeDocument/2006/relationships/hyperlink" Target="https://podminky.urs.cz/item/CS_URS_2024_01/763131613" TargetMode="External" /><Relationship Id="rId158" Type="http://schemas.openxmlformats.org/officeDocument/2006/relationships/hyperlink" Target="https://podminky.urs.cz/item/CS_URS_2024_01/763131621" TargetMode="External" /><Relationship Id="rId159" Type="http://schemas.openxmlformats.org/officeDocument/2006/relationships/hyperlink" Target="https://podminky.urs.cz/item/CS_URS_2024_01/763131762" TargetMode="External" /><Relationship Id="rId160" Type="http://schemas.openxmlformats.org/officeDocument/2006/relationships/hyperlink" Target="https://podminky.urs.cz/item/CS_URS_2024_01/763161718" TargetMode="External" /><Relationship Id="rId161" Type="http://schemas.openxmlformats.org/officeDocument/2006/relationships/hyperlink" Target="https://podminky.urs.cz/item/CS_URS_2024_01/763181411" TargetMode="External" /><Relationship Id="rId162" Type="http://schemas.openxmlformats.org/officeDocument/2006/relationships/hyperlink" Target="https://podminky.urs.cz/item/CS_URS_2024_01/998763302" TargetMode="External" /><Relationship Id="rId163" Type="http://schemas.openxmlformats.org/officeDocument/2006/relationships/hyperlink" Target="https://podminky.urs.cz/item/CS_URS_2024_01/764212662" TargetMode="External" /><Relationship Id="rId164" Type="http://schemas.openxmlformats.org/officeDocument/2006/relationships/hyperlink" Target="https://podminky.urs.cz/item/CS_URS_2024_01/764214605" TargetMode="External" /><Relationship Id="rId165" Type="http://schemas.openxmlformats.org/officeDocument/2006/relationships/hyperlink" Target="https://podminky.urs.cz/item/CS_URS_2024_01/764214606" TargetMode="External" /><Relationship Id="rId166" Type="http://schemas.openxmlformats.org/officeDocument/2006/relationships/hyperlink" Target="https://podminky.urs.cz/item/CS_URS_2024_01/764311614" TargetMode="External" /><Relationship Id="rId167" Type="http://schemas.openxmlformats.org/officeDocument/2006/relationships/hyperlink" Target="https://podminky.urs.cz/item/CS_URS_2024_01/764311615" TargetMode="External" /><Relationship Id="rId168" Type="http://schemas.openxmlformats.org/officeDocument/2006/relationships/hyperlink" Target="https://podminky.urs.cz/item/CS_URS_2024_01/764311617" TargetMode="External" /><Relationship Id="rId169" Type="http://schemas.openxmlformats.org/officeDocument/2006/relationships/hyperlink" Target="https://podminky.urs.cz/item/CS_URS_2024_01/764314654" TargetMode="External" /><Relationship Id="rId170" Type="http://schemas.openxmlformats.org/officeDocument/2006/relationships/hyperlink" Target="https://podminky.urs.cz/item/CS_URS_2024_01/764315623" TargetMode="External" /><Relationship Id="rId171" Type="http://schemas.openxmlformats.org/officeDocument/2006/relationships/hyperlink" Target="https://podminky.urs.cz/item/CS_URS_2024_01/764501103" TargetMode="External" /><Relationship Id="rId172" Type="http://schemas.openxmlformats.org/officeDocument/2006/relationships/hyperlink" Target="https://podminky.urs.cz/item/CS_URS_2024_01/764501105" TargetMode="External" /><Relationship Id="rId173" Type="http://schemas.openxmlformats.org/officeDocument/2006/relationships/hyperlink" Target="https://podminky.urs.cz/item/CS_URS_2024_01/764508131" TargetMode="External" /><Relationship Id="rId174" Type="http://schemas.openxmlformats.org/officeDocument/2006/relationships/hyperlink" Target="https://podminky.urs.cz/item/CS_URS_2024_01/764511612" TargetMode="External" /><Relationship Id="rId175" Type="http://schemas.openxmlformats.org/officeDocument/2006/relationships/hyperlink" Target="https://podminky.urs.cz/item/CS_URS_2024_01/764518401" TargetMode="External" /><Relationship Id="rId176" Type="http://schemas.openxmlformats.org/officeDocument/2006/relationships/hyperlink" Target="https://podminky.urs.cz/item/CS_URS_2024_01/764212664" TargetMode="External" /><Relationship Id="rId177" Type="http://schemas.openxmlformats.org/officeDocument/2006/relationships/hyperlink" Target="https://podminky.urs.cz/item/CS_URS_2024_01/764236403" TargetMode="External" /><Relationship Id="rId178" Type="http://schemas.openxmlformats.org/officeDocument/2006/relationships/hyperlink" Target="https://podminky.urs.cz/item/CS_URS_2024_01/764538422" TargetMode="External" /><Relationship Id="rId179" Type="http://schemas.openxmlformats.org/officeDocument/2006/relationships/hyperlink" Target="https://podminky.urs.cz/item/CS_URS_2024_01/998764112" TargetMode="External" /><Relationship Id="rId180" Type="http://schemas.openxmlformats.org/officeDocument/2006/relationships/hyperlink" Target="https://podminky.urs.cz/item/CS_URS_2024_01/765131061" TargetMode="External" /><Relationship Id="rId181" Type="http://schemas.openxmlformats.org/officeDocument/2006/relationships/hyperlink" Target="https://podminky.urs.cz/item/CS_URS_2024_01/765131281" TargetMode="External" /><Relationship Id="rId182" Type="http://schemas.openxmlformats.org/officeDocument/2006/relationships/hyperlink" Target="https://podminky.urs.cz/item/CS_URS_2024_01/765131131" TargetMode="External" /><Relationship Id="rId183" Type="http://schemas.openxmlformats.org/officeDocument/2006/relationships/hyperlink" Target="https://podminky.urs.cz/item/CS_URS_2024_01/765131171" TargetMode="External" /><Relationship Id="rId184" Type="http://schemas.openxmlformats.org/officeDocument/2006/relationships/hyperlink" Target="https://podminky.urs.cz/item/CS_URS_2024_01/765131191" TargetMode="External" /><Relationship Id="rId185" Type="http://schemas.openxmlformats.org/officeDocument/2006/relationships/hyperlink" Target="https://podminky.urs.cz/item/CS_URS_2024_01/765135041" TargetMode="External" /><Relationship Id="rId186" Type="http://schemas.openxmlformats.org/officeDocument/2006/relationships/hyperlink" Target="https://podminky.urs.cz/item/CS_URS_2024_01/765191023" TargetMode="External" /><Relationship Id="rId187" Type="http://schemas.openxmlformats.org/officeDocument/2006/relationships/hyperlink" Target="https://podminky.urs.cz/item/CS_URS_2024_01/765191051" TargetMode="External" /><Relationship Id="rId188" Type="http://schemas.openxmlformats.org/officeDocument/2006/relationships/hyperlink" Target="https://podminky.urs.cz/item/CS_URS_2024_01/998765122" TargetMode="External" /><Relationship Id="rId189" Type="http://schemas.openxmlformats.org/officeDocument/2006/relationships/hyperlink" Target="https://podminky.urs.cz/item/CS_URS_2024_01/766211611" TargetMode="External" /><Relationship Id="rId190" Type="http://schemas.openxmlformats.org/officeDocument/2006/relationships/hyperlink" Target="https://podminky.urs.cz/item/CS_URS_2024_01/766231113" TargetMode="External" /><Relationship Id="rId191" Type="http://schemas.openxmlformats.org/officeDocument/2006/relationships/hyperlink" Target="https://podminky.urs.cz/item/CS_URS_2024_01/766438111" TargetMode="External" /><Relationship Id="rId192" Type="http://schemas.openxmlformats.org/officeDocument/2006/relationships/hyperlink" Target="https://podminky.urs.cz/item/CS_URS_2024_01/766621112" TargetMode="External" /><Relationship Id="rId193" Type="http://schemas.openxmlformats.org/officeDocument/2006/relationships/hyperlink" Target="https://podminky.urs.cz/item/CS_URS_2024_01/766622923" TargetMode="External" /><Relationship Id="rId194" Type="http://schemas.openxmlformats.org/officeDocument/2006/relationships/hyperlink" Target="https://podminky.urs.cz/item/CS_URS_2024_01/766629214" TargetMode="External" /><Relationship Id="rId195" Type="http://schemas.openxmlformats.org/officeDocument/2006/relationships/hyperlink" Target="https://podminky.urs.cz/item/CS_URS_2024_01/766629314" TargetMode="External" /><Relationship Id="rId196" Type="http://schemas.openxmlformats.org/officeDocument/2006/relationships/hyperlink" Target="https://podminky.urs.cz/item/CS_URS_2024_01/766691510" TargetMode="External" /><Relationship Id="rId197" Type="http://schemas.openxmlformats.org/officeDocument/2006/relationships/hyperlink" Target="https://podminky.urs.cz/item/CS_URS_2024_01/766694116" TargetMode="External" /><Relationship Id="rId198" Type="http://schemas.openxmlformats.org/officeDocument/2006/relationships/hyperlink" Target="https://podminky.urs.cz/item/CS_URS_2024_01/766671003" TargetMode="External" /><Relationship Id="rId199" Type="http://schemas.openxmlformats.org/officeDocument/2006/relationships/hyperlink" Target="https://podminky.urs.cz/item/CS_URS_2024_01/765135013" TargetMode="External" /><Relationship Id="rId200" Type="http://schemas.openxmlformats.org/officeDocument/2006/relationships/hyperlink" Target="https://podminky.urs.cz/item/CS_URS_2024_01/766660182" TargetMode="External" /><Relationship Id="rId201" Type="http://schemas.openxmlformats.org/officeDocument/2006/relationships/hyperlink" Target="https://podminky.urs.cz/item/CS_URS_2024_01/766660131" TargetMode="External" /><Relationship Id="rId202" Type="http://schemas.openxmlformats.org/officeDocument/2006/relationships/hyperlink" Target="https://podminky.urs.cz/item/CS_URS_2024_01/766660141" TargetMode="External" /><Relationship Id="rId203" Type="http://schemas.openxmlformats.org/officeDocument/2006/relationships/hyperlink" Target="https://podminky.urs.cz/item/CS_URS_2024_01/766660191" TargetMode="External" /><Relationship Id="rId204" Type="http://schemas.openxmlformats.org/officeDocument/2006/relationships/hyperlink" Target="https://podminky.urs.cz/item/CS_URS_2024_01/766660193" TargetMode="External" /><Relationship Id="rId205" Type="http://schemas.openxmlformats.org/officeDocument/2006/relationships/hyperlink" Target="https://podminky.urs.cz/item/CS_URS_2024_01/766660421" TargetMode="External" /><Relationship Id="rId206" Type="http://schemas.openxmlformats.org/officeDocument/2006/relationships/hyperlink" Target="https://podminky.urs.cz/item/CS_URS_2024_01/766660729" TargetMode="External" /><Relationship Id="rId207" Type="http://schemas.openxmlformats.org/officeDocument/2006/relationships/hyperlink" Target="https://podminky.urs.cz/item/CS_URS_2024_01/766681115" TargetMode="External" /><Relationship Id="rId208" Type="http://schemas.openxmlformats.org/officeDocument/2006/relationships/hyperlink" Target="https://podminky.urs.cz/item/CS_URS_2024_01/766682111" TargetMode="External" /><Relationship Id="rId209" Type="http://schemas.openxmlformats.org/officeDocument/2006/relationships/hyperlink" Target="https://podminky.urs.cz/item/CS_URS_2024_01/766682113" TargetMode="External" /><Relationship Id="rId210" Type="http://schemas.openxmlformats.org/officeDocument/2006/relationships/hyperlink" Target="https://podminky.urs.cz/item/CS_URS_2024_01/766695212" TargetMode="External" /><Relationship Id="rId211" Type="http://schemas.openxmlformats.org/officeDocument/2006/relationships/hyperlink" Target="https://podminky.urs.cz/item/CS_URS_2024_01/766660979" TargetMode="External" /><Relationship Id="rId212" Type="http://schemas.openxmlformats.org/officeDocument/2006/relationships/hyperlink" Target="https://podminky.urs.cz/item/CS_URS_2024_01/766660984" TargetMode="External" /><Relationship Id="rId213" Type="http://schemas.openxmlformats.org/officeDocument/2006/relationships/hyperlink" Target="https://podminky.urs.cz/item/CS_URS_2024_01/766663991" TargetMode="External" /><Relationship Id="rId214" Type="http://schemas.openxmlformats.org/officeDocument/2006/relationships/hyperlink" Target="https://podminky.urs.cz/item/CS_URS_2024_01/766663992" TargetMode="External" /><Relationship Id="rId215" Type="http://schemas.openxmlformats.org/officeDocument/2006/relationships/hyperlink" Target="https://podminky.urs.cz/item/CS_URS_2024_01/998766122" TargetMode="External" /><Relationship Id="rId216" Type="http://schemas.openxmlformats.org/officeDocument/2006/relationships/hyperlink" Target="https://podminky.urs.cz/item/CS_URS_2024_01/767330111" TargetMode="External" /><Relationship Id="rId217" Type="http://schemas.openxmlformats.org/officeDocument/2006/relationships/hyperlink" Target="https://podminky.urs.cz/item/CS_URS_2024_01/767995116" TargetMode="External" /><Relationship Id="rId218" Type="http://schemas.openxmlformats.org/officeDocument/2006/relationships/hyperlink" Target="https://podminky.urs.cz/item/CS_URS_2024_01/998767122" TargetMode="External" /><Relationship Id="rId219" Type="http://schemas.openxmlformats.org/officeDocument/2006/relationships/hyperlink" Target="https://podminky.urs.cz/item/CS_URS_2024_01/771111011" TargetMode="External" /><Relationship Id="rId220" Type="http://schemas.openxmlformats.org/officeDocument/2006/relationships/hyperlink" Target="https://podminky.urs.cz/item/CS_URS_2024_01/771121011" TargetMode="External" /><Relationship Id="rId221" Type="http://schemas.openxmlformats.org/officeDocument/2006/relationships/hyperlink" Target="https://podminky.urs.cz/item/CS_URS_2024_01/771591112" TargetMode="External" /><Relationship Id="rId222" Type="http://schemas.openxmlformats.org/officeDocument/2006/relationships/hyperlink" Target="https://podminky.urs.cz/item/CS_URS_2024_01/771574415" TargetMode="External" /><Relationship Id="rId223" Type="http://schemas.openxmlformats.org/officeDocument/2006/relationships/hyperlink" Target="https://podminky.urs.cz/item/CS_URS_2024_01/771531003" TargetMode="External" /><Relationship Id="rId224" Type="http://schemas.openxmlformats.org/officeDocument/2006/relationships/hyperlink" Target="https://podminky.urs.cz/item/CS_URS_2024_01/998771122" TargetMode="External" /><Relationship Id="rId225" Type="http://schemas.openxmlformats.org/officeDocument/2006/relationships/hyperlink" Target="https://podminky.urs.cz/item/CS_URS_2024_01/775111411" TargetMode="External" /><Relationship Id="rId226" Type="http://schemas.openxmlformats.org/officeDocument/2006/relationships/hyperlink" Target="https://podminky.urs.cz/item/CS_URS_2024_01/775530032" TargetMode="External" /><Relationship Id="rId227" Type="http://schemas.openxmlformats.org/officeDocument/2006/relationships/hyperlink" Target="https://podminky.urs.cz/item/CS_URS_2024_01/775591191" TargetMode="External" /><Relationship Id="rId228" Type="http://schemas.openxmlformats.org/officeDocument/2006/relationships/hyperlink" Target="https://podminky.urs.cz/item/CS_URS_2024_01/998775122" TargetMode="External" /><Relationship Id="rId229" Type="http://schemas.openxmlformats.org/officeDocument/2006/relationships/hyperlink" Target="https://podminky.urs.cz/item/CS_URS_2024_01/776141111" TargetMode="External" /><Relationship Id="rId230" Type="http://schemas.openxmlformats.org/officeDocument/2006/relationships/hyperlink" Target="https://podminky.urs.cz/item/CS_URS_2024_01/776222111" TargetMode="External" /><Relationship Id="rId231" Type="http://schemas.openxmlformats.org/officeDocument/2006/relationships/hyperlink" Target="https://podminky.urs.cz/item/CS_URS_2024_01/998776122" TargetMode="External" /><Relationship Id="rId232" Type="http://schemas.openxmlformats.org/officeDocument/2006/relationships/hyperlink" Target="https://podminky.urs.cz/item/CS_URS_2024_01/781121011" TargetMode="External" /><Relationship Id="rId233" Type="http://schemas.openxmlformats.org/officeDocument/2006/relationships/hyperlink" Target="https://podminky.urs.cz/item/CS_URS_2024_01/781131112" TargetMode="External" /><Relationship Id="rId234" Type="http://schemas.openxmlformats.org/officeDocument/2006/relationships/hyperlink" Target="https://podminky.urs.cz/item/CS_URS_2024_01/781472216" TargetMode="External" /><Relationship Id="rId235" Type="http://schemas.openxmlformats.org/officeDocument/2006/relationships/hyperlink" Target="https://podminky.urs.cz/item/CS_URS_2024_01/998781122" TargetMode="External" /><Relationship Id="rId236" Type="http://schemas.openxmlformats.org/officeDocument/2006/relationships/hyperlink" Target="https://podminky.urs.cz/item/CS_URS_2024_01/783101201" TargetMode="External" /><Relationship Id="rId237" Type="http://schemas.openxmlformats.org/officeDocument/2006/relationships/hyperlink" Target="https://podminky.urs.cz/item/CS_URS_2024_01/783101203" TargetMode="External" /><Relationship Id="rId238" Type="http://schemas.openxmlformats.org/officeDocument/2006/relationships/hyperlink" Target="https://podminky.urs.cz/item/CS_URS_2024_01/783164101" TargetMode="External" /><Relationship Id="rId239" Type="http://schemas.openxmlformats.org/officeDocument/2006/relationships/hyperlink" Target="https://podminky.urs.cz/item/CS_URS_2024_01/783168211" TargetMode="External" /><Relationship Id="rId240" Type="http://schemas.openxmlformats.org/officeDocument/2006/relationships/hyperlink" Target="https://podminky.urs.cz/item/CS_URS_2024_01/783201401" TargetMode="External" /><Relationship Id="rId241" Type="http://schemas.openxmlformats.org/officeDocument/2006/relationships/hyperlink" Target="https://podminky.urs.cz/item/CS_URS_2024_01/783213021" TargetMode="External" /><Relationship Id="rId242" Type="http://schemas.openxmlformats.org/officeDocument/2006/relationships/hyperlink" Target="https://podminky.urs.cz/item/CS_URS_2024_01/783226101" TargetMode="External" /><Relationship Id="rId243" Type="http://schemas.openxmlformats.org/officeDocument/2006/relationships/hyperlink" Target="https://podminky.urs.cz/item/CS_URS_2024_01/783268111" TargetMode="External" /><Relationship Id="rId244" Type="http://schemas.openxmlformats.org/officeDocument/2006/relationships/hyperlink" Target="https://podminky.urs.cz/item/CS_URS_2024_01/783301313" TargetMode="External" /><Relationship Id="rId245" Type="http://schemas.openxmlformats.org/officeDocument/2006/relationships/hyperlink" Target="https://podminky.urs.cz/item/CS_URS_2024_01/783314101" TargetMode="External" /><Relationship Id="rId246" Type="http://schemas.openxmlformats.org/officeDocument/2006/relationships/hyperlink" Target="https://podminky.urs.cz/item/CS_URS_2024_01/783317101" TargetMode="External" /><Relationship Id="rId247" Type="http://schemas.openxmlformats.org/officeDocument/2006/relationships/hyperlink" Target="https://podminky.urs.cz/item/CS_URS_2024_01/784181101" TargetMode="External" /><Relationship Id="rId248" Type="http://schemas.openxmlformats.org/officeDocument/2006/relationships/hyperlink" Target="https://podminky.urs.cz/item/CS_URS_2024_01/784221101" TargetMode="External" /><Relationship Id="rId2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713463411" TargetMode="External" /><Relationship Id="rId2" Type="http://schemas.openxmlformats.org/officeDocument/2006/relationships/hyperlink" Target="https://podminky.urs.cz/item/CS_URS_2023_02/998713102" TargetMode="External" /><Relationship Id="rId3" Type="http://schemas.openxmlformats.org/officeDocument/2006/relationships/hyperlink" Target="https://podminky.urs.cz/item/CS_URS_2023_02/733222302" TargetMode="External" /><Relationship Id="rId4" Type="http://schemas.openxmlformats.org/officeDocument/2006/relationships/hyperlink" Target="https://podminky.urs.cz/item/CS_URS_2023_02/733222303" TargetMode="External" /><Relationship Id="rId5" Type="http://schemas.openxmlformats.org/officeDocument/2006/relationships/hyperlink" Target="https://podminky.urs.cz/item/CS_URS_2023_02/733222304" TargetMode="External" /><Relationship Id="rId6" Type="http://schemas.openxmlformats.org/officeDocument/2006/relationships/hyperlink" Target="https://podminky.urs.cz/item/CS_URS_2023_02/733223304" TargetMode="External" /><Relationship Id="rId7" Type="http://schemas.openxmlformats.org/officeDocument/2006/relationships/hyperlink" Target="https://podminky.urs.cz/item/CS_URS_2023_02/733291101" TargetMode="External" /><Relationship Id="rId8" Type="http://schemas.openxmlformats.org/officeDocument/2006/relationships/hyperlink" Target="https://podminky.urs.cz/item/CS_URS_2023_02/732199100" TargetMode="External" /><Relationship Id="rId9" Type="http://schemas.openxmlformats.org/officeDocument/2006/relationships/hyperlink" Target="https://podminky.urs.cz/item/CS_URS_2023_02/998733102" TargetMode="External" /><Relationship Id="rId10" Type="http://schemas.openxmlformats.org/officeDocument/2006/relationships/hyperlink" Target="https://podminky.urs.cz/item/CS_URS_2023_02/734211119" TargetMode="External" /><Relationship Id="rId11" Type="http://schemas.openxmlformats.org/officeDocument/2006/relationships/hyperlink" Target="https://podminky.urs.cz/item/CS_URS_2023_02/734221682" TargetMode="External" /><Relationship Id="rId12" Type="http://schemas.openxmlformats.org/officeDocument/2006/relationships/hyperlink" Target="https://podminky.urs.cz/item/CS_URS_2023_02/734242414" TargetMode="External" /><Relationship Id="rId13" Type="http://schemas.openxmlformats.org/officeDocument/2006/relationships/hyperlink" Target="https://podminky.urs.cz/item/CS_URS_2023_02/734261402" TargetMode="External" /><Relationship Id="rId14" Type="http://schemas.openxmlformats.org/officeDocument/2006/relationships/hyperlink" Target="https://podminky.urs.cz/item/CS_URS_2023_02/734291123" TargetMode="External" /><Relationship Id="rId15" Type="http://schemas.openxmlformats.org/officeDocument/2006/relationships/hyperlink" Target="https://podminky.urs.cz/item/CS_URS_2023_02/734291274" TargetMode="External" /><Relationship Id="rId16" Type="http://schemas.openxmlformats.org/officeDocument/2006/relationships/hyperlink" Target="https://podminky.urs.cz/item/CS_URS_2023_02/734292715" TargetMode="External" /><Relationship Id="rId17" Type="http://schemas.openxmlformats.org/officeDocument/2006/relationships/hyperlink" Target="https://podminky.urs.cz/item/CS_URS_2023_02/734494212" TargetMode="External" /><Relationship Id="rId18" Type="http://schemas.openxmlformats.org/officeDocument/2006/relationships/hyperlink" Target="https://podminky.urs.cz/item/CS_URS_2023_02/734494213" TargetMode="External" /><Relationship Id="rId19" Type="http://schemas.openxmlformats.org/officeDocument/2006/relationships/hyperlink" Target="https://podminky.urs.cz/item/CS_URS_2023_02/998734102" TargetMode="External" /><Relationship Id="rId20" Type="http://schemas.openxmlformats.org/officeDocument/2006/relationships/hyperlink" Target="https://podminky.urs.cz/item/CS_URS_2023_02/735152251" TargetMode="External" /><Relationship Id="rId21" Type="http://schemas.openxmlformats.org/officeDocument/2006/relationships/hyperlink" Target="https://podminky.urs.cz/item/CS_URS_2023_02/735152252" TargetMode="External" /><Relationship Id="rId22" Type="http://schemas.openxmlformats.org/officeDocument/2006/relationships/hyperlink" Target="https://podminky.urs.cz/item/CS_URS_2023_02/735152254" TargetMode="External" /><Relationship Id="rId23" Type="http://schemas.openxmlformats.org/officeDocument/2006/relationships/hyperlink" Target="https://podminky.urs.cz/item/CS_URS_2023_02/735152556" TargetMode="External" /><Relationship Id="rId24" Type="http://schemas.openxmlformats.org/officeDocument/2006/relationships/hyperlink" Target="https://podminky.urs.cz/item/CS_URS_2023_02/735152557" TargetMode="External" /><Relationship Id="rId25" Type="http://schemas.openxmlformats.org/officeDocument/2006/relationships/hyperlink" Target="https://podminky.urs.cz/item/CS_URS_2023_02/735152560" TargetMode="External" /><Relationship Id="rId26" Type="http://schemas.openxmlformats.org/officeDocument/2006/relationships/hyperlink" Target="https://podminky.urs.cz/item/CS_URS_2023_02/735152572" TargetMode="External" /><Relationship Id="rId27" Type="http://schemas.openxmlformats.org/officeDocument/2006/relationships/hyperlink" Target="https://podminky.urs.cz/item/CS_URS_2023_02/735164522" TargetMode="External" /><Relationship Id="rId28" Type="http://schemas.openxmlformats.org/officeDocument/2006/relationships/hyperlink" Target="https://podminky.urs.cz/item/CS_URS_2023_02/735191910" TargetMode="External" /><Relationship Id="rId29" Type="http://schemas.openxmlformats.org/officeDocument/2006/relationships/hyperlink" Target="https://podminky.urs.cz/item/CS_URS_2023_02/998735102" TargetMode="External" /><Relationship Id="rId30" Type="http://schemas.openxmlformats.org/officeDocument/2006/relationships/hyperlink" Target="https://podminky.urs.cz/item/CS_URS_2023_02/783614551" TargetMode="External" /><Relationship Id="rId31" Type="http://schemas.openxmlformats.org/officeDocument/2006/relationships/hyperlink" Target="https://podminky.urs.cz/item/CS_URS_2023_02/783617601" TargetMode="External" /><Relationship Id="rId32" Type="http://schemas.openxmlformats.org/officeDocument/2006/relationships/hyperlink" Target="https://podminky.urs.cz/item/CS_URS_2023_02/795991002" TargetMode="External" /><Relationship Id="rId33" Type="http://schemas.openxmlformats.org/officeDocument/2006/relationships/hyperlink" Target="https://podminky.urs.cz/item/CS_URS_2023_02/998795102" TargetMode="External" /><Relationship Id="rId34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33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34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35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33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1682/A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Stavební úpravy objektu Palackého č. p. 92, Pelhřimov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Pelhřimov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3. 1. 2024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Pelhřimov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 xml:space="preserve"> 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34</v>
      </c>
      <c r="AJ50" s="43"/>
      <c r="AK50" s="43"/>
      <c r="AL50" s="43"/>
      <c r="AM50" s="76" t="str">
        <f>IF(E20="","",E20)</f>
        <v>Studio A s. r. 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ROUND(SUM(AG55:AG59),2)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ROUND(SUM(AS55:AS59),2)</f>
        <v>0</v>
      </c>
      <c r="AT54" s="109">
        <f>ROUND(SUM(AV54:AW54),2)</f>
        <v>0</v>
      </c>
      <c r="AU54" s="110">
        <f>ROUND(SUM(AU55:AU59),5)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ROUND(SUM(AZ55:AZ59),2)</f>
        <v>0</v>
      </c>
      <c r="BA54" s="109">
        <f>ROUND(SUM(BA55:BA59),2)</f>
        <v>0</v>
      </c>
      <c r="BB54" s="109">
        <f>ROUND(SUM(BB55:BB59),2)</f>
        <v>0</v>
      </c>
      <c r="BC54" s="109">
        <f>ROUND(SUM(BC55:BC59),2)</f>
        <v>0</v>
      </c>
      <c r="BD54" s="111">
        <f>ROUND(SUM(BD55:BD59),2)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16.5" customHeight="1">
      <c r="A55" s="114" t="s">
        <v>77</v>
      </c>
      <c r="B55" s="115"/>
      <c r="C55" s="116"/>
      <c r="D55" s="117" t="s">
        <v>78</v>
      </c>
      <c r="E55" s="117"/>
      <c r="F55" s="117"/>
      <c r="G55" s="117"/>
      <c r="H55" s="117"/>
      <c r="I55" s="118"/>
      <c r="J55" s="117" t="s">
        <v>79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'001 - Bourání konstrukcí'!J30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80</v>
      </c>
      <c r="AR55" s="121"/>
      <c r="AS55" s="122">
        <v>0</v>
      </c>
      <c r="AT55" s="123">
        <f>ROUND(SUM(AV55:AW55),2)</f>
        <v>0</v>
      </c>
      <c r="AU55" s="124">
        <f>'001 - Bourání konstrukcí'!P94</f>
        <v>0</v>
      </c>
      <c r="AV55" s="123">
        <f>'001 - Bourání konstrukcí'!J33</f>
        <v>0</v>
      </c>
      <c r="AW55" s="123">
        <f>'001 - Bourání konstrukcí'!J34</f>
        <v>0</v>
      </c>
      <c r="AX55" s="123">
        <f>'001 - Bourání konstrukcí'!J35</f>
        <v>0</v>
      </c>
      <c r="AY55" s="123">
        <f>'001 - Bourání konstrukcí'!J36</f>
        <v>0</v>
      </c>
      <c r="AZ55" s="123">
        <f>'001 - Bourání konstrukcí'!F33</f>
        <v>0</v>
      </c>
      <c r="BA55" s="123">
        <f>'001 - Bourání konstrukcí'!F34</f>
        <v>0</v>
      </c>
      <c r="BB55" s="123">
        <f>'001 - Bourání konstrukcí'!F35</f>
        <v>0</v>
      </c>
      <c r="BC55" s="123">
        <f>'001 - Bourání konstrukcí'!F36</f>
        <v>0</v>
      </c>
      <c r="BD55" s="125">
        <f>'001 - Bourání konstrukcí'!F37</f>
        <v>0</v>
      </c>
      <c r="BE55" s="7"/>
      <c r="BT55" s="126" t="s">
        <v>81</v>
      </c>
      <c r="BV55" s="126" t="s">
        <v>75</v>
      </c>
      <c r="BW55" s="126" t="s">
        <v>82</v>
      </c>
      <c r="BX55" s="126" t="s">
        <v>5</v>
      </c>
      <c r="CL55" s="126" t="s">
        <v>19</v>
      </c>
      <c r="CM55" s="126" t="s">
        <v>83</v>
      </c>
    </row>
    <row r="56" s="7" customFormat="1" ht="16.5" customHeight="1">
      <c r="A56" s="114" t="s">
        <v>77</v>
      </c>
      <c r="B56" s="115"/>
      <c r="C56" s="116"/>
      <c r="D56" s="117" t="s">
        <v>84</v>
      </c>
      <c r="E56" s="117"/>
      <c r="F56" s="117"/>
      <c r="G56" s="117"/>
      <c r="H56" s="117"/>
      <c r="I56" s="118"/>
      <c r="J56" s="117" t="s">
        <v>85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'002 - Stavební úpravy'!J30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80</v>
      </c>
      <c r="AR56" s="121"/>
      <c r="AS56" s="122">
        <v>0</v>
      </c>
      <c r="AT56" s="123">
        <f>ROUND(SUM(AV56:AW56),2)</f>
        <v>0</v>
      </c>
      <c r="AU56" s="124">
        <f>'002 - Stavební úpravy'!P113</f>
        <v>0</v>
      </c>
      <c r="AV56" s="123">
        <f>'002 - Stavební úpravy'!J33</f>
        <v>0</v>
      </c>
      <c r="AW56" s="123">
        <f>'002 - Stavební úpravy'!J34</f>
        <v>0</v>
      </c>
      <c r="AX56" s="123">
        <f>'002 - Stavební úpravy'!J35</f>
        <v>0</v>
      </c>
      <c r="AY56" s="123">
        <f>'002 - Stavební úpravy'!J36</f>
        <v>0</v>
      </c>
      <c r="AZ56" s="123">
        <f>'002 - Stavební úpravy'!F33</f>
        <v>0</v>
      </c>
      <c r="BA56" s="123">
        <f>'002 - Stavební úpravy'!F34</f>
        <v>0</v>
      </c>
      <c r="BB56" s="123">
        <f>'002 - Stavební úpravy'!F35</f>
        <v>0</v>
      </c>
      <c r="BC56" s="123">
        <f>'002 - Stavební úpravy'!F36</f>
        <v>0</v>
      </c>
      <c r="BD56" s="125">
        <f>'002 - Stavební úpravy'!F37</f>
        <v>0</v>
      </c>
      <c r="BE56" s="7"/>
      <c r="BT56" s="126" t="s">
        <v>81</v>
      </c>
      <c r="BV56" s="126" t="s">
        <v>75</v>
      </c>
      <c r="BW56" s="126" t="s">
        <v>86</v>
      </c>
      <c r="BX56" s="126" t="s">
        <v>5</v>
      </c>
      <c r="CL56" s="126" t="s">
        <v>19</v>
      </c>
      <c r="CM56" s="126" t="s">
        <v>83</v>
      </c>
    </row>
    <row r="57" s="7" customFormat="1" ht="16.5" customHeight="1">
      <c r="A57" s="114" t="s">
        <v>77</v>
      </c>
      <c r="B57" s="115"/>
      <c r="C57" s="116"/>
      <c r="D57" s="117" t="s">
        <v>87</v>
      </c>
      <c r="E57" s="117"/>
      <c r="F57" s="117"/>
      <c r="G57" s="117"/>
      <c r="H57" s="117"/>
      <c r="I57" s="118"/>
      <c r="J57" s="117" t="s">
        <v>88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'003 - Elektroinstalace'!J30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80</v>
      </c>
      <c r="AR57" s="121"/>
      <c r="AS57" s="122">
        <v>0</v>
      </c>
      <c r="AT57" s="123">
        <f>ROUND(SUM(AV57:AW57),2)</f>
        <v>0</v>
      </c>
      <c r="AU57" s="124">
        <f>'003 - Elektroinstalace'!P82</f>
        <v>0</v>
      </c>
      <c r="AV57" s="123">
        <f>'003 - Elektroinstalace'!J33</f>
        <v>0</v>
      </c>
      <c r="AW57" s="123">
        <f>'003 - Elektroinstalace'!J34</f>
        <v>0</v>
      </c>
      <c r="AX57" s="123">
        <f>'003 - Elektroinstalace'!J35</f>
        <v>0</v>
      </c>
      <c r="AY57" s="123">
        <f>'003 - Elektroinstalace'!J36</f>
        <v>0</v>
      </c>
      <c r="AZ57" s="123">
        <f>'003 - Elektroinstalace'!F33</f>
        <v>0</v>
      </c>
      <c r="BA57" s="123">
        <f>'003 - Elektroinstalace'!F34</f>
        <v>0</v>
      </c>
      <c r="BB57" s="123">
        <f>'003 - Elektroinstalace'!F35</f>
        <v>0</v>
      </c>
      <c r="BC57" s="123">
        <f>'003 - Elektroinstalace'!F36</f>
        <v>0</v>
      </c>
      <c r="BD57" s="125">
        <f>'003 - Elektroinstalace'!F37</f>
        <v>0</v>
      </c>
      <c r="BE57" s="7"/>
      <c r="BT57" s="126" t="s">
        <v>81</v>
      </c>
      <c r="BV57" s="126" t="s">
        <v>75</v>
      </c>
      <c r="BW57" s="126" t="s">
        <v>89</v>
      </c>
      <c r="BX57" s="126" t="s">
        <v>5</v>
      </c>
      <c r="CL57" s="126" t="s">
        <v>19</v>
      </c>
      <c r="CM57" s="126" t="s">
        <v>83</v>
      </c>
    </row>
    <row r="58" s="7" customFormat="1" ht="16.5" customHeight="1">
      <c r="A58" s="114" t="s">
        <v>77</v>
      </c>
      <c r="B58" s="115"/>
      <c r="C58" s="116"/>
      <c r="D58" s="117" t="s">
        <v>90</v>
      </c>
      <c r="E58" s="117"/>
      <c r="F58" s="117"/>
      <c r="G58" s="117"/>
      <c r="H58" s="117"/>
      <c r="I58" s="118"/>
      <c r="J58" s="117" t="s">
        <v>91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'004 - Vytápění'!J30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80</v>
      </c>
      <c r="AR58" s="121"/>
      <c r="AS58" s="122">
        <v>0</v>
      </c>
      <c r="AT58" s="123">
        <f>ROUND(SUM(AV58:AW58),2)</f>
        <v>0</v>
      </c>
      <c r="AU58" s="124">
        <f>'004 - Vytápění'!P87</f>
        <v>0</v>
      </c>
      <c r="AV58" s="123">
        <f>'004 - Vytápění'!J33</f>
        <v>0</v>
      </c>
      <c r="AW58" s="123">
        <f>'004 - Vytápění'!J34</f>
        <v>0</v>
      </c>
      <c r="AX58" s="123">
        <f>'004 - Vytápění'!J35</f>
        <v>0</v>
      </c>
      <c r="AY58" s="123">
        <f>'004 - Vytápění'!J36</f>
        <v>0</v>
      </c>
      <c r="AZ58" s="123">
        <f>'004 - Vytápění'!F33</f>
        <v>0</v>
      </c>
      <c r="BA58" s="123">
        <f>'004 - Vytápění'!F34</f>
        <v>0</v>
      </c>
      <c r="BB58" s="123">
        <f>'004 - Vytápění'!F35</f>
        <v>0</v>
      </c>
      <c r="BC58" s="123">
        <f>'004 - Vytápění'!F36</f>
        <v>0</v>
      </c>
      <c r="BD58" s="125">
        <f>'004 - Vytápění'!F37</f>
        <v>0</v>
      </c>
      <c r="BE58" s="7"/>
      <c r="BT58" s="126" t="s">
        <v>81</v>
      </c>
      <c r="BV58" s="126" t="s">
        <v>75</v>
      </c>
      <c r="BW58" s="126" t="s">
        <v>92</v>
      </c>
      <c r="BX58" s="126" t="s">
        <v>5</v>
      </c>
      <c r="CL58" s="126" t="s">
        <v>19</v>
      </c>
      <c r="CM58" s="126" t="s">
        <v>83</v>
      </c>
    </row>
    <row r="59" s="7" customFormat="1" ht="16.5" customHeight="1">
      <c r="A59" s="114" t="s">
        <v>77</v>
      </c>
      <c r="B59" s="115"/>
      <c r="C59" s="116"/>
      <c r="D59" s="117" t="s">
        <v>93</v>
      </c>
      <c r="E59" s="117"/>
      <c r="F59" s="117"/>
      <c r="G59" s="117"/>
      <c r="H59" s="117"/>
      <c r="I59" s="118"/>
      <c r="J59" s="117" t="s">
        <v>94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'005 - Vzduchotechnika'!J30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80</v>
      </c>
      <c r="AR59" s="121"/>
      <c r="AS59" s="127">
        <v>0</v>
      </c>
      <c r="AT59" s="128">
        <f>ROUND(SUM(AV59:AW59),2)</f>
        <v>0</v>
      </c>
      <c r="AU59" s="129">
        <f>'005 - Vzduchotechnika'!P87</f>
        <v>0</v>
      </c>
      <c r="AV59" s="128">
        <f>'005 - Vzduchotechnika'!J33</f>
        <v>0</v>
      </c>
      <c r="AW59" s="128">
        <f>'005 - Vzduchotechnika'!J34</f>
        <v>0</v>
      </c>
      <c r="AX59" s="128">
        <f>'005 - Vzduchotechnika'!J35</f>
        <v>0</v>
      </c>
      <c r="AY59" s="128">
        <f>'005 - Vzduchotechnika'!J36</f>
        <v>0</v>
      </c>
      <c r="AZ59" s="128">
        <f>'005 - Vzduchotechnika'!F33</f>
        <v>0</v>
      </c>
      <c r="BA59" s="128">
        <f>'005 - Vzduchotechnika'!F34</f>
        <v>0</v>
      </c>
      <c r="BB59" s="128">
        <f>'005 - Vzduchotechnika'!F35</f>
        <v>0</v>
      </c>
      <c r="BC59" s="128">
        <f>'005 - Vzduchotechnika'!F36</f>
        <v>0</v>
      </c>
      <c r="BD59" s="130">
        <f>'005 - Vzduchotechnika'!F37</f>
        <v>0</v>
      </c>
      <c r="BE59" s="7"/>
      <c r="BT59" s="126" t="s">
        <v>81</v>
      </c>
      <c r="BV59" s="126" t="s">
        <v>75</v>
      </c>
      <c r="BW59" s="126" t="s">
        <v>95</v>
      </c>
      <c r="BX59" s="126" t="s">
        <v>5</v>
      </c>
      <c r="CL59" s="126" t="s">
        <v>19</v>
      </c>
      <c r="CM59" s="126" t="s">
        <v>83</v>
      </c>
    </row>
    <row r="60" s="2" customFormat="1" ht="30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="2" customFormat="1" ht="6.96" customHeight="1">
      <c r="A61" s="41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47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</sheetData>
  <sheetProtection sheet="1" formatColumns="0" formatRows="0" objects="1" scenarios="1" spinCount="100000" saltValue="mCoIgEkuXbtsCXuLtYRbs9I8xzLF/ANGjER9onwj/ampLKWhUeIofgudwnsMlBaikvXfCfpKWf1NOEaWr54X6A==" hashValue="RODZfp6YAFqC+Vxb69LctcrQKWpbLChbWfKoYFatcldYexV7bYoBpr874/PPxBp6NTkL68pjJ8MtLFRKazM+3Q==" algorithmName="SHA-512" password="C7E4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Bourání konstrukcí'!C2" display="/"/>
    <hyperlink ref="A56" location="'002 - Stavební úpravy'!C2" display="/"/>
    <hyperlink ref="A57" location="'003 - Elektroinstalace'!C2" display="/"/>
    <hyperlink ref="A58" location="'004 - Vytápění'!C2" display="/"/>
    <hyperlink ref="A59" location="'005 - Vzduchotechnik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Palackého č. p. 92, Pelhřimov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ROUND((SUM(BE94:BE402)),  2)</f>
        <v>0</v>
      </c>
      <c r="G33" s="41"/>
      <c r="H33" s="41"/>
      <c r="I33" s="151">
        <v>0.20999999999999999</v>
      </c>
      <c r="J33" s="150">
        <f>ROUND(((SUM(BE94:BE402))*I33),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ROUND((SUM(BF94:BF402)),  2)</f>
        <v>0</v>
      </c>
      <c r="G34" s="41"/>
      <c r="H34" s="41"/>
      <c r="I34" s="151">
        <v>0.12</v>
      </c>
      <c r="J34" s="150">
        <f>ROUND(((SUM(BF94:BF402))*I34),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ROUND((SUM(BG94:BG402)),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ROUND((SUM(BH94:BH402)),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ROUND((SUM(BI94:BI402)),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Palackého č. p. 92, Pelhřimov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001 - Bourání konstrukcí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Pelhřimov</v>
      </c>
      <c r="G52" s="43"/>
      <c r="H52" s="43"/>
      <c r="I52" s="35" t="s">
        <v>23</v>
      </c>
      <c r="J52" s="75" t="str">
        <f>IF(J12="","",J12)</f>
        <v>3. 1. 2024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 r. 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103</v>
      </c>
      <c r="E60" s="171"/>
      <c r="F60" s="171"/>
      <c r="G60" s="171"/>
      <c r="H60" s="171"/>
      <c r="I60" s="171"/>
      <c r="J60" s="172">
        <f>J95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104</v>
      </c>
      <c r="E61" s="177"/>
      <c r="F61" s="177"/>
      <c r="G61" s="177"/>
      <c r="H61" s="177"/>
      <c r="I61" s="177"/>
      <c r="J61" s="178">
        <f>J96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105</v>
      </c>
      <c r="E62" s="177"/>
      <c r="F62" s="177"/>
      <c r="G62" s="177"/>
      <c r="H62" s="177"/>
      <c r="I62" s="177"/>
      <c r="J62" s="178">
        <f>J123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106</v>
      </c>
      <c r="E63" s="177"/>
      <c r="F63" s="177"/>
      <c r="G63" s="177"/>
      <c r="H63" s="177"/>
      <c r="I63" s="177"/>
      <c r="J63" s="178">
        <f>J232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8"/>
      <c r="C64" s="169"/>
      <c r="D64" s="170" t="s">
        <v>107</v>
      </c>
      <c r="E64" s="171"/>
      <c r="F64" s="171"/>
      <c r="G64" s="171"/>
      <c r="H64" s="171"/>
      <c r="I64" s="171"/>
      <c r="J64" s="172">
        <f>J243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4"/>
      <c r="C65" s="175"/>
      <c r="D65" s="176" t="s">
        <v>108</v>
      </c>
      <c r="E65" s="177"/>
      <c r="F65" s="177"/>
      <c r="G65" s="177"/>
      <c r="H65" s="177"/>
      <c r="I65" s="177"/>
      <c r="J65" s="178">
        <f>J244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109</v>
      </c>
      <c r="E66" s="177"/>
      <c r="F66" s="177"/>
      <c r="G66" s="177"/>
      <c r="H66" s="177"/>
      <c r="I66" s="177"/>
      <c r="J66" s="178">
        <f>J249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110</v>
      </c>
      <c r="E67" s="177"/>
      <c r="F67" s="177"/>
      <c r="G67" s="177"/>
      <c r="H67" s="177"/>
      <c r="I67" s="177"/>
      <c r="J67" s="178">
        <f>J256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111</v>
      </c>
      <c r="E68" s="177"/>
      <c r="F68" s="177"/>
      <c r="G68" s="177"/>
      <c r="H68" s="177"/>
      <c r="I68" s="177"/>
      <c r="J68" s="178">
        <f>J273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112</v>
      </c>
      <c r="E69" s="177"/>
      <c r="F69" s="177"/>
      <c r="G69" s="177"/>
      <c r="H69" s="177"/>
      <c r="I69" s="177"/>
      <c r="J69" s="178">
        <f>J318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113</v>
      </c>
      <c r="E70" s="177"/>
      <c r="F70" s="177"/>
      <c r="G70" s="177"/>
      <c r="H70" s="177"/>
      <c r="I70" s="177"/>
      <c r="J70" s="178">
        <f>J343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114</v>
      </c>
      <c r="E71" s="177"/>
      <c r="F71" s="177"/>
      <c r="G71" s="177"/>
      <c r="H71" s="177"/>
      <c r="I71" s="177"/>
      <c r="J71" s="178">
        <f>J380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115</v>
      </c>
      <c r="E72" s="177"/>
      <c r="F72" s="177"/>
      <c r="G72" s="177"/>
      <c r="H72" s="177"/>
      <c r="I72" s="177"/>
      <c r="J72" s="178">
        <f>J385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116</v>
      </c>
      <c r="E73" s="177"/>
      <c r="F73" s="177"/>
      <c r="G73" s="177"/>
      <c r="H73" s="177"/>
      <c r="I73" s="177"/>
      <c r="J73" s="178">
        <f>J391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117</v>
      </c>
      <c r="E74" s="177"/>
      <c r="F74" s="177"/>
      <c r="G74" s="177"/>
      <c r="H74" s="177"/>
      <c r="I74" s="177"/>
      <c r="J74" s="178">
        <f>J397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80" s="2" customFormat="1" ht="6.96" customHeight="1">
      <c r="A80" s="41"/>
      <c r="B80" s="64"/>
      <c r="C80" s="65"/>
      <c r="D80" s="65"/>
      <c r="E80" s="65"/>
      <c r="F80" s="65"/>
      <c r="G80" s="65"/>
      <c r="H80" s="65"/>
      <c r="I80" s="65"/>
      <c r="J80" s="65"/>
      <c r="K80" s="65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4.96" customHeight="1">
      <c r="A81" s="41"/>
      <c r="B81" s="42"/>
      <c r="C81" s="26" t="s">
        <v>118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16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163" t="str">
        <f>E7</f>
        <v>Stavební úpravy objektu Palackého č. p. 92, Pelhřimov</v>
      </c>
      <c r="F84" s="35"/>
      <c r="G84" s="35"/>
      <c r="H84" s="35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97</v>
      </c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6.5" customHeight="1">
      <c r="A86" s="41"/>
      <c r="B86" s="42"/>
      <c r="C86" s="43"/>
      <c r="D86" s="43"/>
      <c r="E86" s="72" t="str">
        <f>E9</f>
        <v>001 - Bourání konstrukcí</v>
      </c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2" customHeight="1">
      <c r="A88" s="41"/>
      <c r="B88" s="42"/>
      <c r="C88" s="35" t="s">
        <v>21</v>
      </c>
      <c r="D88" s="43"/>
      <c r="E88" s="43"/>
      <c r="F88" s="30" t="str">
        <f>F12</f>
        <v>Pelhřimov</v>
      </c>
      <c r="G88" s="43"/>
      <c r="H88" s="43"/>
      <c r="I88" s="35" t="s">
        <v>23</v>
      </c>
      <c r="J88" s="75" t="str">
        <f>IF(J12="","",J12)</f>
        <v>3. 1. 2024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25</v>
      </c>
      <c r="D90" s="43"/>
      <c r="E90" s="43"/>
      <c r="F90" s="30" t="str">
        <f>E15</f>
        <v>Město Pelhřimov</v>
      </c>
      <c r="G90" s="43"/>
      <c r="H90" s="43"/>
      <c r="I90" s="35" t="s">
        <v>31</v>
      </c>
      <c r="J90" s="39" t="str">
        <f>E21</f>
        <v xml:space="preserve"> 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5.15" customHeight="1">
      <c r="A91" s="41"/>
      <c r="B91" s="42"/>
      <c r="C91" s="35" t="s">
        <v>29</v>
      </c>
      <c r="D91" s="43"/>
      <c r="E91" s="43"/>
      <c r="F91" s="30" t="str">
        <f>IF(E18="","",E18)</f>
        <v>Vyplň údaj</v>
      </c>
      <c r="G91" s="43"/>
      <c r="H91" s="43"/>
      <c r="I91" s="35" t="s">
        <v>34</v>
      </c>
      <c r="J91" s="39" t="str">
        <f>E24</f>
        <v>Studio A s. r. o.</v>
      </c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0.32" customHeight="1">
      <c r="A92" s="41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11" customFormat="1" ht="29.28" customHeight="1">
      <c r="A93" s="180"/>
      <c r="B93" s="181"/>
      <c r="C93" s="182" t="s">
        <v>119</v>
      </c>
      <c r="D93" s="183" t="s">
        <v>58</v>
      </c>
      <c r="E93" s="183" t="s">
        <v>54</v>
      </c>
      <c r="F93" s="183" t="s">
        <v>55</v>
      </c>
      <c r="G93" s="183" t="s">
        <v>120</v>
      </c>
      <c r="H93" s="183" t="s">
        <v>121</v>
      </c>
      <c r="I93" s="183" t="s">
        <v>122</v>
      </c>
      <c r="J93" s="183" t="s">
        <v>101</v>
      </c>
      <c r="K93" s="184" t="s">
        <v>123</v>
      </c>
      <c r="L93" s="185"/>
      <c r="M93" s="95" t="s">
        <v>19</v>
      </c>
      <c r="N93" s="96" t="s">
        <v>43</v>
      </c>
      <c r="O93" s="96" t="s">
        <v>124</v>
      </c>
      <c r="P93" s="96" t="s">
        <v>125</v>
      </c>
      <c r="Q93" s="96" t="s">
        <v>126</v>
      </c>
      <c r="R93" s="96" t="s">
        <v>127</v>
      </c>
      <c r="S93" s="96" t="s">
        <v>128</v>
      </c>
      <c r="T93" s="97" t="s">
        <v>129</v>
      </c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80"/>
    </row>
    <row r="94" s="2" customFormat="1" ht="22.8" customHeight="1">
      <c r="A94" s="41"/>
      <c r="B94" s="42"/>
      <c r="C94" s="102" t="s">
        <v>130</v>
      </c>
      <c r="D94" s="43"/>
      <c r="E94" s="43"/>
      <c r="F94" s="43"/>
      <c r="G94" s="43"/>
      <c r="H94" s="43"/>
      <c r="I94" s="43"/>
      <c r="J94" s="186">
        <f>BK94</f>
        <v>0</v>
      </c>
      <c r="K94" s="43"/>
      <c r="L94" s="47"/>
      <c r="M94" s="98"/>
      <c r="N94" s="187"/>
      <c r="O94" s="99"/>
      <c r="P94" s="188">
        <f>P95+P243</f>
        <v>0</v>
      </c>
      <c r="Q94" s="99"/>
      <c r="R94" s="188">
        <f>R95+R243</f>
        <v>0.035795200000000006</v>
      </c>
      <c r="S94" s="99"/>
      <c r="T94" s="189">
        <f>T95+T243</f>
        <v>53.909796220000011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72</v>
      </c>
      <c r="AU94" s="20" t="s">
        <v>102</v>
      </c>
      <c r="BK94" s="190">
        <f>BK95+BK243</f>
        <v>0</v>
      </c>
    </row>
    <row r="95" s="12" customFormat="1" ht="25.92" customHeight="1">
      <c r="A95" s="12"/>
      <c r="B95" s="191"/>
      <c r="C95" s="192"/>
      <c r="D95" s="193" t="s">
        <v>72</v>
      </c>
      <c r="E95" s="194" t="s">
        <v>131</v>
      </c>
      <c r="F95" s="194" t="s">
        <v>132</v>
      </c>
      <c r="G95" s="192"/>
      <c r="H95" s="192"/>
      <c r="I95" s="195"/>
      <c r="J95" s="196">
        <f>BK95</f>
        <v>0</v>
      </c>
      <c r="K95" s="192"/>
      <c r="L95" s="197"/>
      <c r="M95" s="198"/>
      <c r="N95" s="199"/>
      <c r="O95" s="199"/>
      <c r="P95" s="200">
        <f>P96+P123+P232</f>
        <v>0</v>
      </c>
      <c r="Q95" s="199"/>
      <c r="R95" s="200">
        <f>R96+R123+R232</f>
        <v>0</v>
      </c>
      <c r="S95" s="199"/>
      <c r="T95" s="201">
        <f>T96+T123+T232</f>
        <v>38.970645000000012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81</v>
      </c>
      <c r="AT95" s="203" t="s">
        <v>72</v>
      </c>
      <c r="AU95" s="203" t="s">
        <v>73</v>
      </c>
      <c r="AY95" s="202" t="s">
        <v>133</v>
      </c>
      <c r="BK95" s="204">
        <f>BK96+BK123+BK232</f>
        <v>0</v>
      </c>
    </row>
    <row r="96" s="12" customFormat="1" ht="22.8" customHeight="1">
      <c r="A96" s="12"/>
      <c r="B96" s="191"/>
      <c r="C96" s="192"/>
      <c r="D96" s="193" t="s">
        <v>72</v>
      </c>
      <c r="E96" s="205" t="s">
        <v>81</v>
      </c>
      <c r="F96" s="205" t="s">
        <v>134</v>
      </c>
      <c r="G96" s="192"/>
      <c r="H96" s="192"/>
      <c r="I96" s="195"/>
      <c r="J96" s="206">
        <f>BK96</f>
        <v>0</v>
      </c>
      <c r="K96" s="192"/>
      <c r="L96" s="197"/>
      <c r="M96" s="198"/>
      <c r="N96" s="199"/>
      <c r="O96" s="199"/>
      <c r="P96" s="200">
        <f>SUM(P97:P122)</f>
        <v>0</v>
      </c>
      <c r="Q96" s="199"/>
      <c r="R96" s="200">
        <f>SUM(R97:R122)</f>
        <v>0</v>
      </c>
      <c r="S96" s="199"/>
      <c r="T96" s="201">
        <f>SUM(T97:T122)</f>
        <v>4.3719999999999999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2" t="s">
        <v>81</v>
      </c>
      <c r="AT96" s="203" t="s">
        <v>72</v>
      </c>
      <c r="AU96" s="203" t="s">
        <v>81</v>
      </c>
      <c r="AY96" s="202" t="s">
        <v>133</v>
      </c>
      <c r="BK96" s="204">
        <f>SUM(BK97:BK122)</f>
        <v>0</v>
      </c>
    </row>
    <row r="97" s="2" customFormat="1" ht="24.15" customHeight="1">
      <c r="A97" s="41"/>
      <c r="B97" s="42"/>
      <c r="C97" s="207" t="s">
        <v>81</v>
      </c>
      <c r="D97" s="207" t="s">
        <v>135</v>
      </c>
      <c r="E97" s="208" t="s">
        <v>136</v>
      </c>
      <c r="F97" s="209" t="s">
        <v>137</v>
      </c>
      <c r="G97" s="210" t="s">
        <v>138</v>
      </c>
      <c r="H97" s="211">
        <v>2.1859999999999999</v>
      </c>
      <c r="I97" s="212"/>
      <c r="J97" s="213">
        <f>ROUND(I97*H97,2)</f>
        <v>0</v>
      </c>
      <c r="K97" s="209" t="s">
        <v>139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2</v>
      </c>
      <c r="T97" s="217">
        <f>S97*H97</f>
        <v>4.3719999999999999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140</v>
      </c>
      <c r="AT97" s="218" t="s">
        <v>135</v>
      </c>
      <c r="AU97" s="218" t="s">
        <v>83</v>
      </c>
      <c r="AY97" s="20" t="s">
        <v>133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140</v>
      </c>
      <c r="BM97" s="218" t="s">
        <v>141</v>
      </c>
    </row>
    <row r="98" s="2" customFormat="1">
      <c r="A98" s="41"/>
      <c r="B98" s="42"/>
      <c r="C98" s="43"/>
      <c r="D98" s="220" t="s">
        <v>142</v>
      </c>
      <c r="E98" s="43"/>
      <c r="F98" s="221" t="s">
        <v>143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142</v>
      </c>
      <c r="AU98" s="20" t="s">
        <v>83</v>
      </c>
    </row>
    <row r="99" s="2" customFormat="1">
      <c r="A99" s="41"/>
      <c r="B99" s="42"/>
      <c r="C99" s="43"/>
      <c r="D99" s="225" t="s">
        <v>144</v>
      </c>
      <c r="E99" s="43"/>
      <c r="F99" s="226" t="s">
        <v>145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144</v>
      </c>
      <c r="AU99" s="20" t="s">
        <v>83</v>
      </c>
    </row>
    <row r="100" s="13" customFormat="1">
      <c r="A100" s="13"/>
      <c r="B100" s="227"/>
      <c r="C100" s="228"/>
      <c r="D100" s="220" t="s">
        <v>146</v>
      </c>
      <c r="E100" s="229" t="s">
        <v>19</v>
      </c>
      <c r="F100" s="230" t="s">
        <v>147</v>
      </c>
      <c r="G100" s="228"/>
      <c r="H100" s="231">
        <v>2.1859999999999999</v>
      </c>
      <c r="I100" s="232"/>
      <c r="J100" s="228"/>
      <c r="K100" s="228"/>
      <c r="L100" s="233"/>
      <c r="M100" s="234"/>
      <c r="N100" s="235"/>
      <c r="O100" s="235"/>
      <c r="P100" s="235"/>
      <c r="Q100" s="235"/>
      <c r="R100" s="235"/>
      <c r="S100" s="235"/>
      <c r="T100" s="236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7" t="s">
        <v>146</v>
      </c>
      <c r="AU100" s="237" t="s">
        <v>83</v>
      </c>
      <c r="AV100" s="13" t="s">
        <v>83</v>
      </c>
      <c r="AW100" s="13" t="s">
        <v>33</v>
      </c>
      <c r="AX100" s="13" t="s">
        <v>81</v>
      </c>
      <c r="AY100" s="237" t="s">
        <v>133</v>
      </c>
    </row>
    <row r="101" s="2" customFormat="1" ht="24.15" customHeight="1">
      <c r="A101" s="41"/>
      <c r="B101" s="42"/>
      <c r="C101" s="207" t="s">
        <v>83</v>
      </c>
      <c r="D101" s="207" t="s">
        <v>135</v>
      </c>
      <c r="E101" s="208" t="s">
        <v>148</v>
      </c>
      <c r="F101" s="209" t="s">
        <v>149</v>
      </c>
      <c r="G101" s="210" t="s">
        <v>138</v>
      </c>
      <c r="H101" s="211">
        <v>4.3719999999999999</v>
      </c>
      <c r="I101" s="212"/>
      <c r="J101" s="213">
        <f>ROUND(I101*H101,2)</f>
        <v>0</v>
      </c>
      <c r="K101" s="209" t="s">
        <v>139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140</v>
      </c>
      <c r="AT101" s="218" t="s">
        <v>135</v>
      </c>
      <c r="AU101" s="218" t="s">
        <v>83</v>
      </c>
      <c r="AY101" s="20" t="s">
        <v>133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81</v>
      </c>
      <c r="BK101" s="219">
        <f>ROUND(I101*H101,2)</f>
        <v>0</v>
      </c>
      <c r="BL101" s="20" t="s">
        <v>140</v>
      </c>
      <c r="BM101" s="218" t="s">
        <v>150</v>
      </c>
    </row>
    <row r="102" s="2" customFormat="1">
      <c r="A102" s="41"/>
      <c r="B102" s="42"/>
      <c r="C102" s="43"/>
      <c r="D102" s="220" t="s">
        <v>142</v>
      </c>
      <c r="E102" s="43"/>
      <c r="F102" s="221" t="s">
        <v>151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142</v>
      </c>
      <c r="AU102" s="20" t="s">
        <v>83</v>
      </c>
    </row>
    <row r="103" s="2" customFormat="1">
      <c r="A103" s="41"/>
      <c r="B103" s="42"/>
      <c r="C103" s="43"/>
      <c r="D103" s="225" t="s">
        <v>144</v>
      </c>
      <c r="E103" s="43"/>
      <c r="F103" s="226" t="s">
        <v>152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144</v>
      </c>
      <c r="AU103" s="20" t="s">
        <v>83</v>
      </c>
    </row>
    <row r="104" s="13" customFormat="1">
      <c r="A104" s="13"/>
      <c r="B104" s="227"/>
      <c r="C104" s="228"/>
      <c r="D104" s="220" t="s">
        <v>146</v>
      </c>
      <c r="E104" s="229" t="s">
        <v>19</v>
      </c>
      <c r="F104" s="230" t="s">
        <v>153</v>
      </c>
      <c r="G104" s="228"/>
      <c r="H104" s="231">
        <v>4.3719999999999999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146</v>
      </c>
      <c r="AU104" s="237" t="s">
        <v>83</v>
      </c>
      <c r="AV104" s="13" t="s">
        <v>83</v>
      </c>
      <c r="AW104" s="13" t="s">
        <v>33</v>
      </c>
      <c r="AX104" s="13" t="s">
        <v>81</v>
      </c>
      <c r="AY104" s="237" t="s">
        <v>133</v>
      </c>
    </row>
    <row r="105" s="2" customFormat="1" ht="33" customHeight="1">
      <c r="A105" s="41"/>
      <c r="B105" s="42"/>
      <c r="C105" s="207" t="s">
        <v>154</v>
      </c>
      <c r="D105" s="207" t="s">
        <v>135</v>
      </c>
      <c r="E105" s="208" t="s">
        <v>155</v>
      </c>
      <c r="F105" s="209" t="s">
        <v>156</v>
      </c>
      <c r="G105" s="210" t="s">
        <v>138</v>
      </c>
      <c r="H105" s="211">
        <v>2.0550000000000002</v>
      </c>
      <c r="I105" s="212"/>
      <c r="J105" s="213">
        <f>ROUND(I105*H105,2)</f>
        <v>0</v>
      </c>
      <c r="K105" s="209" t="s">
        <v>139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140</v>
      </c>
      <c r="AT105" s="218" t="s">
        <v>135</v>
      </c>
      <c r="AU105" s="218" t="s">
        <v>83</v>
      </c>
      <c r="AY105" s="20" t="s">
        <v>133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140</v>
      </c>
      <c r="BM105" s="218" t="s">
        <v>157</v>
      </c>
    </row>
    <row r="106" s="2" customFormat="1">
      <c r="A106" s="41"/>
      <c r="B106" s="42"/>
      <c r="C106" s="43"/>
      <c r="D106" s="220" t="s">
        <v>142</v>
      </c>
      <c r="E106" s="43"/>
      <c r="F106" s="221" t="s">
        <v>158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142</v>
      </c>
      <c r="AU106" s="20" t="s">
        <v>83</v>
      </c>
    </row>
    <row r="107" s="2" customFormat="1">
      <c r="A107" s="41"/>
      <c r="B107" s="42"/>
      <c r="C107" s="43"/>
      <c r="D107" s="225" t="s">
        <v>144</v>
      </c>
      <c r="E107" s="43"/>
      <c r="F107" s="226" t="s">
        <v>159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144</v>
      </c>
      <c r="AU107" s="20" t="s">
        <v>83</v>
      </c>
    </row>
    <row r="108" s="13" customFormat="1">
      <c r="A108" s="13"/>
      <c r="B108" s="227"/>
      <c r="C108" s="228"/>
      <c r="D108" s="220" t="s">
        <v>146</v>
      </c>
      <c r="E108" s="229" t="s">
        <v>19</v>
      </c>
      <c r="F108" s="230" t="s">
        <v>160</v>
      </c>
      <c r="G108" s="228"/>
      <c r="H108" s="231">
        <v>2.0550000000000002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146</v>
      </c>
      <c r="AU108" s="237" t="s">
        <v>83</v>
      </c>
      <c r="AV108" s="13" t="s">
        <v>83</v>
      </c>
      <c r="AW108" s="13" t="s">
        <v>33</v>
      </c>
      <c r="AX108" s="13" t="s">
        <v>81</v>
      </c>
      <c r="AY108" s="237" t="s">
        <v>133</v>
      </c>
    </row>
    <row r="109" s="2" customFormat="1" ht="37.8" customHeight="1">
      <c r="A109" s="41"/>
      <c r="B109" s="42"/>
      <c r="C109" s="207" t="s">
        <v>140</v>
      </c>
      <c r="D109" s="207" t="s">
        <v>135</v>
      </c>
      <c r="E109" s="208" t="s">
        <v>161</v>
      </c>
      <c r="F109" s="209" t="s">
        <v>162</v>
      </c>
      <c r="G109" s="210" t="s">
        <v>138</v>
      </c>
      <c r="H109" s="211">
        <v>2.0550000000000002</v>
      </c>
      <c r="I109" s="212"/>
      <c r="J109" s="213">
        <f>ROUND(I109*H109,2)</f>
        <v>0</v>
      </c>
      <c r="K109" s="209" t="s">
        <v>139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140</v>
      </c>
      <c r="AT109" s="218" t="s">
        <v>135</v>
      </c>
      <c r="AU109" s="218" t="s">
        <v>83</v>
      </c>
      <c r="AY109" s="20" t="s">
        <v>133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81</v>
      </c>
      <c r="BK109" s="219">
        <f>ROUND(I109*H109,2)</f>
        <v>0</v>
      </c>
      <c r="BL109" s="20" t="s">
        <v>140</v>
      </c>
      <c r="BM109" s="218" t="s">
        <v>163</v>
      </c>
    </row>
    <row r="110" s="2" customFormat="1">
      <c r="A110" s="41"/>
      <c r="B110" s="42"/>
      <c r="C110" s="43"/>
      <c r="D110" s="220" t="s">
        <v>142</v>
      </c>
      <c r="E110" s="43"/>
      <c r="F110" s="221" t="s">
        <v>164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142</v>
      </c>
      <c r="AU110" s="20" t="s">
        <v>83</v>
      </c>
    </row>
    <row r="111" s="2" customFormat="1">
      <c r="A111" s="41"/>
      <c r="B111" s="42"/>
      <c r="C111" s="43"/>
      <c r="D111" s="225" t="s">
        <v>144</v>
      </c>
      <c r="E111" s="43"/>
      <c r="F111" s="226" t="s">
        <v>165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144</v>
      </c>
      <c r="AU111" s="20" t="s">
        <v>83</v>
      </c>
    </row>
    <row r="112" s="13" customFormat="1">
      <c r="A112" s="13"/>
      <c r="B112" s="227"/>
      <c r="C112" s="228"/>
      <c r="D112" s="220" t="s">
        <v>146</v>
      </c>
      <c r="E112" s="229" t="s">
        <v>19</v>
      </c>
      <c r="F112" s="230" t="s">
        <v>160</v>
      </c>
      <c r="G112" s="228"/>
      <c r="H112" s="231">
        <v>2.0550000000000002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146</v>
      </c>
      <c r="AU112" s="237" t="s">
        <v>83</v>
      </c>
      <c r="AV112" s="13" t="s">
        <v>83</v>
      </c>
      <c r="AW112" s="13" t="s">
        <v>33</v>
      </c>
      <c r="AX112" s="13" t="s">
        <v>81</v>
      </c>
      <c r="AY112" s="237" t="s">
        <v>133</v>
      </c>
    </row>
    <row r="113" s="2" customFormat="1" ht="37.8" customHeight="1">
      <c r="A113" s="41"/>
      <c r="B113" s="42"/>
      <c r="C113" s="207" t="s">
        <v>166</v>
      </c>
      <c r="D113" s="207" t="s">
        <v>135</v>
      </c>
      <c r="E113" s="208" t="s">
        <v>167</v>
      </c>
      <c r="F113" s="209" t="s">
        <v>168</v>
      </c>
      <c r="G113" s="210" t="s">
        <v>138</v>
      </c>
      <c r="H113" s="211">
        <v>2.0550000000000002</v>
      </c>
      <c r="I113" s="212"/>
      <c r="J113" s="213">
        <f>ROUND(I113*H113,2)</f>
        <v>0</v>
      </c>
      <c r="K113" s="209" t="s">
        <v>139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140</v>
      </c>
      <c r="AT113" s="218" t="s">
        <v>135</v>
      </c>
      <c r="AU113" s="218" t="s">
        <v>83</v>
      </c>
      <c r="AY113" s="20" t="s">
        <v>133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81</v>
      </c>
      <c r="BK113" s="219">
        <f>ROUND(I113*H113,2)</f>
        <v>0</v>
      </c>
      <c r="BL113" s="20" t="s">
        <v>140</v>
      </c>
      <c r="BM113" s="218" t="s">
        <v>169</v>
      </c>
    </row>
    <row r="114" s="2" customFormat="1">
      <c r="A114" s="41"/>
      <c r="B114" s="42"/>
      <c r="C114" s="43"/>
      <c r="D114" s="220" t="s">
        <v>142</v>
      </c>
      <c r="E114" s="43"/>
      <c r="F114" s="221" t="s">
        <v>170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142</v>
      </c>
      <c r="AU114" s="20" t="s">
        <v>83</v>
      </c>
    </row>
    <row r="115" s="2" customFormat="1">
      <c r="A115" s="41"/>
      <c r="B115" s="42"/>
      <c r="C115" s="43"/>
      <c r="D115" s="225" t="s">
        <v>144</v>
      </c>
      <c r="E115" s="43"/>
      <c r="F115" s="226" t="s">
        <v>171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144</v>
      </c>
      <c r="AU115" s="20" t="s">
        <v>83</v>
      </c>
    </row>
    <row r="116" s="2" customFormat="1" ht="16.5" customHeight="1">
      <c r="A116" s="41"/>
      <c r="B116" s="42"/>
      <c r="C116" s="207" t="s">
        <v>172</v>
      </c>
      <c r="D116" s="207" t="s">
        <v>135</v>
      </c>
      <c r="E116" s="208" t="s">
        <v>173</v>
      </c>
      <c r="F116" s="209" t="s">
        <v>174</v>
      </c>
      <c r="G116" s="210" t="s">
        <v>138</v>
      </c>
      <c r="H116" s="211">
        <v>2.0550000000000002</v>
      </c>
      <c r="I116" s="212"/>
      <c r="J116" s="213">
        <f>ROUND(I116*H116,2)</f>
        <v>0</v>
      </c>
      <c r="K116" s="209" t="s">
        <v>139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140</v>
      </c>
      <c r="AT116" s="218" t="s">
        <v>135</v>
      </c>
      <c r="AU116" s="218" t="s">
        <v>83</v>
      </c>
      <c r="AY116" s="20" t="s">
        <v>133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81</v>
      </c>
      <c r="BK116" s="219">
        <f>ROUND(I116*H116,2)</f>
        <v>0</v>
      </c>
      <c r="BL116" s="20" t="s">
        <v>140</v>
      </c>
      <c r="BM116" s="218" t="s">
        <v>175</v>
      </c>
    </row>
    <row r="117" s="2" customFormat="1">
      <c r="A117" s="41"/>
      <c r="B117" s="42"/>
      <c r="C117" s="43"/>
      <c r="D117" s="220" t="s">
        <v>142</v>
      </c>
      <c r="E117" s="43"/>
      <c r="F117" s="221" t="s">
        <v>176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142</v>
      </c>
      <c r="AU117" s="20" t="s">
        <v>83</v>
      </c>
    </row>
    <row r="118" s="2" customFormat="1">
      <c r="A118" s="41"/>
      <c r="B118" s="42"/>
      <c r="C118" s="43"/>
      <c r="D118" s="225" t="s">
        <v>144</v>
      </c>
      <c r="E118" s="43"/>
      <c r="F118" s="226" t="s">
        <v>177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144</v>
      </c>
      <c r="AU118" s="20" t="s">
        <v>83</v>
      </c>
    </row>
    <row r="119" s="2" customFormat="1" ht="24.15" customHeight="1">
      <c r="A119" s="41"/>
      <c r="B119" s="42"/>
      <c r="C119" s="207" t="s">
        <v>178</v>
      </c>
      <c r="D119" s="207" t="s">
        <v>135</v>
      </c>
      <c r="E119" s="208" t="s">
        <v>179</v>
      </c>
      <c r="F119" s="209" t="s">
        <v>180</v>
      </c>
      <c r="G119" s="210" t="s">
        <v>181</v>
      </c>
      <c r="H119" s="211">
        <v>4.1100000000000003</v>
      </c>
      <c r="I119" s="212"/>
      <c r="J119" s="213">
        <f>ROUND(I119*H119,2)</f>
        <v>0</v>
      </c>
      <c r="K119" s="209" t="s">
        <v>139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140</v>
      </c>
      <c r="AT119" s="218" t="s">
        <v>135</v>
      </c>
      <c r="AU119" s="218" t="s">
        <v>83</v>
      </c>
      <c r="AY119" s="20" t="s">
        <v>133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81</v>
      </c>
      <c r="BK119" s="219">
        <f>ROUND(I119*H119,2)</f>
        <v>0</v>
      </c>
      <c r="BL119" s="20" t="s">
        <v>140</v>
      </c>
      <c r="BM119" s="218" t="s">
        <v>182</v>
      </c>
    </row>
    <row r="120" s="2" customFormat="1">
      <c r="A120" s="41"/>
      <c r="B120" s="42"/>
      <c r="C120" s="43"/>
      <c r="D120" s="220" t="s">
        <v>142</v>
      </c>
      <c r="E120" s="43"/>
      <c r="F120" s="221" t="s">
        <v>183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142</v>
      </c>
      <c r="AU120" s="20" t="s">
        <v>83</v>
      </c>
    </row>
    <row r="121" s="2" customFormat="1">
      <c r="A121" s="41"/>
      <c r="B121" s="42"/>
      <c r="C121" s="43"/>
      <c r="D121" s="225" t="s">
        <v>144</v>
      </c>
      <c r="E121" s="43"/>
      <c r="F121" s="226" t="s">
        <v>184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144</v>
      </c>
      <c r="AU121" s="20" t="s">
        <v>83</v>
      </c>
    </row>
    <row r="122" s="13" customFormat="1">
      <c r="A122" s="13"/>
      <c r="B122" s="227"/>
      <c r="C122" s="228"/>
      <c r="D122" s="220" t="s">
        <v>146</v>
      </c>
      <c r="E122" s="229" t="s">
        <v>19</v>
      </c>
      <c r="F122" s="230" t="s">
        <v>185</v>
      </c>
      <c r="G122" s="228"/>
      <c r="H122" s="231">
        <v>4.1100000000000003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146</v>
      </c>
      <c r="AU122" s="237" t="s">
        <v>83</v>
      </c>
      <c r="AV122" s="13" t="s">
        <v>83</v>
      </c>
      <c r="AW122" s="13" t="s">
        <v>33</v>
      </c>
      <c r="AX122" s="13" t="s">
        <v>81</v>
      </c>
      <c r="AY122" s="237" t="s">
        <v>133</v>
      </c>
    </row>
    <row r="123" s="12" customFormat="1" ht="22.8" customHeight="1">
      <c r="A123" s="12"/>
      <c r="B123" s="191"/>
      <c r="C123" s="192"/>
      <c r="D123" s="193" t="s">
        <v>72</v>
      </c>
      <c r="E123" s="205" t="s">
        <v>186</v>
      </c>
      <c r="F123" s="205" t="s">
        <v>187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SUM(P124:P231)</f>
        <v>0</v>
      </c>
      <c r="Q123" s="199"/>
      <c r="R123" s="200">
        <f>SUM(R124:R231)</f>
        <v>0</v>
      </c>
      <c r="S123" s="199"/>
      <c r="T123" s="201">
        <f>SUM(T124:T231)</f>
        <v>34.598645000000012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81</v>
      </c>
      <c r="AT123" s="203" t="s">
        <v>72</v>
      </c>
      <c r="AU123" s="203" t="s">
        <v>81</v>
      </c>
      <c r="AY123" s="202" t="s">
        <v>133</v>
      </c>
      <c r="BK123" s="204">
        <f>SUM(BK124:BK231)</f>
        <v>0</v>
      </c>
    </row>
    <row r="124" s="2" customFormat="1" ht="24.15" customHeight="1">
      <c r="A124" s="41"/>
      <c r="B124" s="42"/>
      <c r="C124" s="207" t="s">
        <v>188</v>
      </c>
      <c r="D124" s="207" t="s">
        <v>135</v>
      </c>
      <c r="E124" s="208" t="s">
        <v>189</v>
      </c>
      <c r="F124" s="209" t="s">
        <v>190</v>
      </c>
      <c r="G124" s="210" t="s">
        <v>138</v>
      </c>
      <c r="H124" s="211">
        <v>1.8440000000000001</v>
      </c>
      <c r="I124" s="212"/>
      <c r="J124" s="213">
        <f>ROUND(I124*H124,2)</f>
        <v>0</v>
      </c>
      <c r="K124" s="209" t="s">
        <v>139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2.27</v>
      </c>
      <c r="T124" s="217">
        <f>S124*H124</f>
        <v>4.18588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140</v>
      </c>
      <c r="AT124" s="218" t="s">
        <v>135</v>
      </c>
      <c r="AU124" s="218" t="s">
        <v>83</v>
      </c>
      <c r="AY124" s="20" t="s">
        <v>133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81</v>
      </c>
      <c r="BK124" s="219">
        <f>ROUND(I124*H124,2)</f>
        <v>0</v>
      </c>
      <c r="BL124" s="20" t="s">
        <v>140</v>
      </c>
      <c r="BM124" s="218" t="s">
        <v>191</v>
      </c>
    </row>
    <row r="125" s="2" customFormat="1">
      <c r="A125" s="41"/>
      <c r="B125" s="42"/>
      <c r="C125" s="43"/>
      <c r="D125" s="220" t="s">
        <v>142</v>
      </c>
      <c r="E125" s="43"/>
      <c r="F125" s="221" t="s">
        <v>192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142</v>
      </c>
      <c r="AU125" s="20" t="s">
        <v>83</v>
      </c>
    </row>
    <row r="126" s="2" customFormat="1">
      <c r="A126" s="41"/>
      <c r="B126" s="42"/>
      <c r="C126" s="43"/>
      <c r="D126" s="225" t="s">
        <v>144</v>
      </c>
      <c r="E126" s="43"/>
      <c r="F126" s="226" t="s">
        <v>193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144</v>
      </c>
      <c r="AU126" s="20" t="s">
        <v>83</v>
      </c>
    </row>
    <row r="127" s="14" customFormat="1">
      <c r="A127" s="14"/>
      <c r="B127" s="238"/>
      <c r="C127" s="239"/>
      <c r="D127" s="220" t="s">
        <v>146</v>
      </c>
      <c r="E127" s="240" t="s">
        <v>19</v>
      </c>
      <c r="F127" s="241" t="s">
        <v>194</v>
      </c>
      <c r="G127" s="239"/>
      <c r="H127" s="240" t="s">
        <v>19</v>
      </c>
      <c r="I127" s="242"/>
      <c r="J127" s="239"/>
      <c r="K127" s="239"/>
      <c r="L127" s="243"/>
      <c r="M127" s="244"/>
      <c r="N127" s="245"/>
      <c r="O127" s="245"/>
      <c r="P127" s="245"/>
      <c r="Q127" s="245"/>
      <c r="R127" s="245"/>
      <c r="S127" s="245"/>
      <c r="T127" s="246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7" t="s">
        <v>146</v>
      </c>
      <c r="AU127" s="247" t="s">
        <v>83</v>
      </c>
      <c r="AV127" s="14" t="s">
        <v>81</v>
      </c>
      <c r="AW127" s="14" t="s">
        <v>33</v>
      </c>
      <c r="AX127" s="14" t="s">
        <v>73</v>
      </c>
      <c r="AY127" s="247" t="s">
        <v>133</v>
      </c>
    </row>
    <row r="128" s="13" customFormat="1">
      <c r="A128" s="13"/>
      <c r="B128" s="227"/>
      <c r="C128" s="228"/>
      <c r="D128" s="220" t="s">
        <v>146</v>
      </c>
      <c r="E128" s="229" t="s">
        <v>19</v>
      </c>
      <c r="F128" s="230" t="s">
        <v>195</v>
      </c>
      <c r="G128" s="228"/>
      <c r="H128" s="231">
        <v>1.8440000000000001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146</v>
      </c>
      <c r="AU128" s="237" t="s">
        <v>83</v>
      </c>
      <c r="AV128" s="13" t="s">
        <v>83</v>
      </c>
      <c r="AW128" s="13" t="s">
        <v>33</v>
      </c>
      <c r="AX128" s="13" t="s">
        <v>81</v>
      </c>
      <c r="AY128" s="237" t="s">
        <v>133</v>
      </c>
    </row>
    <row r="129" s="2" customFormat="1" ht="24.15" customHeight="1">
      <c r="A129" s="41"/>
      <c r="B129" s="42"/>
      <c r="C129" s="207" t="s">
        <v>186</v>
      </c>
      <c r="D129" s="207" t="s">
        <v>135</v>
      </c>
      <c r="E129" s="208" t="s">
        <v>196</v>
      </c>
      <c r="F129" s="209" t="s">
        <v>197</v>
      </c>
      <c r="G129" s="210" t="s">
        <v>198</v>
      </c>
      <c r="H129" s="211">
        <v>10.441000000000001</v>
      </c>
      <c r="I129" s="212"/>
      <c r="J129" s="213">
        <f>ROUND(I129*H129,2)</f>
        <v>0</v>
      </c>
      <c r="K129" s="209" t="s">
        <v>139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0.26100000000000001</v>
      </c>
      <c r="T129" s="217">
        <f>S129*H129</f>
        <v>2.7251010000000004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140</v>
      </c>
      <c r="AT129" s="218" t="s">
        <v>135</v>
      </c>
      <c r="AU129" s="218" t="s">
        <v>83</v>
      </c>
      <c r="AY129" s="20" t="s">
        <v>133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81</v>
      </c>
      <c r="BK129" s="219">
        <f>ROUND(I129*H129,2)</f>
        <v>0</v>
      </c>
      <c r="BL129" s="20" t="s">
        <v>140</v>
      </c>
      <c r="BM129" s="218" t="s">
        <v>199</v>
      </c>
    </row>
    <row r="130" s="2" customFormat="1">
      <c r="A130" s="41"/>
      <c r="B130" s="42"/>
      <c r="C130" s="43"/>
      <c r="D130" s="220" t="s">
        <v>142</v>
      </c>
      <c r="E130" s="43"/>
      <c r="F130" s="221" t="s">
        <v>200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142</v>
      </c>
      <c r="AU130" s="20" t="s">
        <v>83</v>
      </c>
    </row>
    <row r="131" s="2" customFormat="1">
      <c r="A131" s="41"/>
      <c r="B131" s="42"/>
      <c r="C131" s="43"/>
      <c r="D131" s="225" t="s">
        <v>144</v>
      </c>
      <c r="E131" s="43"/>
      <c r="F131" s="226" t="s">
        <v>201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144</v>
      </c>
      <c r="AU131" s="20" t="s">
        <v>83</v>
      </c>
    </row>
    <row r="132" s="13" customFormat="1">
      <c r="A132" s="13"/>
      <c r="B132" s="227"/>
      <c r="C132" s="228"/>
      <c r="D132" s="220" t="s">
        <v>146</v>
      </c>
      <c r="E132" s="229" t="s">
        <v>19</v>
      </c>
      <c r="F132" s="230" t="s">
        <v>202</v>
      </c>
      <c r="G132" s="228"/>
      <c r="H132" s="231">
        <v>10.441000000000001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146</v>
      </c>
      <c r="AU132" s="237" t="s">
        <v>83</v>
      </c>
      <c r="AV132" s="13" t="s">
        <v>83</v>
      </c>
      <c r="AW132" s="13" t="s">
        <v>33</v>
      </c>
      <c r="AX132" s="13" t="s">
        <v>81</v>
      </c>
      <c r="AY132" s="237" t="s">
        <v>133</v>
      </c>
    </row>
    <row r="133" s="2" customFormat="1" ht="24.15" customHeight="1">
      <c r="A133" s="41"/>
      <c r="B133" s="42"/>
      <c r="C133" s="207" t="s">
        <v>203</v>
      </c>
      <c r="D133" s="207" t="s">
        <v>135</v>
      </c>
      <c r="E133" s="208" t="s">
        <v>204</v>
      </c>
      <c r="F133" s="209" t="s">
        <v>205</v>
      </c>
      <c r="G133" s="210" t="s">
        <v>138</v>
      </c>
      <c r="H133" s="211">
        <v>1.1890000000000001</v>
      </c>
      <c r="I133" s="212"/>
      <c r="J133" s="213">
        <f>ROUND(I133*H133,2)</f>
        <v>0</v>
      </c>
      <c r="K133" s="209" t="s">
        <v>139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1.8</v>
      </c>
      <c r="T133" s="217">
        <f>S133*H133</f>
        <v>2.1402000000000001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140</v>
      </c>
      <c r="AT133" s="218" t="s">
        <v>135</v>
      </c>
      <c r="AU133" s="218" t="s">
        <v>83</v>
      </c>
      <c r="AY133" s="20" t="s">
        <v>133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140</v>
      </c>
      <c r="BM133" s="218" t="s">
        <v>206</v>
      </c>
    </row>
    <row r="134" s="2" customFormat="1">
      <c r="A134" s="41"/>
      <c r="B134" s="42"/>
      <c r="C134" s="43"/>
      <c r="D134" s="220" t="s">
        <v>142</v>
      </c>
      <c r="E134" s="43"/>
      <c r="F134" s="221" t="s">
        <v>207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142</v>
      </c>
      <c r="AU134" s="20" t="s">
        <v>83</v>
      </c>
    </row>
    <row r="135" s="2" customFormat="1">
      <c r="A135" s="41"/>
      <c r="B135" s="42"/>
      <c r="C135" s="43"/>
      <c r="D135" s="225" t="s">
        <v>144</v>
      </c>
      <c r="E135" s="43"/>
      <c r="F135" s="226" t="s">
        <v>208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144</v>
      </c>
      <c r="AU135" s="20" t="s">
        <v>83</v>
      </c>
    </row>
    <row r="136" s="13" customFormat="1">
      <c r="A136" s="13"/>
      <c r="B136" s="227"/>
      <c r="C136" s="228"/>
      <c r="D136" s="220" t="s">
        <v>146</v>
      </c>
      <c r="E136" s="229" t="s">
        <v>19</v>
      </c>
      <c r="F136" s="230" t="s">
        <v>209</v>
      </c>
      <c r="G136" s="228"/>
      <c r="H136" s="231">
        <v>1.1890000000000001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7" t="s">
        <v>146</v>
      </c>
      <c r="AU136" s="237" t="s">
        <v>83</v>
      </c>
      <c r="AV136" s="13" t="s">
        <v>83</v>
      </c>
      <c r="AW136" s="13" t="s">
        <v>33</v>
      </c>
      <c r="AX136" s="13" t="s">
        <v>81</v>
      </c>
      <c r="AY136" s="237" t="s">
        <v>133</v>
      </c>
    </row>
    <row r="137" s="2" customFormat="1" ht="21.75" customHeight="1">
      <c r="A137" s="41"/>
      <c r="B137" s="42"/>
      <c r="C137" s="207" t="s">
        <v>210</v>
      </c>
      <c r="D137" s="207" t="s">
        <v>135</v>
      </c>
      <c r="E137" s="208" t="s">
        <v>211</v>
      </c>
      <c r="F137" s="209" t="s">
        <v>212</v>
      </c>
      <c r="G137" s="210" t="s">
        <v>138</v>
      </c>
      <c r="H137" s="211">
        <v>1.3100000000000001</v>
      </c>
      <c r="I137" s="212"/>
      <c r="J137" s="213">
        <f>ROUND(I137*H137,2)</f>
        <v>0</v>
      </c>
      <c r="K137" s="209" t="s">
        <v>139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2.1000000000000001</v>
      </c>
      <c r="T137" s="217">
        <f>S137*H137</f>
        <v>2.7510000000000003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140</v>
      </c>
      <c r="AT137" s="218" t="s">
        <v>135</v>
      </c>
      <c r="AU137" s="218" t="s">
        <v>83</v>
      </c>
      <c r="AY137" s="20" t="s">
        <v>133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81</v>
      </c>
      <c r="BK137" s="219">
        <f>ROUND(I137*H137,2)</f>
        <v>0</v>
      </c>
      <c r="BL137" s="20" t="s">
        <v>140</v>
      </c>
      <c r="BM137" s="218" t="s">
        <v>213</v>
      </c>
    </row>
    <row r="138" s="2" customFormat="1">
      <c r="A138" s="41"/>
      <c r="B138" s="42"/>
      <c r="C138" s="43"/>
      <c r="D138" s="220" t="s">
        <v>142</v>
      </c>
      <c r="E138" s="43"/>
      <c r="F138" s="221" t="s">
        <v>214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142</v>
      </c>
      <c r="AU138" s="20" t="s">
        <v>83</v>
      </c>
    </row>
    <row r="139" s="2" customFormat="1">
      <c r="A139" s="41"/>
      <c r="B139" s="42"/>
      <c r="C139" s="43"/>
      <c r="D139" s="225" t="s">
        <v>144</v>
      </c>
      <c r="E139" s="43"/>
      <c r="F139" s="226" t="s">
        <v>215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144</v>
      </c>
      <c r="AU139" s="20" t="s">
        <v>83</v>
      </c>
    </row>
    <row r="140" s="13" customFormat="1">
      <c r="A140" s="13"/>
      <c r="B140" s="227"/>
      <c r="C140" s="228"/>
      <c r="D140" s="220" t="s">
        <v>146</v>
      </c>
      <c r="E140" s="229" t="s">
        <v>19</v>
      </c>
      <c r="F140" s="230" t="s">
        <v>216</v>
      </c>
      <c r="G140" s="228"/>
      <c r="H140" s="231">
        <v>1.3100000000000001</v>
      </c>
      <c r="I140" s="232"/>
      <c r="J140" s="228"/>
      <c r="K140" s="228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146</v>
      </c>
      <c r="AU140" s="237" t="s">
        <v>83</v>
      </c>
      <c r="AV140" s="13" t="s">
        <v>83</v>
      </c>
      <c r="AW140" s="13" t="s">
        <v>33</v>
      </c>
      <c r="AX140" s="13" t="s">
        <v>81</v>
      </c>
      <c r="AY140" s="237" t="s">
        <v>133</v>
      </c>
    </row>
    <row r="141" s="2" customFormat="1" ht="37.8" customHeight="1">
      <c r="A141" s="41"/>
      <c r="B141" s="42"/>
      <c r="C141" s="207" t="s">
        <v>8</v>
      </c>
      <c r="D141" s="207" t="s">
        <v>135</v>
      </c>
      <c r="E141" s="208" t="s">
        <v>217</v>
      </c>
      <c r="F141" s="209" t="s">
        <v>218</v>
      </c>
      <c r="G141" s="210" t="s">
        <v>138</v>
      </c>
      <c r="H141" s="211">
        <v>0.72799999999999998</v>
      </c>
      <c r="I141" s="212"/>
      <c r="J141" s="213">
        <f>ROUND(I141*H141,2)</f>
        <v>0</v>
      </c>
      <c r="K141" s="209" t="s">
        <v>139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2.2000000000000002</v>
      </c>
      <c r="T141" s="217">
        <f>S141*H141</f>
        <v>1.6016000000000001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140</v>
      </c>
      <c r="AT141" s="218" t="s">
        <v>135</v>
      </c>
      <c r="AU141" s="218" t="s">
        <v>83</v>
      </c>
      <c r="AY141" s="20" t="s">
        <v>133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81</v>
      </c>
      <c r="BK141" s="219">
        <f>ROUND(I141*H141,2)</f>
        <v>0</v>
      </c>
      <c r="BL141" s="20" t="s">
        <v>140</v>
      </c>
      <c r="BM141" s="218" t="s">
        <v>219</v>
      </c>
    </row>
    <row r="142" s="2" customFormat="1">
      <c r="A142" s="41"/>
      <c r="B142" s="42"/>
      <c r="C142" s="43"/>
      <c r="D142" s="220" t="s">
        <v>142</v>
      </c>
      <c r="E142" s="43"/>
      <c r="F142" s="221" t="s">
        <v>220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142</v>
      </c>
      <c r="AU142" s="20" t="s">
        <v>83</v>
      </c>
    </row>
    <row r="143" s="2" customFormat="1">
      <c r="A143" s="41"/>
      <c r="B143" s="42"/>
      <c r="C143" s="43"/>
      <c r="D143" s="225" t="s">
        <v>144</v>
      </c>
      <c r="E143" s="43"/>
      <c r="F143" s="226" t="s">
        <v>221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144</v>
      </c>
      <c r="AU143" s="20" t="s">
        <v>83</v>
      </c>
    </row>
    <row r="144" s="13" customFormat="1">
      <c r="A144" s="13"/>
      <c r="B144" s="227"/>
      <c r="C144" s="228"/>
      <c r="D144" s="220" t="s">
        <v>146</v>
      </c>
      <c r="E144" s="229" t="s">
        <v>19</v>
      </c>
      <c r="F144" s="230" t="s">
        <v>222</v>
      </c>
      <c r="G144" s="228"/>
      <c r="H144" s="231">
        <v>0.72799999999999998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146</v>
      </c>
      <c r="AU144" s="237" t="s">
        <v>83</v>
      </c>
      <c r="AV144" s="13" t="s">
        <v>83</v>
      </c>
      <c r="AW144" s="13" t="s">
        <v>33</v>
      </c>
      <c r="AX144" s="13" t="s">
        <v>81</v>
      </c>
      <c r="AY144" s="237" t="s">
        <v>133</v>
      </c>
    </row>
    <row r="145" s="2" customFormat="1" ht="37.8" customHeight="1">
      <c r="A145" s="41"/>
      <c r="B145" s="42"/>
      <c r="C145" s="207" t="s">
        <v>223</v>
      </c>
      <c r="D145" s="207" t="s">
        <v>135</v>
      </c>
      <c r="E145" s="208" t="s">
        <v>224</v>
      </c>
      <c r="F145" s="209" t="s">
        <v>225</v>
      </c>
      <c r="G145" s="210" t="s">
        <v>138</v>
      </c>
      <c r="H145" s="211">
        <v>2.1829999999999998</v>
      </c>
      <c r="I145" s="212"/>
      <c r="J145" s="213">
        <f>ROUND(I145*H145,2)</f>
        <v>0</v>
      </c>
      <c r="K145" s="209" t="s">
        <v>139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2.2000000000000002</v>
      </c>
      <c r="T145" s="217">
        <f>S145*H145</f>
        <v>4.8026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140</v>
      </c>
      <c r="AT145" s="218" t="s">
        <v>135</v>
      </c>
      <c r="AU145" s="218" t="s">
        <v>83</v>
      </c>
      <c r="AY145" s="20" t="s">
        <v>133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81</v>
      </c>
      <c r="BK145" s="219">
        <f>ROUND(I145*H145,2)</f>
        <v>0</v>
      </c>
      <c r="BL145" s="20" t="s">
        <v>140</v>
      </c>
      <c r="BM145" s="218" t="s">
        <v>226</v>
      </c>
    </row>
    <row r="146" s="2" customFormat="1">
      <c r="A146" s="41"/>
      <c r="B146" s="42"/>
      <c r="C146" s="43"/>
      <c r="D146" s="220" t="s">
        <v>142</v>
      </c>
      <c r="E146" s="43"/>
      <c r="F146" s="221" t="s">
        <v>227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142</v>
      </c>
      <c r="AU146" s="20" t="s">
        <v>83</v>
      </c>
    </row>
    <row r="147" s="2" customFormat="1">
      <c r="A147" s="41"/>
      <c r="B147" s="42"/>
      <c r="C147" s="43"/>
      <c r="D147" s="225" t="s">
        <v>144</v>
      </c>
      <c r="E147" s="43"/>
      <c r="F147" s="226" t="s">
        <v>228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144</v>
      </c>
      <c r="AU147" s="20" t="s">
        <v>83</v>
      </c>
    </row>
    <row r="148" s="13" customFormat="1">
      <c r="A148" s="13"/>
      <c r="B148" s="227"/>
      <c r="C148" s="228"/>
      <c r="D148" s="220" t="s">
        <v>146</v>
      </c>
      <c r="E148" s="229" t="s">
        <v>19</v>
      </c>
      <c r="F148" s="230" t="s">
        <v>229</v>
      </c>
      <c r="G148" s="228"/>
      <c r="H148" s="231">
        <v>2.1829999999999998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146</v>
      </c>
      <c r="AU148" s="237" t="s">
        <v>83</v>
      </c>
      <c r="AV148" s="13" t="s">
        <v>83</v>
      </c>
      <c r="AW148" s="13" t="s">
        <v>33</v>
      </c>
      <c r="AX148" s="13" t="s">
        <v>81</v>
      </c>
      <c r="AY148" s="237" t="s">
        <v>133</v>
      </c>
    </row>
    <row r="149" s="2" customFormat="1" ht="24.15" customHeight="1">
      <c r="A149" s="41"/>
      <c r="B149" s="42"/>
      <c r="C149" s="207" t="s">
        <v>230</v>
      </c>
      <c r="D149" s="207" t="s">
        <v>135</v>
      </c>
      <c r="E149" s="208" t="s">
        <v>231</v>
      </c>
      <c r="F149" s="209" t="s">
        <v>232</v>
      </c>
      <c r="G149" s="210" t="s">
        <v>138</v>
      </c>
      <c r="H149" s="211">
        <v>4.5049999999999999</v>
      </c>
      <c r="I149" s="212"/>
      <c r="J149" s="213">
        <f>ROUND(I149*H149,2)</f>
        <v>0</v>
      </c>
      <c r="K149" s="209" t="s">
        <v>139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1.3999999999999999</v>
      </c>
      <c r="T149" s="217">
        <f>S149*H149</f>
        <v>6.3069999999999995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140</v>
      </c>
      <c r="AT149" s="218" t="s">
        <v>135</v>
      </c>
      <c r="AU149" s="218" t="s">
        <v>83</v>
      </c>
      <c r="AY149" s="20" t="s">
        <v>133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81</v>
      </c>
      <c r="BK149" s="219">
        <f>ROUND(I149*H149,2)</f>
        <v>0</v>
      </c>
      <c r="BL149" s="20" t="s">
        <v>140</v>
      </c>
      <c r="BM149" s="218" t="s">
        <v>233</v>
      </c>
    </row>
    <row r="150" s="2" customFormat="1">
      <c r="A150" s="41"/>
      <c r="B150" s="42"/>
      <c r="C150" s="43"/>
      <c r="D150" s="220" t="s">
        <v>142</v>
      </c>
      <c r="E150" s="43"/>
      <c r="F150" s="221" t="s">
        <v>234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142</v>
      </c>
      <c r="AU150" s="20" t="s">
        <v>83</v>
      </c>
    </row>
    <row r="151" s="2" customFormat="1">
      <c r="A151" s="41"/>
      <c r="B151" s="42"/>
      <c r="C151" s="43"/>
      <c r="D151" s="225" t="s">
        <v>144</v>
      </c>
      <c r="E151" s="43"/>
      <c r="F151" s="226" t="s">
        <v>235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144</v>
      </c>
      <c r="AU151" s="20" t="s">
        <v>83</v>
      </c>
    </row>
    <row r="152" s="14" customFormat="1">
      <c r="A152" s="14"/>
      <c r="B152" s="238"/>
      <c r="C152" s="239"/>
      <c r="D152" s="220" t="s">
        <v>146</v>
      </c>
      <c r="E152" s="240" t="s">
        <v>19</v>
      </c>
      <c r="F152" s="241" t="s">
        <v>236</v>
      </c>
      <c r="G152" s="239"/>
      <c r="H152" s="240" t="s">
        <v>19</v>
      </c>
      <c r="I152" s="242"/>
      <c r="J152" s="239"/>
      <c r="K152" s="239"/>
      <c r="L152" s="243"/>
      <c r="M152" s="244"/>
      <c r="N152" s="245"/>
      <c r="O152" s="245"/>
      <c r="P152" s="245"/>
      <c r="Q152" s="245"/>
      <c r="R152" s="245"/>
      <c r="S152" s="245"/>
      <c r="T152" s="246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7" t="s">
        <v>146</v>
      </c>
      <c r="AU152" s="247" t="s">
        <v>83</v>
      </c>
      <c r="AV152" s="14" t="s">
        <v>81</v>
      </c>
      <c r="AW152" s="14" t="s">
        <v>33</v>
      </c>
      <c r="AX152" s="14" t="s">
        <v>73</v>
      </c>
      <c r="AY152" s="247" t="s">
        <v>133</v>
      </c>
    </row>
    <row r="153" s="13" customFormat="1">
      <c r="A153" s="13"/>
      <c r="B153" s="227"/>
      <c r="C153" s="228"/>
      <c r="D153" s="220" t="s">
        <v>146</v>
      </c>
      <c r="E153" s="229" t="s">
        <v>19</v>
      </c>
      <c r="F153" s="230" t="s">
        <v>237</v>
      </c>
      <c r="G153" s="228"/>
      <c r="H153" s="231">
        <v>4.5049999999999999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146</v>
      </c>
      <c r="AU153" s="237" t="s">
        <v>83</v>
      </c>
      <c r="AV153" s="13" t="s">
        <v>83</v>
      </c>
      <c r="AW153" s="13" t="s">
        <v>33</v>
      </c>
      <c r="AX153" s="13" t="s">
        <v>81</v>
      </c>
      <c r="AY153" s="237" t="s">
        <v>133</v>
      </c>
    </row>
    <row r="154" s="2" customFormat="1" ht="24.15" customHeight="1">
      <c r="A154" s="41"/>
      <c r="B154" s="42"/>
      <c r="C154" s="207" t="s">
        <v>238</v>
      </c>
      <c r="D154" s="207" t="s">
        <v>135</v>
      </c>
      <c r="E154" s="208" t="s">
        <v>239</v>
      </c>
      <c r="F154" s="209" t="s">
        <v>240</v>
      </c>
      <c r="G154" s="210" t="s">
        <v>138</v>
      </c>
      <c r="H154" s="211">
        <v>2.8599999999999999</v>
      </c>
      <c r="I154" s="212"/>
      <c r="J154" s="213">
        <f>ROUND(I154*H154,2)</f>
        <v>0</v>
      </c>
      <c r="K154" s="209" t="s">
        <v>139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1.3999999999999999</v>
      </c>
      <c r="T154" s="217">
        <f>S154*H154</f>
        <v>4.0039999999999996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140</v>
      </c>
      <c r="AT154" s="218" t="s">
        <v>135</v>
      </c>
      <c r="AU154" s="218" t="s">
        <v>83</v>
      </c>
      <c r="AY154" s="20" t="s">
        <v>133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81</v>
      </c>
      <c r="BK154" s="219">
        <f>ROUND(I154*H154,2)</f>
        <v>0</v>
      </c>
      <c r="BL154" s="20" t="s">
        <v>140</v>
      </c>
      <c r="BM154" s="218" t="s">
        <v>241</v>
      </c>
    </row>
    <row r="155" s="2" customFormat="1">
      <c r="A155" s="41"/>
      <c r="B155" s="42"/>
      <c r="C155" s="43"/>
      <c r="D155" s="220" t="s">
        <v>142</v>
      </c>
      <c r="E155" s="43"/>
      <c r="F155" s="221" t="s">
        <v>242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142</v>
      </c>
      <c r="AU155" s="20" t="s">
        <v>83</v>
      </c>
    </row>
    <row r="156" s="2" customFormat="1">
      <c r="A156" s="41"/>
      <c r="B156" s="42"/>
      <c r="C156" s="43"/>
      <c r="D156" s="225" t="s">
        <v>144</v>
      </c>
      <c r="E156" s="43"/>
      <c r="F156" s="226" t="s">
        <v>243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144</v>
      </c>
      <c r="AU156" s="20" t="s">
        <v>83</v>
      </c>
    </row>
    <row r="157" s="14" customFormat="1">
      <c r="A157" s="14"/>
      <c r="B157" s="238"/>
      <c r="C157" s="239"/>
      <c r="D157" s="220" t="s">
        <v>146</v>
      </c>
      <c r="E157" s="240" t="s">
        <v>19</v>
      </c>
      <c r="F157" s="241" t="s">
        <v>244</v>
      </c>
      <c r="G157" s="239"/>
      <c r="H157" s="240" t="s">
        <v>19</v>
      </c>
      <c r="I157" s="242"/>
      <c r="J157" s="239"/>
      <c r="K157" s="239"/>
      <c r="L157" s="243"/>
      <c r="M157" s="244"/>
      <c r="N157" s="245"/>
      <c r="O157" s="245"/>
      <c r="P157" s="245"/>
      <c r="Q157" s="245"/>
      <c r="R157" s="245"/>
      <c r="S157" s="245"/>
      <c r="T157" s="246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7" t="s">
        <v>146</v>
      </c>
      <c r="AU157" s="247" t="s">
        <v>83</v>
      </c>
      <c r="AV157" s="14" t="s">
        <v>81</v>
      </c>
      <c r="AW157" s="14" t="s">
        <v>33</v>
      </c>
      <c r="AX157" s="14" t="s">
        <v>73</v>
      </c>
      <c r="AY157" s="247" t="s">
        <v>133</v>
      </c>
    </row>
    <row r="158" s="13" customFormat="1">
      <c r="A158" s="13"/>
      <c r="B158" s="227"/>
      <c r="C158" s="228"/>
      <c r="D158" s="220" t="s">
        <v>146</v>
      </c>
      <c r="E158" s="229" t="s">
        <v>19</v>
      </c>
      <c r="F158" s="230" t="s">
        <v>245</v>
      </c>
      <c r="G158" s="228"/>
      <c r="H158" s="231">
        <v>2.8599999999999999</v>
      </c>
      <c r="I158" s="232"/>
      <c r="J158" s="228"/>
      <c r="K158" s="228"/>
      <c r="L158" s="233"/>
      <c r="M158" s="234"/>
      <c r="N158" s="235"/>
      <c r="O158" s="235"/>
      <c r="P158" s="235"/>
      <c r="Q158" s="235"/>
      <c r="R158" s="235"/>
      <c r="S158" s="235"/>
      <c r="T158" s="236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7" t="s">
        <v>146</v>
      </c>
      <c r="AU158" s="237" t="s">
        <v>83</v>
      </c>
      <c r="AV158" s="13" t="s">
        <v>83</v>
      </c>
      <c r="AW158" s="13" t="s">
        <v>33</v>
      </c>
      <c r="AX158" s="13" t="s">
        <v>81</v>
      </c>
      <c r="AY158" s="237" t="s">
        <v>133</v>
      </c>
    </row>
    <row r="159" s="2" customFormat="1" ht="21.75" customHeight="1">
      <c r="A159" s="41"/>
      <c r="B159" s="42"/>
      <c r="C159" s="207" t="s">
        <v>246</v>
      </c>
      <c r="D159" s="207" t="s">
        <v>135</v>
      </c>
      <c r="E159" s="208" t="s">
        <v>247</v>
      </c>
      <c r="F159" s="209" t="s">
        <v>248</v>
      </c>
      <c r="G159" s="210" t="s">
        <v>198</v>
      </c>
      <c r="H159" s="211">
        <v>3.8780000000000001</v>
      </c>
      <c r="I159" s="212"/>
      <c r="J159" s="213">
        <f>ROUND(I159*H159,2)</f>
        <v>0</v>
      </c>
      <c r="K159" s="209" t="s">
        <v>139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0.087999999999999995</v>
      </c>
      <c r="T159" s="217">
        <f>S159*H159</f>
        <v>0.34126400000000001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140</v>
      </c>
      <c r="AT159" s="218" t="s">
        <v>135</v>
      </c>
      <c r="AU159" s="218" t="s">
        <v>83</v>
      </c>
      <c r="AY159" s="20" t="s">
        <v>133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81</v>
      </c>
      <c r="BK159" s="219">
        <f>ROUND(I159*H159,2)</f>
        <v>0</v>
      </c>
      <c r="BL159" s="20" t="s">
        <v>140</v>
      </c>
      <c r="BM159" s="218" t="s">
        <v>249</v>
      </c>
    </row>
    <row r="160" s="2" customFormat="1">
      <c r="A160" s="41"/>
      <c r="B160" s="42"/>
      <c r="C160" s="43"/>
      <c r="D160" s="220" t="s">
        <v>142</v>
      </c>
      <c r="E160" s="43"/>
      <c r="F160" s="221" t="s">
        <v>250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142</v>
      </c>
      <c r="AU160" s="20" t="s">
        <v>83</v>
      </c>
    </row>
    <row r="161" s="2" customFormat="1">
      <c r="A161" s="41"/>
      <c r="B161" s="42"/>
      <c r="C161" s="43"/>
      <c r="D161" s="225" t="s">
        <v>144</v>
      </c>
      <c r="E161" s="43"/>
      <c r="F161" s="226" t="s">
        <v>251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144</v>
      </c>
      <c r="AU161" s="20" t="s">
        <v>83</v>
      </c>
    </row>
    <row r="162" s="14" customFormat="1">
      <c r="A162" s="14"/>
      <c r="B162" s="238"/>
      <c r="C162" s="239"/>
      <c r="D162" s="220" t="s">
        <v>146</v>
      </c>
      <c r="E162" s="240" t="s">
        <v>19</v>
      </c>
      <c r="F162" s="241" t="s">
        <v>194</v>
      </c>
      <c r="G162" s="239"/>
      <c r="H162" s="240" t="s">
        <v>19</v>
      </c>
      <c r="I162" s="242"/>
      <c r="J162" s="239"/>
      <c r="K162" s="239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146</v>
      </c>
      <c r="AU162" s="247" t="s">
        <v>83</v>
      </c>
      <c r="AV162" s="14" t="s">
        <v>81</v>
      </c>
      <c r="AW162" s="14" t="s">
        <v>33</v>
      </c>
      <c r="AX162" s="14" t="s">
        <v>73</v>
      </c>
      <c r="AY162" s="247" t="s">
        <v>133</v>
      </c>
    </row>
    <row r="163" s="13" customFormat="1">
      <c r="A163" s="13"/>
      <c r="B163" s="227"/>
      <c r="C163" s="228"/>
      <c r="D163" s="220" t="s">
        <v>146</v>
      </c>
      <c r="E163" s="229" t="s">
        <v>19</v>
      </c>
      <c r="F163" s="230" t="s">
        <v>252</v>
      </c>
      <c r="G163" s="228"/>
      <c r="H163" s="231">
        <v>3.8780000000000001</v>
      </c>
      <c r="I163" s="232"/>
      <c r="J163" s="228"/>
      <c r="K163" s="228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146</v>
      </c>
      <c r="AU163" s="237" t="s">
        <v>83</v>
      </c>
      <c r="AV163" s="13" t="s">
        <v>83</v>
      </c>
      <c r="AW163" s="13" t="s">
        <v>33</v>
      </c>
      <c r="AX163" s="13" t="s">
        <v>81</v>
      </c>
      <c r="AY163" s="237" t="s">
        <v>133</v>
      </c>
    </row>
    <row r="164" s="2" customFormat="1" ht="21.75" customHeight="1">
      <c r="A164" s="41"/>
      <c r="B164" s="42"/>
      <c r="C164" s="207" t="s">
        <v>253</v>
      </c>
      <c r="D164" s="207" t="s">
        <v>135</v>
      </c>
      <c r="E164" s="208" t="s">
        <v>254</v>
      </c>
      <c r="F164" s="209" t="s">
        <v>255</v>
      </c>
      <c r="G164" s="210" t="s">
        <v>198</v>
      </c>
      <c r="H164" s="211">
        <v>4.9459999999999997</v>
      </c>
      <c r="I164" s="212"/>
      <c r="J164" s="213">
        <f>ROUND(I164*H164,2)</f>
        <v>0</v>
      </c>
      <c r="K164" s="209" t="s">
        <v>139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</v>
      </c>
      <c r="R164" s="216">
        <f>Q164*H164</f>
        <v>0</v>
      </c>
      <c r="S164" s="216">
        <v>0.067000000000000004</v>
      </c>
      <c r="T164" s="217">
        <f>S164*H164</f>
        <v>0.33138200000000001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140</v>
      </c>
      <c r="AT164" s="218" t="s">
        <v>135</v>
      </c>
      <c r="AU164" s="218" t="s">
        <v>83</v>
      </c>
      <c r="AY164" s="20" t="s">
        <v>133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81</v>
      </c>
      <c r="BK164" s="219">
        <f>ROUND(I164*H164,2)</f>
        <v>0</v>
      </c>
      <c r="BL164" s="20" t="s">
        <v>140</v>
      </c>
      <c r="BM164" s="218" t="s">
        <v>256</v>
      </c>
    </row>
    <row r="165" s="2" customFormat="1">
      <c r="A165" s="41"/>
      <c r="B165" s="42"/>
      <c r="C165" s="43"/>
      <c r="D165" s="220" t="s">
        <v>142</v>
      </c>
      <c r="E165" s="43"/>
      <c r="F165" s="221" t="s">
        <v>257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142</v>
      </c>
      <c r="AU165" s="20" t="s">
        <v>83</v>
      </c>
    </row>
    <row r="166" s="2" customFormat="1">
      <c r="A166" s="41"/>
      <c r="B166" s="42"/>
      <c r="C166" s="43"/>
      <c r="D166" s="225" t="s">
        <v>144</v>
      </c>
      <c r="E166" s="43"/>
      <c r="F166" s="226" t="s">
        <v>258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144</v>
      </c>
      <c r="AU166" s="20" t="s">
        <v>83</v>
      </c>
    </row>
    <row r="167" s="14" customFormat="1">
      <c r="A167" s="14"/>
      <c r="B167" s="238"/>
      <c r="C167" s="239"/>
      <c r="D167" s="220" t="s">
        <v>146</v>
      </c>
      <c r="E167" s="240" t="s">
        <v>19</v>
      </c>
      <c r="F167" s="241" t="s">
        <v>194</v>
      </c>
      <c r="G167" s="239"/>
      <c r="H167" s="240" t="s">
        <v>19</v>
      </c>
      <c r="I167" s="242"/>
      <c r="J167" s="239"/>
      <c r="K167" s="239"/>
      <c r="L167" s="243"/>
      <c r="M167" s="244"/>
      <c r="N167" s="245"/>
      <c r="O167" s="245"/>
      <c r="P167" s="245"/>
      <c r="Q167" s="245"/>
      <c r="R167" s="245"/>
      <c r="S167" s="245"/>
      <c r="T167" s="246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7" t="s">
        <v>146</v>
      </c>
      <c r="AU167" s="247" t="s">
        <v>83</v>
      </c>
      <c r="AV167" s="14" t="s">
        <v>81</v>
      </c>
      <c r="AW167" s="14" t="s">
        <v>33</v>
      </c>
      <c r="AX167" s="14" t="s">
        <v>73</v>
      </c>
      <c r="AY167" s="247" t="s">
        <v>133</v>
      </c>
    </row>
    <row r="168" s="13" customFormat="1">
      <c r="A168" s="13"/>
      <c r="B168" s="227"/>
      <c r="C168" s="228"/>
      <c r="D168" s="220" t="s">
        <v>146</v>
      </c>
      <c r="E168" s="229" t="s">
        <v>19</v>
      </c>
      <c r="F168" s="230" t="s">
        <v>259</v>
      </c>
      <c r="G168" s="228"/>
      <c r="H168" s="231">
        <v>2.02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146</v>
      </c>
      <c r="AU168" s="237" t="s">
        <v>83</v>
      </c>
      <c r="AV168" s="13" t="s">
        <v>83</v>
      </c>
      <c r="AW168" s="13" t="s">
        <v>33</v>
      </c>
      <c r="AX168" s="13" t="s">
        <v>73</v>
      </c>
      <c r="AY168" s="237" t="s">
        <v>133</v>
      </c>
    </row>
    <row r="169" s="13" customFormat="1">
      <c r="A169" s="13"/>
      <c r="B169" s="227"/>
      <c r="C169" s="228"/>
      <c r="D169" s="220" t="s">
        <v>146</v>
      </c>
      <c r="E169" s="229" t="s">
        <v>19</v>
      </c>
      <c r="F169" s="230" t="s">
        <v>260</v>
      </c>
      <c r="G169" s="228"/>
      <c r="H169" s="231">
        <v>2.9260000000000002</v>
      </c>
      <c r="I169" s="232"/>
      <c r="J169" s="228"/>
      <c r="K169" s="228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146</v>
      </c>
      <c r="AU169" s="237" t="s">
        <v>83</v>
      </c>
      <c r="AV169" s="13" t="s">
        <v>83</v>
      </c>
      <c r="AW169" s="13" t="s">
        <v>33</v>
      </c>
      <c r="AX169" s="13" t="s">
        <v>73</v>
      </c>
      <c r="AY169" s="237" t="s">
        <v>133</v>
      </c>
    </row>
    <row r="170" s="15" customFormat="1">
      <c r="A170" s="15"/>
      <c r="B170" s="248"/>
      <c r="C170" s="249"/>
      <c r="D170" s="220" t="s">
        <v>146</v>
      </c>
      <c r="E170" s="250" t="s">
        <v>19</v>
      </c>
      <c r="F170" s="251" t="s">
        <v>261</v>
      </c>
      <c r="G170" s="249"/>
      <c r="H170" s="252">
        <v>4.9459999999999997</v>
      </c>
      <c r="I170" s="253"/>
      <c r="J170" s="249"/>
      <c r="K170" s="249"/>
      <c r="L170" s="254"/>
      <c r="M170" s="255"/>
      <c r="N170" s="256"/>
      <c r="O170" s="256"/>
      <c r="P170" s="256"/>
      <c r="Q170" s="256"/>
      <c r="R170" s="256"/>
      <c r="S170" s="256"/>
      <c r="T170" s="257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8" t="s">
        <v>146</v>
      </c>
      <c r="AU170" s="258" t="s">
        <v>83</v>
      </c>
      <c r="AV170" s="15" t="s">
        <v>140</v>
      </c>
      <c r="AW170" s="15" t="s">
        <v>33</v>
      </c>
      <c r="AX170" s="15" t="s">
        <v>81</v>
      </c>
      <c r="AY170" s="258" t="s">
        <v>133</v>
      </c>
    </row>
    <row r="171" s="2" customFormat="1" ht="24.15" customHeight="1">
      <c r="A171" s="41"/>
      <c r="B171" s="42"/>
      <c r="C171" s="207" t="s">
        <v>262</v>
      </c>
      <c r="D171" s="207" t="s">
        <v>135</v>
      </c>
      <c r="E171" s="208" t="s">
        <v>263</v>
      </c>
      <c r="F171" s="209" t="s">
        <v>264</v>
      </c>
      <c r="G171" s="210" t="s">
        <v>198</v>
      </c>
      <c r="H171" s="211">
        <v>0.98999999999999999</v>
      </c>
      <c r="I171" s="212"/>
      <c r="J171" s="213">
        <f>ROUND(I171*H171,2)</f>
        <v>0</v>
      </c>
      <c r="K171" s="209" t="s">
        <v>139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0.065000000000000002</v>
      </c>
      <c r="T171" s="217">
        <f>S171*H171</f>
        <v>0.064350000000000004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140</v>
      </c>
      <c r="AT171" s="218" t="s">
        <v>135</v>
      </c>
      <c r="AU171" s="218" t="s">
        <v>83</v>
      </c>
      <c r="AY171" s="20" t="s">
        <v>133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81</v>
      </c>
      <c r="BK171" s="219">
        <f>ROUND(I171*H171,2)</f>
        <v>0</v>
      </c>
      <c r="BL171" s="20" t="s">
        <v>140</v>
      </c>
      <c r="BM171" s="218" t="s">
        <v>265</v>
      </c>
    </row>
    <row r="172" s="2" customFormat="1">
      <c r="A172" s="41"/>
      <c r="B172" s="42"/>
      <c r="C172" s="43"/>
      <c r="D172" s="220" t="s">
        <v>142</v>
      </c>
      <c r="E172" s="43"/>
      <c r="F172" s="221" t="s">
        <v>266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142</v>
      </c>
      <c r="AU172" s="20" t="s">
        <v>83</v>
      </c>
    </row>
    <row r="173" s="2" customFormat="1">
      <c r="A173" s="41"/>
      <c r="B173" s="42"/>
      <c r="C173" s="43"/>
      <c r="D173" s="225" t="s">
        <v>144</v>
      </c>
      <c r="E173" s="43"/>
      <c r="F173" s="226" t="s">
        <v>267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144</v>
      </c>
      <c r="AU173" s="20" t="s">
        <v>83</v>
      </c>
    </row>
    <row r="174" s="13" customFormat="1">
      <c r="A174" s="13"/>
      <c r="B174" s="227"/>
      <c r="C174" s="228"/>
      <c r="D174" s="220" t="s">
        <v>146</v>
      </c>
      <c r="E174" s="229" t="s">
        <v>19</v>
      </c>
      <c r="F174" s="230" t="s">
        <v>268</v>
      </c>
      <c r="G174" s="228"/>
      <c r="H174" s="231">
        <v>0.98999999999999999</v>
      </c>
      <c r="I174" s="232"/>
      <c r="J174" s="228"/>
      <c r="K174" s="228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146</v>
      </c>
      <c r="AU174" s="237" t="s">
        <v>83</v>
      </c>
      <c r="AV174" s="13" t="s">
        <v>83</v>
      </c>
      <c r="AW174" s="13" t="s">
        <v>33</v>
      </c>
      <c r="AX174" s="13" t="s">
        <v>81</v>
      </c>
      <c r="AY174" s="237" t="s">
        <v>133</v>
      </c>
    </row>
    <row r="175" s="2" customFormat="1" ht="21.75" customHeight="1">
      <c r="A175" s="41"/>
      <c r="B175" s="42"/>
      <c r="C175" s="207" t="s">
        <v>269</v>
      </c>
      <c r="D175" s="207" t="s">
        <v>135</v>
      </c>
      <c r="E175" s="208" t="s">
        <v>270</v>
      </c>
      <c r="F175" s="209" t="s">
        <v>271</v>
      </c>
      <c r="G175" s="210" t="s">
        <v>198</v>
      </c>
      <c r="H175" s="211">
        <v>6.0789999999999997</v>
      </c>
      <c r="I175" s="212"/>
      <c r="J175" s="213">
        <f>ROUND(I175*H175,2)</f>
        <v>0</v>
      </c>
      <c r="K175" s="209" t="s">
        <v>139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0.075999999999999998</v>
      </c>
      <c r="T175" s="217">
        <f>S175*H175</f>
        <v>0.46200399999999997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140</v>
      </c>
      <c r="AT175" s="218" t="s">
        <v>135</v>
      </c>
      <c r="AU175" s="218" t="s">
        <v>83</v>
      </c>
      <c r="AY175" s="20" t="s">
        <v>133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81</v>
      </c>
      <c r="BK175" s="219">
        <f>ROUND(I175*H175,2)</f>
        <v>0</v>
      </c>
      <c r="BL175" s="20" t="s">
        <v>140</v>
      </c>
      <c r="BM175" s="218" t="s">
        <v>272</v>
      </c>
    </row>
    <row r="176" s="2" customFormat="1">
      <c r="A176" s="41"/>
      <c r="B176" s="42"/>
      <c r="C176" s="43"/>
      <c r="D176" s="220" t="s">
        <v>142</v>
      </c>
      <c r="E176" s="43"/>
      <c r="F176" s="221" t="s">
        <v>273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142</v>
      </c>
      <c r="AU176" s="20" t="s">
        <v>83</v>
      </c>
    </row>
    <row r="177" s="2" customFormat="1">
      <c r="A177" s="41"/>
      <c r="B177" s="42"/>
      <c r="C177" s="43"/>
      <c r="D177" s="225" t="s">
        <v>144</v>
      </c>
      <c r="E177" s="43"/>
      <c r="F177" s="226" t="s">
        <v>274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144</v>
      </c>
      <c r="AU177" s="20" t="s">
        <v>83</v>
      </c>
    </row>
    <row r="178" s="14" customFormat="1">
      <c r="A178" s="14"/>
      <c r="B178" s="238"/>
      <c r="C178" s="239"/>
      <c r="D178" s="220" t="s">
        <v>146</v>
      </c>
      <c r="E178" s="240" t="s">
        <v>19</v>
      </c>
      <c r="F178" s="241" t="s">
        <v>194</v>
      </c>
      <c r="G178" s="239"/>
      <c r="H178" s="240" t="s">
        <v>19</v>
      </c>
      <c r="I178" s="242"/>
      <c r="J178" s="239"/>
      <c r="K178" s="239"/>
      <c r="L178" s="243"/>
      <c r="M178" s="244"/>
      <c r="N178" s="245"/>
      <c r="O178" s="245"/>
      <c r="P178" s="245"/>
      <c r="Q178" s="245"/>
      <c r="R178" s="245"/>
      <c r="S178" s="245"/>
      <c r="T178" s="24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7" t="s">
        <v>146</v>
      </c>
      <c r="AU178" s="247" t="s">
        <v>83</v>
      </c>
      <c r="AV178" s="14" t="s">
        <v>81</v>
      </c>
      <c r="AW178" s="14" t="s">
        <v>33</v>
      </c>
      <c r="AX178" s="14" t="s">
        <v>73</v>
      </c>
      <c r="AY178" s="247" t="s">
        <v>133</v>
      </c>
    </row>
    <row r="179" s="13" customFormat="1">
      <c r="A179" s="13"/>
      <c r="B179" s="227"/>
      <c r="C179" s="228"/>
      <c r="D179" s="220" t="s">
        <v>146</v>
      </c>
      <c r="E179" s="229" t="s">
        <v>19</v>
      </c>
      <c r="F179" s="230" t="s">
        <v>275</v>
      </c>
      <c r="G179" s="228"/>
      <c r="H179" s="231">
        <v>1.9390000000000001</v>
      </c>
      <c r="I179" s="232"/>
      <c r="J179" s="228"/>
      <c r="K179" s="228"/>
      <c r="L179" s="233"/>
      <c r="M179" s="234"/>
      <c r="N179" s="235"/>
      <c r="O179" s="235"/>
      <c r="P179" s="235"/>
      <c r="Q179" s="235"/>
      <c r="R179" s="235"/>
      <c r="S179" s="235"/>
      <c r="T179" s="23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7" t="s">
        <v>146</v>
      </c>
      <c r="AU179" s="237" t="s">
        <v>83</v>
      </c>
      <c r="AV179" s="13" t="s">
        <v>83</v>
      </c>
      <c r="AW179" s="13" t="s">
        <v>33</v>
      </c>
      <c r="AX179" s="13" t="s">
        <v>73</v>
      </c>
      <c r="AY179" s="237" t="s">
        <v>133</v>
      </c>
    </row>
    <row r="180" s="13" customFormat="1">
      <c r="A180" s="13"/>
      <c r="B180" s="227"/>
      <c r="C180" s="228"/>
      <c r="D180" s="220" t="s">
        <v>146</v>
      </c>
      <c r="E180" s="229" t="s">
        <v>19</v>
      </c>
      <c r="F180" s="230" t="s">
        <v>276</v>
      </c>
      <c r="G180" s="228"/>
      <c r="H180" s="231">
        <v>2.3220000000000001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146</v>
      </c>
      <c r="AU180" s="237" t="s">
        <v>83</v>
      </c>
      <c r="AV180" s="13" t="s">
        <v>83</v>
      </c>
      <c r="AW180" s="13" t="s">
        <v>33</v>
      </c>
      <c r="AX180" s="13" t="s">
        <v>73</v>
      </c>
      <c r="AY180" s="237" t="s">
        <v>133</v>
      </c>
    </row>
    <row r="181" s="13" customFormat="1">
      <c r="A181" s="13"/>
      <c r="B181" s="227"/>
      <c r="C181" s="228"/>
      <c r="D181" s="220" t="s">
        <v>146</v>
      </c>
      <c r="E181" s="229" t="s">
        <v>19</v>
      </c>
      <c r="F181" s="230" t="s">
        <v>277</v>
      </c>
      <c r="G181" s="228"/>
      <c r="H181" s="231">
        <v>1.8180000000000001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146</v>
      </c>
      <c r="AU181" s="237" t="s">
        <v>83</v>
      </c>
      <c r="AV181" s="13" t="s">
        <v>83</v>
      </c>
      <c r="AW181" s="13" t="s">
        <v>33</v>
      </c>
      <c r="AX181" s="13" t="s">
        <v>73</v>
      </c>
      <c r="AY181" s="237" t="s">
        <v>133</v>
      </c>
    </row>
    <row r="182" s="15" customFormat="1">
      <c r="A182" s="15"/>
      <c r="B182" s="248"/>
      <c r="C182" s="249"/>
      <c r="D182" s="220" t="s">
        <v>146</v>
      </c>
      <c r="E182" s="250" t="s">
        <v>19</v>
      </c>
      <c r="F182" s="251" t="s">
        <v>261</v>
      </c>
      <c r="G182" s="249"/>
      <c r="H182" s="252">
        <v>6.0789999999999997</v>
      </c>
      <c r="I182" s="253"/>
      <c r="J182" s="249"/>
      <c r="K182" s="249"/>
      <c r="L182" s="254"/>
      <c r="M182" s="255"/>
      <c r="N182" s="256"/>
      <c r="O182" s="256"/>
      <c r="P182" s="256"/>
      <c r="Q182" s="256"/>
      <c r="R182" s="256"/>
      <c r="S182" s="256"/>
      <c r="T182" s="257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58" t="s">
        <v>146</v>
      </c>
      <c r="AU182" s="258" t="s">
        <v>83</v>
      </c>
      <c r="AV182" s="15" t="s">
        <v>140</v>
      </c>
      <c r="AW182" s="15" t="s">
        <v>33</v>
      </c>
      <c r="AX182" s="15" t="s">
        <v>81</v>
      </c>
      <c r="AY182" s="258" t="s">
        <v>133</v>
      </c>
    </row>
    <row r="183" s="2" customFormat="1" ht="21.75" customHeight="1">
      <c r="A183" s="41"/>
      <c r="B183" s="42"/>
      <c r="C183" s="207" t="s">
        <v>278</v>
      </c>
      <c r="D183" s="207" t="s">
        <v>135</v>
      </c>
      <c r="E183" s="208" t="s">
        <v>279</v>
      </c>
      <c r="F183" s="209" t="s">
        <v>280</v>
      </c>
      <c r="G183" s="210" t="s">
        <v>198</v>
      </c>
      <c r="H183" s="211">
        <v>4.04</v>
      </c>
      <c r="I183" s="212"/>
      <c r="J183" s="213">
        <f>ROUND(I183*H183,2)</f>
        <v>0</v>
      </c>
      <c r="K183" s="209" t="s">
        <v>139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0.063</v>
      </c>
      <c r="T183" s="217">
        <f>S183*H183</f>
        <v>0.25452000000000002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140</v>
      </c>
      <c r="AT183" s="218" t="s">
        <v>135</v>
      </c>
      <c r="AU183" s="218" t="s">
        <v>83</v>
      </c>
      <c r="AY183" s="20" t="s">
        <v>133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81</v>
      </c>
      <c r="BK183" s="219">
        <f>ROUND(I183*H183,2)</f>
        <v>0</v>
      </c>
      <c r="BL183" s="20" t="s">
        <v>140</v>
      </c>
      <c r="BM183" s="218" t="s">
        <v>281</v>
      </c>
    </row>
    <row r="184" s="2" customFormat="1">
      <c r="A184" s="41"/>
      <c r="B184" s="42"/>
      <c r="C184" s="43"/>
      <c r="D184" s="220" t="s">
        <v>142</v>
      </c>
      <c r="E184" s="43"/>
      <c r="F184" s="221" t="s">
        <v>282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142</v>
      </c>
      <c r="AU184" s="20" t="s">
        <v>83</v>
      </c>
    </row>
    <row r="185" s="2" customFormat="1">
      <c r="A185" s="41"/>
      <c r="B185" s="42"/>
      <c r="C185" s="43"/>
      <c r="D185" s="225" t="s">
        <v>144</v>
      </c>
      <c r="E185" s="43"/>
      <c r="F185" s="226" t="s">
        <v>283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144</v>
      </c>
      <c r="AU185" s="20" t="s">
        <v>83</v>
      </c>
    </row>
    <row r="186" s="13" customFormat="1">
      <c r="A186" s="13"/>
      <c r="B186" s="227"/>
      <c r="C186" s="228"/>
      <c r="D186" s="220" t="s">
        <v>146</v>
      </c>
      <c r="E186" s="229" t="s">
        <v>19</v>
      </c>
      <c r="F186" s="230" t="s">
        <v>284</v>
      </c>
      <c r="G186" s="228"/>
      <c r="H186" s="231">
        <v>4.04</v>
      </c>
      <c r="I186" s="232"/>
      <c r="J186" s="228"/>
      <c r="K186" s="228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146</v>
      </c>
      <c r="AU186" s="237" t="s">
        <v>83</v>
      </c>
      <c r="AV186" s="13" t="s">
        <v>83</v>
      </c>
      <c r="AW186" s="13" t="s">
        <v>33</v>
      </c>
      <c r="AX186" s="13" t="s">
        <v>81</v>
      </c>
      <c r="AY186" s="237" t="s">
        <v>133</v>
      </c>
    </row>
    <row r="187" s="2" customFormat="1" ht="24.15" customHeight="1">
      <c r="A187" s="41"/>
      <c r="B187" s="42"/>
      <c r="C187" s="207" t="s">
        <v>7</v>
      </c>
      <c r="D187" s="207" t="s">
        <v>135</v>
      </c>
      <c r="E187" s="208" t="s">
        <v>285</v>
      </c>
      <c r="F187" s="209" t="s">
        <v>286</v>
      </c>
      <c r="G187" s="210" t="s">
        <v>287</v>
      </c>
      <c r="H187" s="211">
        <v>5</v>
      </c>
      <c r="I187" s="212"/>
      <c r="J187" s="213">
        <f>ROUND(I187*H187,2)</f>
        <v>0</v>
      </c>
      <c r="K187" s="209" t="s">
        <v>139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0.14899999999999999</v>
      </c>
      <c r="T187" s="217">
        <f>S187*H187</f>
        <v>0.745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140</v>
      </c>
      <c r="AT187" s="218" t="s">
        <v>135</v>
      </c>
      <c r="AU187" s="218" t="s">
        <v>83</v>
      </c>
      <c r="AY187" s="20" t="s">
        <v>133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81</v>
      </c>
      <c r="BK187" s="219">
        <f>ROUND(I187*H187,2)</f>
        <v>0</v>
      </c>
      <c r="BL187" s="20" t="s">
        <v>140</v>
      </c>
      <c r="BM187" s="218" t="s">
        <v>288</v>
      </c>
    </row>
    <row r="188" s="2" customFormat="1">
      <c r="A188" s="41"/>
      <c r="B188" s="42"/>
      <c r="C188" s="43"/>
      <c r="D188" s="220" t="s">
        <v>142</v>
      </c>
      <c r="E188" s="43"/>
      <c r="F188" s="221" t="s">
        <v>289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142</v>
      </c>
      <c r="AU188" s="20" t="s">
        <v>83</v>
      </c>
    </row>
    <row r="189" s="2" customFormat="1">
      <c r="A189" s="41"/>
      <c r="B189" s="42"/>
      <c r="C189" s="43"/>
      <c r="D189" s="225" t="s">
        <v>144</v>
      </c>
      <c r="E189" s="43"/>
      <c r="F189" s="226" t="s">
        <v>290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144</v>
      </c>
      <c r="AU189" s="20" t="s">
        <v>83</v>
      </c>
    </row>
    <row r="190" s="13" customFormat="1">
      <c r="A190" s="13"/>
      <c r="B190" s="227"/>
      <c r="C190" s="228"/>
      <c r="D190" s="220" t="s">
        <v>146</v>
      </c>
      <c r="E190" s="229" t="s">
        <v>19</v>
      </c>
      <c r="F190" s="230" t="s">
        <v>291</v>
      </c>
      <c r="G190" s="228"/>
      <c r="H190" s="231">
        <v>3</v>
      </c>
      <c r="I190" s="232"/>
      <c r="J190" s="228"/>
      <c r="K190" s="228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146</v>
      </c>
      <c r="AU190" s="237" t="s">
        <v>83</v>
      </c>
      <c r="AV190" s="13" t="s">
        <v>83</v>
      </c>
      <c r="AW190" s="13" t="s">
        <v>33</v>
      </c>
      <c r="AX190" s="13" t="s">
        <v>73</v>
      </c>
      <c r="AY190" s="237" t="s">
        <v>133</v>
      </c>
    </row>
    <row r="191" s="13" customFormat="1">
      <c r="A191" s="13"/>
      <c r="B191" s="227"/>
      <c r="C191" s="228"/>
      <c r="D191" s="220" t="s">
        <v>146</v>
      </c>
      <c r="E191" s="229" t="s">
        <v>19</v>
      </c>
      <c r="F191" s="230" t="s">
        <v>292</v>
      </c>
      <c r="G191" s="228"/>
      <c r="H191" s="231">
        <v>1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146</v>
      </c>
      <c r="AU191" s="237" t="s">
        <v>83</v>
      </c>
      <c r="AV191" s="13" t="s">
        <v>83</v>
      </c>
      <c r="AW191" s="13" t="s">
        <v>33</v>
      </c>
      <c r="AX191" s="13" t="s">
        <v>73</v>
      </c>
      <c r="AY191" s="237" t="s">
        <v>133</v>
      </c>
    </row>
    <row r="192" s="13" customFormat="1">
      <c r="A192" s="13"/>
      <c r="B192" s="227"/>
      <c r="C192" s="228"/>
      <c r="D192" s="220" t="s">
        <v>146</v>
      </c>
      <c r="E192" s="229" t="s">
        <v>19</v>
      </c>
      <c r="F192" s="230" t="s">
        <v>293</v>
      </c>
      <c r="G192" s="228"/>
      <c r="H192" s="231">
        <v>1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146</v>
      </c>
      <c r="AU192" s="237" t="s">
        <v>83</v>
      </c>
      <c r="AV192" s="13" t="s">
        <v>83</v>
      </c>
      <c r="AW192" s="13" t="s">
        <v>33</v>
      </c>
      <c r="AX192" s="13" t="s">
        <v>73</v>
      </c>
      <c r="AY192" s="237" t="s">
        <v>133</v>
      </c>
    </row>
    <row r="193" s="15" customFormat="1">
      <c r="A193" s="15"/>
      <c r="B193" s="248"/>
      <c r="C193" s="249"/>
      <c r="D193" s="220" t="s">
        <v>146</v>
      </c>
      <c r="E193" s="250" t="s">
        <v>19</v>
      </c>
      <c r="F193" s="251" t="s">
        <v>261</v>
      </c>
      <c r="G193" s="249"/>
      <c r="H193" s="252">
        <v>5</v>
      </c>
      <c r="I193" s="253"/>
      <c r="J193" s="249"/>
      <c r="K193" s="249"/>
      <c r="L193" s="254"/>
      <c r="M193" s="255"/>
      <c r="N193" s="256"/>
      <c r="O193" s="256"/>
      <c r="P193" s="256"/>
      <c r="Q193" s="256"/>
      <c r="R193" s="256"/>
      <c r="S193" s="256"/>
      <c r="T193" s="25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58" t="s">
        <v>146</v>
      </c>
      <c r="AU193" s="258" t="s">
        <v>83</v>
      </c>
      <c r="AV193" s="15" t="s">
        <v>140</v>
      </c>
      <c r="AW193" s="15" t="s">
        <v>33</v>
      </c>
      <c r="AX193" s="15" t="s">
        <v>81</v>
      </c>
      <c r="AY193" s="258" t="s">
        <v>133</v>
      </c>
    </row>
    <row r="194" s="2" customFormat="1" ht="24.15" customHeight="1">
      <c r="A194" s="41"/>
      <c r="B194" s="42"/>
      <c r="C194" s="207" t="s">
        <v>294</v>
      </c>
      <c r="D194" s="207" t="s">
        <v>135</v>
      </c>
      <c r="E194" s="208" t="s">
        <v>295</v>
      </c>
      <c r="F194" s="209" t="s">
        <v>296</v>
      </c>
      <c r="G194" s="210" t="s">
        <v>198</v>
      </c>
      <c r="H194" s="211">
        <v>0.625</v>
      </c>
      <c r="I194" s="212"/>
      <c r="J194" s="213">
        <f>ROUND(I194*H194,2)</f>
        <v>0</v>
      </c>
      <c r="K194" s="209" t="s">
        <v>139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0.27000000000000002</v>
      </c>
      <c r="T194" s="217">
        <f>S194*H194</f>
        <v>0.16875000000000001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140</v>
      </c>
      <c r="AT194" s="218" t="s">
        <v>135</v>
      </c>
      <c r="AU194" s="218" t="s">
        <v>83</v>
      </c>
      <c r="AY194" s="20" t="s">
        <v>133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81</v>
      </c>
      <c r="BK194" s="219">
        <f>ROUND(I194*H194,2)</f>
        <v>0</v>
      </c>
      <c r="BL194" s="20" t="s">
        <v>140</v>
      </c>
      <c r="BM194" s="218" t="s">
        <v>297</v>
      </c>
    </row>
    <row r="195" s="2" customFormat="1">
      <c r="A195" s="41"/>
      <c r="B195" s="42"/>
      <c r="C195" s="43"/>
      <c r="D195" s="220" t="s">
        <v>142</v>
      </c>
      <c r="E195" s="43"/>
      <c r="F195" s="221" t="s">
        <v>298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142</v>
      </c>
      <c r="AU195" s="20" t="s">
        <v>83</v>
      </c>
    </row>
    <row r="196" s="2" customFormat="1">
      <c r="A196" s="41"/>
      <c r="B196" s="42"/>
      <c r="C196" s="43"/>
      <c r="D196" s="225" t="s">
        <v>144</v>
      </c>
      <c r="E196" s="43"/>
      <c r="F196" s="226" t="s">
        <v>299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144</v>
      </c>
      <c r="AU196" s="20" t="s">
        <v>83</v>
      </c>
    </row>
    <row r="197" s="13" customFormat="1">
      <c r="A197" s="13"/>
      <c r="B197" s="227"/>
      <c r="C197" s="228"/>
      <c r="D197" s="220" t="s">
        <v>146</v>
      </c>
      <c r="E197" s="229" t="s">
        <v>19</v>
      </c>
      <c r="F197" s="230" t="s">
        <v>300</v>
      </c>
      <c r="G197" s="228"/>
      <c r="H197" s="231">
        <v>0.625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146</v>
      </c>
      <c r="AU197" s="237" t="s">
        <v>83</v>
      </c>
      <c r="AV197" s="13" t="s">
        <v>83</v>
      </c>
      <c r="AW197" s="13" t="s">
        <v>33</v>
      </c>
      <c r="AX197" s="13" t="s">
        <v>81</v>
      </c>
      <c r="AY197" s="237" t="s">
        <v>133</v>
      </c>
    </row>
    <row r="198" s="2" customFormat="1" ht="24.15" customHeight="1">
      <c r="A198" s="41"/>
      <c r="B198" s="42"/>
      <c r="C198" s="207" t="s">
        <v>301</v>
      </c>
      <c r="D198" s="207" t="s">
        <v>135</v>
      </c>
      <c r="E198" s="208" t="s">
        <v>302</v>
      </c>
      <c r="F198" s="209" t="s">
        <v>303</v>
      </c>
      <c r="G198" s="210" t="s">
        <v>138</v>
      </c>
      <c r="H198" s="211">
        <v>0.68300000000000005</v>
      </c>
      <c r="I198" s="212"/>
      <c r="J198" s="213">
        <f>ROUND(I198*H198,2)</f>
        <v>0</v>
      </c>
      <c r="K198" s="209" t="s">
        <v>139</v>
      </c>
      <c r="L198" s="47"/>
      <c r="M198" s="214" t="s">
        <v>19</v>
      </c>
      <c r="N198" s="215" t="s">
        <v>44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1.8</v>
      </c>
      <c r="T198" s="217">
        <f>S198*H198</f>
        <v>1.2294000000000001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140</v>
      </c>
      <c r="AT198" s="218" t="s">
        <v>135</v>
      </c>
      <c r="AU198" s="218" t="s">
        <v>83</v>
      </c>
      <c r="AY198" s="20" t="s">
        <v>133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81</v>
      </c>
      <c r="BK198" s="219">
        <f>ROUND(I198*H198,2)</f>
        <v>0</v>
      </c>
      <c r="BL198" s="20" t="s">
        <v>140</v>
      </c>
      <c r="BM198" s="218" t="s">
        <v>304</v>
      </c>
    </row>
    <row r="199" s="2" customFormat="1">
      <c r="A199" s="41"/>
      <c r="B199" s="42"/>
      <c r="C199" s="43"/>
      <c r="D199" s="220" t="s">
        <v>142</v>
      </c>
      <c r="E199" s="43"/>
      <c r="F199" s="221" t="s">
        <v>305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142</v>
      </c>
      <c r="AU199" s="20" t="s">
        <v>83</v>
      </c>
    </row>
    <row r="200" s="2" customFormat="1">
      <c r="A200" s="41"/>
      <c r="B200" s="42"/>
      <c r="C200" s="43"/>
      <c r="D200" s="225" t="s">
        <v>144</v>
      </c>
      <c r="E200" s="43"/>
      <c r="F200" s="226" t="s">
        <v>306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144</v>
      </c>
      <c r="AU200" s="20" t="s">
        <v>83</v>
      </c>
    </row>
    <row r="201" s="14" customFormat="1">
      <c r="A201" s="14"/>
      <c r="B201" s="238"/>
      <c r="C201" s="239"/>
      <c r="D201" s="220" t="s">
        <v>146</v>
      </c>
      <c r="E201" s="240" t="s">
        <v>19</v>
      </c>
      <c r="F201" s="241" t="s">
        <v>307</v>
      </c>
      <c r="G201" s="239"/>
      <c r="H201" s="240" t="s">
        <v>19</v>
      </c>
      <c r="I201" s="242"/>
      <c r="J201" s="239"/>
      <c r="K201" s="239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146</v>
      </c>
      <c r="AU201" s="247" t="s">
        <v>83</v>
      </c>
      <c r="AV201" s="14" t="s">
        <v>81</v>
      </c>
      <c r="AW201" s="14" t="s">
        <v>33</v>
      </c>
      <c r="AX201" s="14" t="s">
        <v>73</v>
      </c>
      <c r="AY201" s="247" t="s">
        <v>133</v>
      </c>
    </row>
    <row r="202" s="13" customFormat="1">
      <c r="A202" s="13"/>
      <c r="B202" s="227"/>
      <c r="C202" s="228"/>
      <c r="D202" s="220" t="s">
        <v>146</v>
      </c>
      <c r="E202" s="229" t="s">
        <v>19</v>
      </c>
      <c r="F202" s="230" t="s">
        <v>308</v>
      </c>
      <c r="G202" s="228"/>
      <c r="H202" s="231">
        <v>0.68300000000000005</v>
      </c>
      <c r="I202" s="232"/>
      <c r="J202" s="228"/>
      <c r="K202" s="228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146</v>
      </c>
      <c r="AU202" s="237" t="s">
        <v>83</v>
      </c>
      <c r="AV202" s="13" t="s">
        <v>83</v>
      </c>
      <c r="AW202" s="13" t="s">
        <v>33</v>
      </c>
      <c r="AX202" s="13" t="s">
        <v>81</v>
      </c>
      <c r="AY202" s="237" t="s">
        <v>133</v>
      </c>
    </row>
    <row r="203" s="2" customFormat="1" ht="24.15" customHeight="1">
      <c r="A203" s="41"/>
      <c r="B203" s="42"/>
      <c r="C203" s="207" t="s">
        <v>309</v>
      </c>
      <c r="D203" s="207" t="s">
        <v>135</v>
      </c>
      <c r="E203" s="208" t="s">
        <v>310</v>
      </c>
      <c r="F203" s="209" t="s">
        <v>311</v>
      </c>
      <c r="G203" s="210" t="s">
        <v>312</v>
      </c>
      <c r="H203" s="211">
        <v>2.7999999999999998</v>
      </c>
      <c r="I203" s="212"/>
      <c r="J203" s="213">
        <f>ROUND(I203*H203,2)</f>
        <v>0</v>
      </c>
      <c r="K203" s="209" t="s">
        <v>139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0.081000000000000003</v>
      </c>
      <c r="T203" s="217">
        <f>S203*H203</f>
        <v>0.2268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140</v>
      </c>
      <c r="AT203" s="218" t="s">
        <v>135</v>
      </c>
      <c r="AU203" s="218" t="s">
        <v>83</v>
      </c>
      <c r="AY203" s="20" t="s">
        <v>133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140</v>
      </c>
      <c r="BM203" s="218" t="s">
        <v>313</v>
      </c>
    </row>
    <row r="204" s="2" customFormat="1">
      <c r="A204" s="41"/>
      <c r="B204" s="42"/>
      <c r="C204" s="43"/>
      <c r="D204" s="220" t="s">
        <v>142</v>
      </c>
      <c r="E204" s="43"/>
      <c r="F204" s="221" t="s">
        <v>314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142</v>
      </c>
      <c r="AU204" s="20" t="s">
        <v>83</v>
      </c>
    </row>
    <row r="205" s="2" customFormat="1">
      <c r="A205" s="41"/>
      <c r="B205" s="42"/>
      <c r="C205" s="43"/>
      <c r="D205" s="225" t="s">
        <v>144</v>
      </c>
      <c r="E205" s="43"/>
      <c r="F205" s="226" t="s">
        <v>315</v>
      </c>
      <c r="G205" s="43"/>
      <c r="H205" s="43"/>
      <c r="I205" s="222"/>
      <c r="J205" s="43"/>
      <c r="K205" s="43"/>
      <c r="L205" s="47"/>
      <c r="M205" s="223"/>
      <c r="N205" s="224"/>
      <c r="O205" s="87"/>
      <c r="P205" s="87"/>
      <c r="Q205" s="87"/>
      <c r="R205" s="87"/>
      <c r="S205" s="87"/>
      <c r="T205" s="88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T205" s="20" t="s">
        <v>144</v>
      </c>
      <c r="AU205" s="20" t="s">
        <v>83</v>
      </c>
    </row>
    <row r="206" s="13" customFormat="1">
      <c r="A206" s="13"/>
      <c r="B206" s="227"/>
      <c r="C206" s="228"/>
      <c r="D206" s="220" t="s">
        <v>146</v>
      </c>
      <c r="E206" s="229" t="s">
        <v>19</v>
      </c>
      <c r="F206" s="230" t="s">
        <v>316</v>
      </c>
      <c r="G206" s="228"/>
      <c r="H206" s="231">
        <v>2.7999999999999998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146</v>
      </c>
      <c r="AU206" s="237" t="s">
        <v>83</v>
      </c>
      <c r="AV206" s="13" t="s">
        <v>83</v>
      </c>
      <c r="AW206" s="13" t="s">
        <v>33</v>
      </c>
      <c r="AX206" s="13" t="s">
        <v>81</v>
      </c>
      <c r="AY206" s="237" t="s">
        <v>133</v>
      </c>
    </row>
    <row r="207" s="2" customFormat="1" ht="37.8" customHeight="1">
      <c r="A207" s="41"/>
      <c r="B207" s="42"/>
      <c r="C207" s="207" t="s">
        <v>317</v>
      </c>
      <c r="D207" s="207" t="s">
        <v>135</v>
      </c>
      <c r="E207" s="208" t="s">
        <v>318</v>
      </c>
      <c r="F207" s="209" t="s">
        <v>319</v>
      </c>
      <c r="G207" s="210" t="s">
        <v>198</v>
      </c>
      <c r="H207" s="211">
        <v>39.549999999999997</v>
      </c>
      <c r="I207" s="212"/>
      <c r="J207" s="213">
        <f>ROUND(I207*H207,2)</f>
        <v>0</v>
      </c>
      <c r="K207" s="209" t="s">
        <v>139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0.02</v>
      </c>
      <c r="T207" s="217">
        <f>S207*H207</f>
        <v>0.79099999999999993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140</v>
      </c>
      <c r="AT207" s="218" t="s">
        <v>135</v>
      </c>
      <c r="AU207" s="218" t="s">
        <v>83</v>
      </c>
      <c r="AY207" s="20" t="s">
        <v>133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81</v>
      </c>
      <c r="BK207" s="219">
        <f>ROUND(I207*H207,2)</f>
        <v>0</v>
      </c>
      <c r="BL207" s="20" t="s">
        <v>140</v>
      </c>
      <c r="BM207" s="218" t="s">
        <v>320</v>
      </c>
    </row>
    <row r="208" s="2" customFormat="1">
      <c r="A208" s="41"/>
      <c r="B208" s="42"/>
      <c r="C208" s="43"/>
      <c r="D208" s="220" t="s">
        <v>142</v>
      </c>
      <c r="E208" s="43"/>
      <c r="F208" s="221" t="s">
        <v>321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142</v>
      </c>
      <c r="AU208" s="20" t="s">
        <v>83</v>
      </c>
    </row>
    <row r="209" s="2" customFormat="1">
      <c r="A209" s="41"/>
      <c r="B209" s="42"/>
      <c r="C209" s="43"/>
      <c r="D209" s="225" t="s">
        <v>144</v>
      </c>
      <c r="E209" s="43"/>
      <c r="F209" s="226" t="s">
        <v>322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144</v>
      </c>
      <c r="AU209" s="20" t="s">
        <v>83</v>
      </c>
    </row>
    <row r="210" s="14" customFormat="1">
      <c r="A210" s="14"/>
      <c r="B210" s="238"/>
      <c r="C210" s="239"/>
      <c r="D210" s="220" t="s">
        <v>146</v>
      </c>
      <c r="E210" s="240" t="s">
        <v>19</v>
      </c>
      <c r="F210" s="241" t="s">
        <v>194</v>
      </c>
      <c r="G210" s="239"/>
      <c r="H210" s="240" t="s">
        <v>19</v>
      </c>
      <c r="I210" s="242"/>
      <c r="J210" s="239"/>
      <c r="K210" s="239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146</v>
      </c>
      <c r="AU210" s="247" t="s">
        <v>83</v>
      </c>
      <c r="AV210" s="14" t="s">
        <v>81</v>
      </c>
      <c r="AW210" s="14" t="s">
        <v>33</v>
      </c>
      <c r="AX210" s="14" t="s">
        <v>73</v>
      </c>
      <c r="AY210" s="247" t="s">
        <v>133</v>
      </c>
    </row>
    <row r="211" s="13" customFormat="1">
      <c r="A211" s="13"/>
      <c r="B211" s="227"/>
      <c r="C211" s="228"/>
      <c r="D211" s="220" t="s">
        <v>146</v>
      </c>
      <c r="E211" s="229" t="s">
        <v>19</v>
      </c>
      <c r="F211" s="230" t="s">
        <v>323</v>
      </c>
      <c r="G211" s="228"/>
      <c r="H211" s="231">
        <v>39.549999999999997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146</v>
      </c>
      <c r="AU211" s="237" t="s">
        <v>83</v>
      </c>
      <c r="AV211" s="13" t="s">
        <v>83</v>
      </c>
      <c r="AW211" s="13" t="s">
        <v>33</v>
      </c>
      <c r="AX211" s="13" t="s">
        <v>81</v>
      </c>
      <c r="AY211" s="237" t="s">
        <v>133</v>
      </c>
    </row>
    <row r="212" s="2" customFormat="1" ht="37.8" customHeight="1">
      <c r="A212" s="41"/>
      <c r="B212" s="42"/>
      <c r="C212" s="207" t="s">
        <v>324</v>
      </c>
      <c r="D212" s="207" t="s">
        <v>135</v>
      </c>
      <c r="E212" s="208" t="s">
        <v>325</v>
      </c>
      <c r="F212" s="209" t="s">
        <v>326</v>
      </c>
      <c r="G212" s="210" t="s">
        <v>198</v>
      </c>
      <c r="H212" s="211">
        <v>22.286000000000001</v>
      </c>
      <c r="I212" s="212"/>
      <c r="J212" s="213">
        <f>ROUND(I212*H212,2)</f>
        <v>0</v>
      </c>
      <c r="K212" s="209" t="s">
        <v>139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0.0040000000000000001</v>
      </c>
      <c r="T212" s="217">
        <f>S212*H212</f>
        <v>0.089144000000000001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140</v>
      </c>
      <c r="AT212" s="218" t="s">
        <v>135</v>
      </c>
      <c r="AU212" s="218" t="s">
        <v>83</v>
      </c>
      <c r="AY212" s="20" t="s">
        <v>133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81</v>
      </c>
      <c r="BK212" s="219">
        <f>ROUND(I212*H212,2)</f>
        <v>0</v>
      </c>
      <c r="BL212" s="20" t="s">
        <v>140</v>
      </c>
      <c r="BM212" s="218" t="s">
        <v>327</v>
      </c>
    </row>
    <row r="213" s="2" customFormat="1">
      <c r="A213" s="41"/>
      <c r="B213" s="42"/>
      <c r="C213" s="43"/>
      <c r="D213" s="220" t="s">
        <v>142</v>
      </c>
      <c r="E213" s="43"/>
      <c r="F213" s="221" t="s">
        <v>328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142</v>
      </c>
      <c r="AU213" s="20" t="s">
        <v>83</v>
      </c>
    </row>
    <row r="214" s="2" customFormat="1">
      <c r="A214" s="41"/>
      <c r="B214" s="42"/>
      <c r="C214" s="43"/>
      <c r="D214" s="225" t="s">
        <v>144</v>
      </c>
      <c r="E214" s="43"/>
      <c r="F214" s="226" t="s">
        <v>329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144</v>
      </c>
      <c r="AU214" s="20" t="s">
        <v>83</v>
      </c>
    </row>
    <row r="215" s="14" customFormat="1">
      <c r="A215" s="14"/>
      <c r="B215" s="238"/>
      <c r="C215" s="239"/>
      <c r="D215" s="220" t="s">
        <v>146</v>
      </c>
      <c r="E215" s="240" t="s">
        <v>19</v>
      </c>
      <c r="F215" s="241" t="s">
        <v>330</v>
      </c>
      <c r="G215" s="239"/>
      <c r="H215" s="240" t="s">
        <v>19</v>
      </c>
      <c r="I215" s="242"/>
      <c r="J215" s="239"/>
      <c r="K215" s="239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146</v>
      </c>
      <c r="AU215" s="247" t="s">
        <v>83</v>
      </c>
      <c r="AV215" s="14" t="s">
        <v>81</v>
      </c>
      <c r="AW215" s="14" t="s">
        <v>33</v>
      </c>
      <c r="AX215" s="14" t="s">
        <v>73</v>
      </c>
      <c r="AY215" s="247" t="s">
        <v>133</v>
      </c>
    </row>
    <row r="216" s="13" customFormat="1">
      <c r="A216" s="13"/>
      <c r="B216" s="227"/>
      <c r="C216" s="228"/>
      <c r="D216" s="220" t="s">
        <v>146</v>
      </c>
      <c r="E216" s="229" t="s">
        <v>19</v>
      </c>
      <c r="F216" s="230" t="s">
        <v>331</v>
      </c>
      <c r="G216" s="228"/>
      <c r="H216" s="231">
        <v>16.038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146</v>
      </c>
      <c r="AU216" s="237" t="s">
        <v>83</v>
      </c>
      <c r="AV216" s="13" t="s">
        <v>83</v>
      </c>
      <c r="AW216" s="13" t="s">
        <v>33</v>
      </c>
      <c r="AX216" s="13" t="s">
        <v>73</v>
      </c>
      <c r="AY216" s="237" t="s">
        <v>133</v>
      </c>
    </row>
    <row r="217" s="13" customFormat="1">
      <c r="A217" s="13"/>
      <c r="B217" s="227"/>
      <c r="C217" s="228"/>
      <c r="D217" s="220" t="s">
        <v>146</v>
      </c>
      <c r="E217" s="229" t="s">
        <v>19</v>
      </c>
      <c r="F217" s="230" t="s">
        <v>332</v>
      </c>
      <c r="G217" s="228"/>
      <c r="H217" s="231">
        <v>21.75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146</v>
      </c>
      <c r="AU217" s="237" t="s">
        <v>83</v>
      </c>
      <c r="AV217" s="13" t="s">
        <v>83</v>
      </c>
      <c r="AW217" s="13" t="s">
        <v>33</v>
      </c>
      <c r="AX217" s="13" t="s">
        <v>73</v>
      </c>
      <c r="AY217" s="237" t="s">
        <v>133</v>
      </c>
    </row>
    <row r="218" s="13" customFormat="1">
      <c r="A218" s="13"/>
      <c r="B218" s="227"/>
      <c r="C218" s="228"/>
      <c r="D218" s="220" t="s">
        <v>146</v>
      </c>
      <c r="E218" s="229" t="s">
        <v>19</v>
      </c>
      <c r="F218" s="230" t="s">
        <v>333</v>
      </c>
      <c r="G218" s="228"/>
      <c r="H218" s="231">
        <v>41.835999999999999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146</v>
      </c>
      <c r="AU218" s="237" t="s">
        <v>83</v>
      </c>
      <c r="AV218" s="13" t="s">
        <v>83</v>
      </c>
      <c r="AW218" s="13" t="s">
        <v>33</v>
      </c>
      <c r="AX218" s="13" t="s">
        <v>73</v>
      </c>
      <c r="AY218" s="237" t="s">
        <v>133</v>
      </c>
    </row>
    <row r="219" s="13" customFormat="1">
      <c r="A219" s="13"/>
      <c r="B219" s="227"/>
      <c r="C219" s="228"/>
      <c r="D219" s="220" t="s">
        <v>146</v>
      </c>
      <c r="E219" s="229" t="s">
        <v>19</v>
      </c>
      <c r="F219" s="230" t="s">
        <v>334</v>
      </c>
      <c r="G219" s="228"/>
      <c r="H219" s="231">
        <v>25.100000000000001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146</v>
      </c>
      <c r="AU219" s="237" t="s">
        <v>83</v>
      </c>
      <c r="AV219" s="13" t="s">
        <v>83</v>
      </c>
      <c r="AW219" s="13" t="s">
        <v>33</v>
      </c>
      <c r="AX219" s="13" t="s">
        <v>73</v>
      </c>
      <c r="AY219" s="237" t="s">
        <v>133</v>
      </c>
    </row>
    <row r="220" s="13" customFormat="1">
      <c r="A220" s="13"/>
      <c r="B220" s="227"/>
      <c r="C220" s="228"/>
      <c r="D220" s="220" t="s">
        <v>146</v>
      </c>
      <c r="E220" s="229" t="s">
        <v>19</v>
      </c>
      <c r="F220" s="230" t="s">
        <v>335</v>
      </c>
      <c r="G220" s="228"/>
      <c r="H220" s="231">
        <v>22.640999999999998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146</v>
      </c>
      <c r="AU220" s="237" t="s">
        <v>83</v>
      </c>
      <c r="AV220" s="13" t="s">
        <v>83</v>
      </c>
      <c r="AW220" s="13" t="s">
        <v>33</v>
      </c>
      <c r="AX220" s="13" t="s">
        <v>73</v>
      </c>
      <c r="AY220" s="237" t="s">
        <v>133</v>
      </c>
    </row>
    <row r="221" s="13" customFormat="1">
      <c r="A221" s="13"/>
      <c r="B221" s="227"/>
      <c r="C221" s="228"/>
      <c r="D221" s="220" t="s">
        <v>146</v>
      </c>
      <c r="E221" s="229" t="s">
        <v>19</v>
      </c>
      <c r="F221" s="230" t="s">
        <v>336</v>
      </c>
      <c r="G221" s="228"/>
      <c r="H221" s="231">
        <v>40.048000000000002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146</v>
      </c>
      <c r="AU221" s="237" t="s">
        <v>83</v>
      </c>
      <c r="AV221" s="13" t="s">
        <v>83</v>
      </c>
      <c r="AW221" s="13" t="s">
        <v>33</v>
      </c>
      <c r="AX221" s="13" t="s">
        <v>73</v>
      </c>
      <c r="AY221" s="237" t="s">
        <v>133</v>
      </c>
    </row>
    <row r="222" s="13" customFormat="1">
      <c r="A222" s="13"/>
      <c r="B222" s="227"/>
      <c r="C222" s="228"/>
      <c r="D222" s="220" t="s">
        <v>146</v>
      </c>
      <c r="E222" s="229" t="s">
        <v>19</v>
      </c>
      <c r="F222" s="230" t="s">
        <v>337</v>
      </c>
      <c r="G222" s="228"/>
      <c r="H222" s="231">
        <v>28.428999999999998</v>
      </c>
      <c r="I222" s="232"/>
      <c r="J222" s="228"/>
      <c r="K222" s="228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146</v>
      </c>
      <c r="AU222" s="237" t="s">
        <v>83</v>
      </c>
      <c r="AV222" s="13" t="s">
        <v>83</v>
      </c>
      <c r="AW222" s="13" t="s">
        <v>33</v>
      </c>
      <c r="AX222" s="13" t="s">
        <v>73</v>
      </c>
      <c r="AY222" s="237" t="s">
        <v>133</v>
      </c>
    </row>
    <row r="223" s="13" customFormat="1">
      <c r="A223" s="13"/>
      <c r="B223" s="227"/>
      <c r="C223" s="228"/>
      <c r="D223" s="220" t="s">
        <v>146</v>
      </c>
      <c r="E223" s="229" t="s">
        <v>19</v>
      </c>
      <c r="F223" s="230" t="s">
        <v>338</v>
      </c>
      <c r="G223" s="228"/>
      <c r="H223" s="231">
        <v>27.018000000000001</v>
      </c>
      <c r="I223" s="232"/>
      <c r="J223" s="228"/>
      <c r="K223" s="228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146</v>
      </c>
      <c r="AU223" s="237" t="s">
        <v>83</v>
      </c>
      <c r="AV223" s="13" t="s">
        <v>83</v>
      </c>
      <c r="AW223" s="13" t="s">
        <v>33</v>
      </c>
      <c r="AX223" s="13" t="s">
        <v>73</v>
      </c>
      <c r="AY223" s="237" t="s">
        <v>133</v>
      </c>
    </row>
    <row r="224" s="16" customFormat="1">
      <c r="A224" s="16"/>
      <c r="B224" s="259"/>
      <c r="C224" s="260"/>
      <c r="D224" s="220" t="s">
        <v>146</v>
      </c>
      <c r="E224" s="261" t="s">
        <v>19</v>
      </c>
      <c r="F224" s="262" t="s">
        <v>339</v>
      </c>
      <c r="G224" s="260"/>
      <c r="H224" s="263">
        <v>222.86000000000001</v>
      </c>
      <c r="I224" s="264"/>
      <c r="J224" s="260"/>
      <c r="K224" s="260"/>
      <c r="L224" s="265"/>
      <c r="M224" s="266"/>
      <c r="N224" s="267"/>
      <c r="O224" s="267"/>
      <c r="P224" s="267"/>
      <c r="Q224" s="267"/>
      <c r="R224" s="267"/>
      <c r="S224" s="267"/>
      <c r="T224" s="268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T224" s="269" t="s">
        <v>146</v>
      </c>
      <c r="AU224" s="269" t="s">
        <v>83</v>
      </c>
      <c r="AV224" s="16" t="s">
        <v>154</v>
      </c>
      <c r="AW224" s="16" t="s">
        <v>33</v>
      </c>
      <c r="AX224" s="16" t="s">
        <v>73</v>
      </c>
      <c r="AY224" s="269" t="s">
        <v>133</v>
      </c>
    </row>
    <row r="225" s="13" customFormat="1">
      <c r="A225" s="13"/>
      <c r="B225" s="227"/>
      <c r="C225" s="228"/>
      <c r="D225" s="220" t="s">
        <v>146</v>
      </c>
      <c r="E225" s="229" t="s">
        <v>19</v>
      </c>
      <c r="F225" s="230" t="s">
        <v>340</v>
      </c>
      <c r="G225" s="228"/>
      <c r="H225" s="231">
        <v>22.286000000000001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146</v>
      </c>
      <c r="AU225" s="237" t="s">
        <v>83</v>
      </c>
      <c r="AV225" s="13" t="s">
        <v>83</v>
      </c>
      <c r="AW225" s="13" t="s">
        <v>33</v>
      </c>
      <c r="AX225" s="13" t="s">
        <v>81</v>
      </c>
      <c r="AY225" s="237" t="s">
        <v>133</v>
      </c>
    </row>
    <row r="226" s="2" customFormat="1" ht="37.8" customHeight="1">
      <c r="A226" s="41"/>
      <c r="B226" s="42"/>
      <c r="C226" s="207" t="s">
        <v>341</v>
      </c>
      <c r="D226" s="207" t="s">
        <v>135</v>
      </c>
      <c r="E226" s="208" t="s">
        <v>342</v>
      </c>
      <c r="F226" s="209" t="s">
        <v>343</v>
      </c>
      <c r="G226" s="210" t="s">
        <v>198</v>
      </c>
      <c r="H226" s="211">
        <v>23.350000000000001</v>
      </c>
      <c r="I226" s="212"/>
      <c r="J226" s="213">
        <f>ROUND(I226*H226,2)</f>
        <v>0</v>
      </c>
      <c r="K226" s="209" t="s">
        <v>139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0.058999999999999997</v>
      </c>
      <c r="T226" s="217">
        <f>S226*H226</f>
        <v>1.37765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140</v>
      </c>
      <c r="AT226" s="218" t="s">
        <v>135</v>
      </c>
      <c r="AU226" s="218" t="s">
        <v>83</v>
      </c>
      <c r="AY226" s="20" t="s">
        <v>133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81</v>
      </c>
      <c r="BK226" s="219">
        <f>ROUND(I226*H226,2)</f>
        <v>0</v>
      </c>
      <c r="BL226" s="20" t="s">
        <v>140</v>
      </c>
      <c r="BM226" s="218" t="s">
        <v>344</v>
      </c>
    </row>
    <row r="227" s="2" customFormat="1">
      <c r="A227" s="41"/>
      <c r="B227" s="42"/>
      <c r="C227" s="43"/>
      <c r="D227" s="220" t="s">
        <v>142</v>
      </c>
      <c r="E227" s="43"/>
      <c r="F227" s="221" t="s">
        <v>345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142</v>
      </c>
      <c r="AU227" s="20" t="s">
        <v>83</v>
      </c>
    </row>
    <row r="228" s="2" customFormat="1">
      <c r="A228" s="41"/>
      <c r="B228" s="42"/>
      <c r="C228" s="43"/>
      <c r="D228" s="225" t="s">
        <v>144</v>
      </c>
      <c r="E228" s="43"/>
      <c r="F228" s="226" t="s">
        <v>346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144</v>
      </c>
      <c r="AU228" s="20" t="s">
        <v>83</v>
      </c>
    </row>
    <row r="229" s="13" customFormat="1">
      <c r="A229" s="13"/>
      <c r="B229" s="227"/>
      <c r="C229" s="228"/>
      <c r="D229" s="220" t="s">
        <v>146</v>
      </c>
      <c r="E229" s="229" t="s">
        <v>19</v>
      </c>
      <c r="F229" s="230" t="s">
        <v>347</v>
      </c>
      <c r="G229" s="228"/>
      <c r="H229" s="231">
        <v>4.7610000000000001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146</v>
      </c>
      <c r="AU229" s="237" t="s">
        <v>83</v>
      </c>
      <c r="AV229" s="13" t="s">
        <v>83</v>
      </c>
      <c r="AW229" s="13" t="s">
        <v>33</v>
      </c>
      <c r="AX229" s="13" t="s">
        <v>73</v>
      </c>
      <c r="AY229" s="237" t="s">
        <v>133</v>
      </c>
    </row>
    <row r="230" s="13" customFormat="1">
      <c r="A230" s="13"/>
      <c r="B230" s="227"/>
      <c r="C230" s="228"/>
      <c r="D230" s="220" t="s">
        <v>146</v>
      </c>
      <c r="E230" s="229" t="s">
        <v>19</v>
      </c>
      <c r="F230" s="230" t="s">
        <v>348</v>
      </c>
      <c r="G230" s="228"/>
      <c r="H230" s="231">
        <v>18.588999999999999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146</v>
      </c>
      <c r="AU230" s="237" t="s">
        <v>83</v>
      </c>
      <c r="AV230" s="13" t="s">
        <v>83</v>
      </c>
      <c r="AW230" s="13" t="s">
        <v>33</v>
      </c>
      <c r="AX230" s="13" t="s">
        <v>73</v>
      </c>
      <c r="AY230" s="237" t="s">
        <v>133</v>
      </c>
    </row>
    <row r="231" s="15" customFormat="1">
      <c r="A231" s="15"/>
      <c r="B231" s="248"/>
      <c r="C231" s="249"/>
      <c r="D231" s="220" t="s">
        <v>146</v>
      </c>
      <c r="E231" s="250" t="s">
        <v>19</v>
      </c>
      <c r="F231" s="251" t="s">
        <v>261</v>
      </c>
      <c r="G231" s="249"/>
      <c r="H231" s="252">
        <v>23.349999999999998</v>
      </c>
      <c r="I231" s="253"/>
      <c r="J231" s="249"/>
      <c r="K231" s="249"/>
      <c r="L231" s="254"/>
      <c r="M231" s="255"/>
      <c r="N231" s="256"/>
      <c r="O231" s="256"/>
      <c r="P231" s="256"/>
      <c r="Q231" s="256"/>
      <c r="R231" s="256"/>
      <c r="S231" s="256"/>
      <c r="T231" s="257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58" t="s">
        <v>146</v>
      </c>
      <c r="AU231" s="258" t="s">
        <v>83</v>
      </c>
      <c r="AV231" s="15" t="s">
        <v>140</v>
      </c>
      <c r="AW231" s="15" t="s">
        <v>33</v>
      </c>
      <c r="AX231" s="15" t="s">
        <v>81</v>
      </c>
      <c r="AY231" s="258" t="s">
        <v>133</v>
      </c>
    </row>
    <row r="232" s="12" customFormat="1" ht="22.8" customHeight="1">
      <c r="A232" s="12"/>
      <c r="B232" s="191"/>
      <c r="C232" s="192"/>
      <c r="D232" s="193" t="s">
        <v>72</v>
      </c>
      <c r="E232" s="205" t="s">
        <v>349</v>
      </c>
      <c r="F232" s="205" t="s">
        <v>350</v>
      </c>
      <c r="G232" s="192"/>
      <c r="H232" s="192"/>
      <c r="I232" s="195"/>
      <c r="J232" s="206">
        <f>BK232</f>
        <v>0</v>
      </c>
      <c r="K232" s="192"/>
      <c r="L232" s="197"/>
      <c r="M232" s="198"/>
      <c r="N232" s="199"/>
      <c r="O232" s="199"/>
      <c r="P232" s="200">
        <f>SUM(P233:P242)</f>
        <v>0</v>
      </c>
      <c r="Q232" s="199"/>
      <c r="R232" s="200">
        <f>SUM(R233:R242)</f>
        <v>0</v>
      </c>
      <c r="S232" s="199"/>
      <c r="T232" s="201">
        <f>SUM(T233:T242)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2" t="s">
        <v>81</v>
      </c>
      <c r="AT232" s="203" t="s">
        <v>72</v>
      </c>
      <c r="AU232" s="203" t="s">
        <v>81</v>
      </c>
      <c r="AY232" s="202" t="s">
        <v>133</v>
      </c>
      <c r="BK232" s="204">
        <f>SUM(BK233:BK242)</f>
        <v>0</v>
      </c>
    </row>
    <row r="233" s="2" customFormat="1" ht="24.15" customHeight="1">
      <c r="A233" s="41"/>
      <c r="B233" s="42"/>
      <c r="C233" s="207" t="s">
        <v>351</v>
      </c>
      <c r="D233" s="207" t="s">
        <v>135</v>
      </c>
      <c r="E233" s="208" t="s">
        <v>352</v>
      </c>
      <c r="F233" s="209" t="s">
        <v>353</v>
      </c>
      <c r="G233" s="210" t="s">
        <v>181</v>
      </c>
      <c r="H233" s="211">
        <v>53.909999999999997</v>
      </c>
      <c r="I233" s="212"/>
      <c r="J233" s="213">
        <f>ROUND(I233*H233,2)</f>
        <v>0</v>
      </c>
      <c r="K233" s="209" t="s">
        <v>139</v>
      </c>
      <c r="L233" s="47"/>
      <c r="M233" s="214" t="s">
        <v>19</v>
      </c>
      <c r="N233" s="215" t="s">
        <v>44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140</v>
      </c>
      <c r="AT233" s="218" t="s">
        <v>135</v>
      </c>
      <c r="AU233" s="218" t="s">
        <v>83</v>
      </c>
      <c r="AY233" s="20" t="s">
        <v>133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81</v>
      </c>
      <c r="BK233" s="219">
        <f>ROUND(I233*H233,2)</f>
        <v>0</v>
      </c>
      <c r="BL233" s="20" t="s">
        <v>140</v>
      </c>
      <c r="BM233" s="218" t="s">
        <v>354</v>
      </c>
    </row>
    <row r="234" s="2" customFormat="1">
      <c r="A234" s="41"/>
      <c r="B234" s="42"/>
      <c r="C234" s="43"/>
      <c r="D234" s="220" t="s">
        <v>142</v>
      </c>
      <c r="E234" s="43"/>
      <c r="F234" s="221" t="s">
        <v>355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142</v>
      </c>
      <c r="AU234" s="20" t="s">
        <v>83</v>
      </c>
    </row>
    <row r="235" s="2" customFormat="1">
      <c r="A235" s="41"/>
      <c r="B235" s="42"/>
      <c r="C235" s="43"/>
      <c r="D235" s="225" t="s">
        <v>144</v>
      </c>
      <c r="E235" s="43"/>
      <c r="F235" s="226" t="s">
        <v>356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144</v>
      </c>
      <c r="AU235" s="20" t="s">
        <v>83</v>
      </c>
    </row>
    <row r="236" s="2" customFormat="1" ht="24.15" customHeight="1">
      <c r="A236" s="41"/>
      <c r="B236" s="42"/>
      <c r="C236" s="207" t="s">
        <v>357</v>
      </c>
      <c r="D236" s="207" t="s">
        <v>135</v>
      </c>
      <c r="E236" s="208" t="s">
        <v>358</v>
      </c>
      <c r="F236" s="209" t="s">
        <v>359</v>
      </c>
      <c r="G236" s="210" t="s">
        <v>181</v>
      </c>
      <c r="H236" s="211">
        <v>53.909999999999997</v>
      </c>
      <c r="I236" s="212"/>
      <c r="J236" s="213">
        <f>ROUND(I236*H236,2)</f>
        <v>0</v>
      </c>
      <c r="K236" s="209" t="s">
        <v>139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140</v>
      </c>
      <c r="AT236" s="218" t="s">
        <v>135</v>
      </c>
      <c r="AU236" s="218" t="s">
        <v>83</v>
      </c>
      <c r="AY236" s="20" t="s">
        <v>133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81</v>
      </c>
      <c r="BK236" s="219">
        <f>ROUND(I236*H236,2)</f>
        <v>0</v>
      </c>
      <c r="BL236" s="20" t="s">
        <v>140</v>
      </c>
      <c r="BM236" s="218" t="s">
        <v>360</v>
      </c>
    </row>
    <row r="237" s="2" customFormat="1">
      <c r="A237" s="41"/>
      <c r="B237" s="42"/>
      <c r="C237" s="43"/>
      <c r="D237" s="220" t="s">
        <v>142</v>
      </c>
      <c r="E237" s="43"/>
      <c r="F237" s="221" t="s">
        <v>361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142</v>
      </c>
      <c r="AU237" s="20" t="s">
        <v>83</v>
      </c>
    </row>
    <row r="238" s="2" customFormat="1">
      <c r="A238" s="41"/>
      <c r="B238" s="42"/>
      <c r="C238" s="43"/>
      <c r="D238" s="225" t="s">
        <v>144</v>
      </c>
      <c r="E238" s="43"/>
      <c r="F238" s="226" t="s">
        <v>362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144</v>
      </c>
      <c r="AU238" s="20" t="s">
        <v>83</v>
      </c>
    </row>
    <row r="239" s="2" customFormat="1" ht="37.8" customHeight="1">
      <c r="A239" s="41"/>
      <c r="B239" s="42"/>
      <c r="C239" s="207" t="s">
        <v>363</v>
      </c>
      <c r="D239" s="207" t="s">
        <v>135</v>
      </c>
      <c r="E239" s="208" t="s">
        <v>364</v>
      </c>
      <c r="F239" s="209" t="s">
        <v>365</v>
      </c>
      <c r="G239" s="210" t="s">
        <v>181</v>
      </c>
      <c r="H239" s="211">
        <v>3.2229999999999999</v>
      </c>
      <c r="I239" s="212"/>
      <c r="J239" s="213">
        <f>ROUND(I239*H239,2)</f>
        <v>0</v>
      </c>
      <c r="K239" s="209" t="s">
        <v>139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140</v>
      </c>
      <c r="AT239" s="218" t="s">
        <v>135</v>
      </c>
      <c r="AU239" s="218" t="s">
        <v>83</v>
      </c>
      <c r="AY239" s="20" t="s">
        <v>133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81</v>
      </c>
      <c r="BK239" s="219">
        <f>ROUND(I239*H239,2)</f>
        <v>0</v>
      </c>
      <c r="BL239" s="20" t="s">
        <v>140</v>
      </c>
      <c r="BM239" s="218" t="s">
        <v>366</v>
      </c>
    </row>
    <row r="240" s="2" customFormat="1">
      <c r="A240" s="41"/>
      <c r="B240" s="42"/>
      <c r="C240" s="43"/>
      <c r="D240" s="220" t="s">
        <v>142</v>
      </c>
      <c r="E240" s="43"/>
      <c r="F240" s="221" t="s">
        <v>367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142</v>
      </c>
      <c r="AU240" s="20" t="s">
        <v>83</v>
      </c>
    </row>
    <row r="241" s="2" customFormat="1">
      <c r="A241" s="41"/>
      <c r="B241" s="42"/>
      <c r="C241" s="43"/>
      <c r="D241" s="225" t="s">
        <v>144</v>
      </c>
      <c r="E241" s="43"/>
      <c r="F241" s="226" t="s">
        <v>368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144</v>
      </c>
      <c r="AU241" s="20" t="s">
        <v>83</v>
      </c>
    </row>
    <row r="242" s="13" customFormat="1">
      <c r="A242" s="13"/>
      <c r="B242" s="227"/>
      <c r="C242" s="228"/>
      <c r="D242" s="220" t="s">
        <v>146</v>
      </c>
      <c r="E242" s="229" t="s">
        <v>19</v>
      </c>
      <c r="F242" s="230" t="s">
        <v>369</v>
      </c>
      <c r="G242" s="228"/>
      <c r="H242" s="231">
        <v>3.2229999999999999</v>
      </c>
      <c r="I242" s="232"/>
      <c r="J242" s="228"/>
      <c r="K242" s="228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146</v>
      </c>
      <c r="AU242" s="237" t="s">
        <v>83</v>
      </c>
      <c r="AV242" s="13" t="s">
        <v>83</v>
      </c>
      <c r="AW242" s="13" t="s">
        <v>33</v>
      </c>
      <c r="AX242" s="13" t="s">
        <v>81</v>
      </c>
      <c r="AY242" s="237" t="s">
        <v>133</v>
      </c>
    </row>
    <row r="243" s="12" customFormat="1" ht="25.92" customHeight="1">
      <c r="A243" s="12"/>
      <c r="B243" s="191"/>
      <c r="C243" s="192"/>
      <c r="D243" s="193" t="s">
        <v>72</v>
      </c>
      <c r="E243" s="194" t="s">
        <v>370</v>
      </c>
      <c r="F243" s="194" t="s">
        <v>371</v>
      </c>
      <c r="G243" s="192"/>
      <c r="H243" s="192"/>
      <c r="I243" s="195"/>
      <c r="J243" s="196">
        <f>BK243</f>
        <v>0</v>
      </c>
      <c r="K243" s="192"/>
      <c r="L243" s="197"/>
      <c r="M243" s="198"/>
      <c r="N243" s="199"/>
      <c r="O243" s="199"/>
      <c r="P243" s="200">
        <f>P244+P249+P256+P273+P318+P343+P380+P385+P391+P397</f>
        <v>0</v>
      </c>
      <c r="Q243" s="199"/>
      <c r="R243" s="200">
        <f>R244+R249+R256+R273+R318+R343+R380+R385+R391+R397</f>
        <v>0.035795200000000006</v>
      </c>
      <c r="S243" s="199"/>
      <c r="T243" s="201">
        <f>T244+T249+T256+T273+T318+T343+T380+T385+T391+T397</f>
        <v>14.939151220000001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2" t="s">
        <v>83</v>
      </c>
      <c r="AT243" s="203" t="s">
        <v>72</v>
      </c>
      <c r="AU243" s="203" t="s">
        <v>73</v>
      </c>
      <c r="AY243" s="202" t="s">
        <v>133</v>
      </c>
      <c r="BK243" s="204">
        <f>BK244+BK249+BK256+BK273+BK318+BK343+BK380+BK385+BK391+BK397</f>
        <v>0</v>
      </c>
    </row>
    <row r="244" s="12" customFormat="1" ht="22.8" customHeight="1">
      <c r="A244" s="12"/>
      <c r="B244" s="191"/>
      <c r="C244" s="192"/>
      <c r="D244" s="193" t="s">
        <v>72</v>
      </c>
      <c r="E244" s="205" t="s">
        <v>372</v>
      </c>
      <c r="F244" s="205" t="s">
        <v>373</v>
      </c>
      <c r="G244" s="192"/>
      <c r="H244" s="192"/>
      <c r="I244" s="195"/>
      <c r="J244" s="206">
        <f>BK244</f>
        <v>0</v>
      </c>
      <c r="K244" s="192"/>
      <c r="L244" s="197"/>
      <c r="M244" s="198"/>
      <c r="N244" s="199"/>
      <c r="O244" s="199"/>
      <c r="P244" s="200">
        <f>SUM(P245:P248)</f>
        <v>0</v>
      </c>
      <c r="Q244" s="199"/>
      <c r="R244" s="200">
        <f>SUM(R245:R248)</f>
        <v>0</v>
      </c>
      <c r="S244" s="199"/>
      <c r="T244" s="201">
        <f>SUM(T245:T248)</f>
        <v>0.0261855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02" t="s">
        <v>83</v>
      </c>
      <c r="AT244" s="203" t="s">
        <v>72</v>
      </c>
      <c r="AU244" s="203" t="s">
        <v>81</v>
      </c>
      <c r="AY244" s="202" t="s">
        <v>133</v>
      </c>
      <c r="BK244" s="204">
        <f>SUM(BK245:BK248)</f>
        <v>0</v>
      </c>
    </row>
    <row r="245" s="2" customFormat="1" ht="24.15" customHeight="1">
      <c r="A245" s="41"/>
      <c r="B245" s="42"/>
      <c r="C245" s="207" t="s">
        <v>374</v>
      </c>
      <c r="D245" s="207" t="s">
        <v>135</v>
      </c>
      <c r="E245" s="208" t="s">
        <v>375</v>
      </c>
      <c r="F245" s="209" t="s">
        <v>376</v>
      </c>
      <c r="G245" s="210" t="s">
        <v>198</v>
      </c>
      <c r="H245" s="211">
        <v>4.7610000000000001</v>
      </c>
      <c r="I245" s="212"/>
      <c r="J245" s="213">
        <f>ROUND(I245*H245,2)</f>
        <v>0</v>
      </c>
      <c r="K245" s="209" t="s">
        <v>139</v>
      </c>
      <c r="L245" s="47"/>
      <c r="M245" s="214" t="s">
        <v>19</v>
      </c>
      <c r="N245" s="215" t="s">
        <v>44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0.0054999999999999997</v>
      </c>
      <c r="T245" s="217">
        <f>S245*H245</f>
        <v>0.0261855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246</v>
      </c>
      <c r="AT245" s="218" t="s">
        <v>135</v>
      </c>
      <c r="AU245" s="218" t="s">
        <v>83</v>
      </c>
      <c r="AY245" s="20" t="s">
        <v>133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81</v>
      </c>
      <c r="BK245" s="219">
        <f>ROUND(I245*H245,2)</f>
        <v>0</v>
      </c>
      <c r="BL245" s="20" t="s">
        <v>246</v>
      </c>
      <c r="BM245" s="218" t="s">
        <v>377</v>
      </c>
    </row>
    <row r="246" s="2" customFormat="1">
      <c r="A246" s="41"/>
      <c r="B246" s="42"/>
      <c r="C246" s="43"/>
      <c r="D246" s="220" t="s">
        <v>142</v>
      </c>
      <c r="E246" s="43"/>
      <c r="F246" s="221" t="s">
        <v>378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142</v>
      </c>
      <c r="AU246" s="20" t="s">
        <v>83</v>
      </c>
    </row>
    <row r="247" s="2" customFormat="1">
      <c r="A247" s="41"/>
      <c r="B247" s="42"/>
      <c r="C247" s="43"/>
      <c r="D247" s="225" t="s">
        <v>144</v>
      </c>
      <c r="E247" s="43"/>
      <c r="F247" s="226" t="s">
        <v>379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144</v>
      </c>
      <c r="AU247" s="20" t="s">
        <v>83</v>
      </c>
    </row>
    <row r="248" s="13" customFormat="1">
      <c r="A248" s="13"/>
      <c r="B248" s="227"/>
      <c r="C248" s="228"/>
      <c r="D248" s="220" t="s">
        <v>146</v>
      </c>
      <c r="E248" s="229" t="s">
        <v>19</v>
      </c>
      <c r="F248" s="230" t="s">
        <v>347</v>
      </c>
      <c r="G248" s="228"/>
      <c r="H248" s="231">
        <v>4.7610000000000001</v>
      </c>
      <c r="I248" s="232"/>
      <c r="J248" s="228"/>
      <c r="K248" s="228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146</v>
      </c>
      <c r="AU248" s="237" t="s">
        <v>83</v>
      </c>
      <c r="AV248" s="13" t="s">
        <v>83</v>
      </c>
      <c r="AW248" s="13" t="s">
        <v>33</v>
      </c>
      <c r="AX248" s="13" t="s">
        <v>81</v>
      </c>
      <c r="AY248" s="237" t="s">
        <v>133</v>
      </c>
    </row>
    <row r="249" s="12" customFormat="1" ht="22.8" customHeight="1">
      <c r="A249" s="12"/>
      <c r="B249" s="191"/>
      <c r="C249" s="192"/>
      <c r="D249" s="193" t="s">
        <v>72</v>
      </c>
      <c r="E249" s="205" t="s">
        <v>380</v>
      </c>
      <c r="F249" s="205" t="s">
        <v>381</v>
      </c>
      <c r="G249" s="192"/>
      <c r="H249" s="192"/>
      <c r="I249" s="195"/>
      <c r="J249" s="206">
        <f>BK249</f>
        <v>0</v>
      </c>
      <c r="K249" s="192"/>
      <c r="L249" s="197"/>
      <c r="M249" s="198"/>
      <c r="N249" s="199"/>
      <c r="O249" s="199"/>
      <c r="P249" s="200">
        <f>SUM(P250:P255)</f>
        <v>0</v>
      </c>
      <c r="Q249" s="199"/>
      <c r="R249" s="200">
        <f>SUM(R250:R255)</f>
        <v>0</v>
      </c>
      <c r="S249" s="199"/>
      <c r="T249" s="201">
        <f>SUM(T250:T255)</f>
        <v>0.038790000000000005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02" t="s">
        <v>83</v>
      </c>
      <c r="AT249" s="203" t="s">
        <v>72</v>
      </c>
      <c r="AU249" s="203" t="s">
        <v>81</v>
      </c>
      <c r="AY249" s="202" t="s">
        <v>133</v>
      </c>
      <c r="BK249" s="204">
        <f>SUM(BK250:BK255)</f>
        <v>0</v>
      </c>
    </row>
    <row r="250" s="2" customFormat="1" ht="16.5" customHeight="1">
      <c r="A250" s="41"/>
      <c r="B250" s="42"/>
      <c r="C250" s="207" t="s">
        <v>382</v>
      </c>
      <c r="D250" s="207" t="s">
        <v>135</v>
      </c>
      <c r="E250" s="208" t="s">
        <v>383</v>
      </c>
      <c r="F250" s="209" t="s">
        <v>384</v>
      </c>
      <c r="G250" s="210" t="s">
        <v>385</v>
      </c>
      <c r="H250" s="211">
        <v>1</v>
      </c>
      <c r="I250" s="212"/>
      <c r="J250" s="213">
        <f>ROUND(I250*H250,2)</f>
        <v>0</v>
      </c>
      <c r="K250" s="209" t="s">
        <v>139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0.01933</v>
      </c>
      <c r="T250" s="217">
        <f>S250*H250</f>
        <v>0.01933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246</v>
      </c>
      <c r="AT250" s="218" t="s">
        <v>135</v>
      </c>
      <c r="AU250" s="218" t="s">
        <v>83</v>
      </c>
      <c r="AY250" s="20" t="s">
        <v>133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81</v>
      </c>
      <c r="BK250" s="219">
        <f>ROUND(I250*H250,2)</f>
        <v>0</v>
      </c>
      <c r="BL250" s="20" t="s">
        <v>246</v>
      </c>
      <c r="BM250" s="218" t="s">
        <v>386</v>
      </c>
    </row>
    <row r="251" s="2" customFormat="1">
      <c r="A251" s="41"/>
      <c r="B251" s="42"/>
      <c r="C251" s="43"/>
      <c r="D251" s="220" t="s">
        <v>142</v>
      </c>
      <c r="E251" s="43"/>
      <c r="F251" s="221" t="s">
        <v>387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142</v>
      </c>
      <c r="AU251" s="20" t="s">
        <v>83</v>
      </c>
    </row>
    <row r="252" s="2" customFormat="1">
      <c r="A252" s="41"/>
      <c r="B252" s="42"/>
      <c r="C252" s="43"/>
      <c r="D252" s="225" t="s">
        <v>144</v>
      </c>
      <c r="E252" s="43"/>
      <c r="F252" s="226" t="s">
        <v>388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144</v>
      </c>
      <c r="AU252" s="20" t="s">
        <v>83</v>
      </c>
    </row>
    <row r="253" s="2" customFormat="1" ht="16.5" customHeight="1">
      <c r="A253" s="41"/>
      <c r="B253" s="42"/>
      <c r="C253" s="207" t="s">
        <v>389</v>
      </c>
      <c r="D253" s="207" t="s">
        <v>135</v>
      </c>
      <c r="E253" s="208" t="s">
        <v>390</v>
      </c>
      <c r="F253" s="209" t="s">
        <v>391</v>
      </c>
      <c r="G253" s="210" t="s">
        <v>385</v>
      </c>
      <c r="H253" s="211">
        <v>1</v>
      </c>
      <c r="I253" s="212"/>
      <c r="J253" s="213">
        <f>ROUND(I253*H253,2)</f>
        <v>0</v>
      </c>
      <c r="K253" s="209" t="s">
        <v>139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0.019460000000000002</v>
      </c>
      <c r="T253" s="217">
        <f>S253*H253</f>
        <v>0.019460000000000002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246</v>
      </c>
      <c r="AT253" s="218" t="s">
        <v>135</v>
      </c>
      <c r="AU253" s="218" t="s">
        <v>83</v>
      </c>
      <c r="AY253" s="20" t="s">
        <v>133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81</v>
      </c>
      <c r="BK253" s="219">
        <f>ROUND(I253*H253,2)</f>
        <v>0</v>
      </c>
      <c r="BL253" s="20" t="s">
        <v>246</v>
      </c>
      <c r="BM253" s="218" t="s">
        <v>392</v>
      </c>
    </row>
    <row r="254" s="2" customFormat="1">
      <c r="A254" s="41"/>
      <c r="B254" s="42"/>
      <c r="C254" s="43"/>
      <c r="D254" s="220" t="s">
        <v>142</v>
      </c>
      <c r="E254" s="43"/>
      <c r="F254" s="221" t="s">
        <v>393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142</v>
      </c>
      <c r="AU254" s="20" t="s">
        <v>83</v>
      </c>
    </row>
    <row r="255" s="2" customFormat="1">
      <c r="A255" s="41"/>
      <c r="B255" s="42"/>
      <c r="C255" s="43"/>
      <c r="D255" s="225" t="s">
        <v>144</v>
      </c>
      <c r="E255" s="43"/>
      <c r="F255" s="226" t="s">
        <v>394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144</v>
      </c>
      <c r="AU255" s="20" t="s">
        <v>83</v>
      </c>
    </row>
    <row r="256" s="12" customFormat="1" ht="22.8" customHeight="1">
      <c r="A256" s="12"/>
      <c r="B256" s="191"/>
      <c r="C256" s="192"/>
      <c r="D256" s="193" t="s">
        <v>72</v>
      </c>
      <c r="E256" s="205" t="s">
        <v>395</v>
      </c>
      <c r="F256" s="205" t="s">
        <v>396</v>
      </c>
      <c r="G256" s="192"/>
      <c r="H256" s="192"/>
      <c r="I256" s="195"/>
      <c r="J256" s="206">
        <f>BK256</f>
        <v>0</v>
      </c>
      <c r="K256" s="192"/>
      <c r="L256" s="197"/>
      <c r="M256" s="198"/>
      <c r="N256" s="199"/>
      <c r="O256" s="199"/>
      <c r="P256" s="200">
        <f>SUM(P257:P272)</f>
        <v>0</v>
      </c>
      <c r="Q256" s="199"/>
      <c r="R256" s="200">
        <f>SUM(R257:R272)</f>
        <v>0</v>
      </c>
      <c r="S256" s="199"/>
      <c r="T256" s="201">
        <f>SUM(T257:T272)</f>
        <v>5.0465199999999992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2" t="s">
        <v>83</v>
      </c>
      <c r="AT256" s="203" t="s">
        <v>72</v>
      </c>
      <c r="AU256" s="203" t="s">
        <v>81</v>
      </c>
      <c r="AY256" s="202" t="s">
        <v>133</v>
      </c>
      <c r="BK256" s="204">
        <f>SUM(BK257:BK272)</f>
        <v>0</v>
      </c>
    </row>
    <row r="257" s="2" customFormat="1" ht="24.15" customHeight="1">
      <c r="A257" s="41"/>
      <c r="B257" s="42"/>
      <c r="C257" s="207" t="s">
        <v>397</v>
      </c>
      <c r="D257" s="207" t="s">
        <v>135</v>
      </c>
      <c r="E257" s="208" t="s">
        <v>398</v>
      </c>
      <c r="F257" s="209" t="s">
        <v>399</v>
      </c>
      <c r="G257" s="210" t="s">
        <v>312</v>
      </c>
      <c r="H257" s="211">
        <v>3.8500000000000001</v>
      </c>
      <c r="I257" s="212"/>
      <c r="J257" s="213">
        <f>ROUND(I257*H257,2)</f>
        <v>0</v>
      </c>
      <c r="K257" s="209" t="s">
        <v>139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0.10000000000000001</v>
      </c>
      <c r="T257" s="217">
        <f>S257*H257</f>
        <v>0.38500000000000001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246</v>
      </c>
      <c r="AT257" s="218" t="s">
        <v>135</v>
      </c>
      <c r="AU257" s="218" t="s">
        <v>83</v>
      </c>
      <c r="AY257" s="20" t="s">
        <v>133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81</v>
      </c>
      <c r="BK257" s="219">
        <f>ROUND(I257*H257,2)</f>
        <v>0</v>
      </c>
      <c r="BL257" s="20" t="s">
        <v>246</v>
      </c>
      <c r="BM257" s="218" t="s">
        <v>400</v>
      </c>
    </row>
    <row r="258" s="2" customFormat="1">
      <c r="A258" s="41"/>
      <c r="B258" s="42"/>
      <c r="C258" s="43"/>
      <c r="D258" s="220" t="s">
        <v>142</v>
      </c>
      <c r="E258" s="43"/>
      <c r="F258" s="221" t="s">
        <v>401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142</v>
      </c>
      <c r="AU258" s="20" t="s">
        <v>83</v>
      </c>
    </row>
    <row r="259" s="2" customFormat="1">
      <c r="A259" s="41"/>
      <c r="B259" s="42"/>
      <c r="C259" s="43"/>
      <c r="D259" s="225" t="s">
        <v>144</v>
      </c>
      <c r="E259" s="43"/>
      <c r="F259" s="226" t="s">
        <v>402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144</v>
      </c>
      <c r="AU259" s="20" t="s">
        <v>83</v>
      </c>
    </row>
    <row r="260" s="13" customFormat="1">
      <c r="A260" s="13"/>
      <c r="B260" s="227"/>
      <c r="C260" s="228"/>
      <c r="D260" s="220" t="s">
        <v>146</v>
      </c>
      <c r="E260" s="229" t="s">
        <v>19</v>
      </c>
      <c r="F260" s="230" t="s">
        <v>403</v>
      </c>
      <c r="G260" s="228"/>
      <c r="H260" s="231">
        <v>3.8500000000000001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146</v>
      </c>
      <c r="AU260" s="237" t="s">
        <v>83</v>
      </c>
      <c r="AV260" s="13" t="s">
        <v>83</v>
      </c>
      <c r="AW260" s="13" t="s">
        <v>33</v>
      </c>
      <c r="AX260" s="13" t="s">
        <v>81</v>
      </c>
      <c r="AY260" s="237" t="s">
        <v>133</v>
      </c>
    </row>
    <row r="261" s="2" customFormat="1" ht="16.5" customHeight="1">
      <c r="A261" s="41"/>
      <c r="B261" s="42"/>
      <c r="C261" s="207" t="s">
        <v>404</v>
      </c>
      <c r="D261" s="207" t="s">
        <v>135</v>
      </c>
      <c r="E261" s="208" t="s">
        <v>405</v>
      </c>
      <c r="F261" s="209" t="s">
        <v>406</v>
      </c>
      <c r="G261" s="210" t="s">
        <v>198</v>
      </c>
      <c r="H261" s="211">
        <v>176.16800000000001</v>
      </c>
      <c r="I261" s="212"/>
      <c r="J261" s="213">
        <f>ROUND(I261*H261,2)</f>
        <v>0</v>
      </c>
      <c r="K261" s="209" t="s">
        <v>139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0.014999999999999999</v>
      </c>
      <c r="T261" s="217">
        <f>S261*H261</f>
        <v>2.6425200000000002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246</v>
      </c>
      <c r="AT261" s="218" t="s">
        <v>135</v>
      </c>
      <c r="AU261" s="218" t="s">
        <v>83</v>
      </c>
      <c r="AY261" s="20" t="s">
        <v>133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81</v>
      </c>
      <c r="BK261" s="219">
        <f>ROUND(I261*H261,2)</f>
        <v>0</v>
      </c>
      <c r="BL261" s="20" t="s">
        <v>246</v>
      </c>
      <c r="BM261" s="218" t="s">
        <v>407</v>
      </c>
    </row>
    <row r="262" s="2" customFormat="1">
      <c r="A262" s="41"/>
      <c r="B262" s="42"/>
      <c r="C262" s="43"/>
      <c r="D262" s="220" t="s">
        <v>142</v>
      </c>
      <c r="E262" s="43"/>
      <c r="F262" s="221" t="s">
        <v>408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142</v>
      </c>
      <c r="AU262" s="20" t="s">
        <v>83</v>
      </c>
    </row>
    <row r="263" s="2" customFormat="1">
      <c r="A263" s="41"/>
      <c r="B263" s="42"/>
      <c r="C263" s="43"/>
      <c r="D263" s="225" t="s">
        <v>144</v>
      </c>
      <c r="E263" s="43"/>
      <c r="F263" s="226" t="s">
        <v>409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144</v>
      </c>
      <c r="AU263" s="20" t="s">
        <v>83</v>
      </c>
    </row>
    <row r="264" s="13" customFormat="1">
      <c r="A264" s="13"/>
      <c r="B264" s="227"/>
      <c r="C264" s="228"/>
      <c r="D264" s="220" t="s">
        <v>146</v>
      </c>
      <c r="E264" s="229" t="s">
        <v>19</v>
      </c>
      <c r="F264" s="230" t="s">
        <v>410</v>
      </c>
      <c r="G264" s="228"/>
      <c r="H264" s="231">
        <v>82.019000000000005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146</v>
      </c>
      <c r="AU264" s="237" t="s">
        <v>83</v>
      </c>
      <c r="AV264" s="13" t="s">
        <v>83</v>
      </c>
      <c r="AW264" s="13" t="s">
        <v>33</v>
      </c>
      <c r="AX264" s="13" t="s">
        <v>73</v>
      </c>
      <c r="AY264" s="237" t="s">
        <v>133</v>
      </c>
    </row>
    <row r="265" s="13" customFormat="1">
      <c r="A265" s="13"/>
      <c r="B265" s="227"/>
      <c r="C265" s="228"/>
      <c r="D265" s="220" t="s">
        <v>146</v>
      </c>
      <c r="E265" s="229" t="s">
        <v>19</v>
      </c>
      <c r="F265" s="230" t="s">
        <v>411</v>
      </c>
      <c r="G265" s="228"/>
      <c r="H265" s="231">
        <v>48.404000000000003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146</v>
      </c>
      <c r="AU265" s="237" t="s">
        <v>83</v>
      </c>
      <c r="AV265" s="13" t="s">
        <v>83</v>
      </c>
      <c r="AW265" s="13" t="s">
        <v>33</v>
      </c>
      <c r="AX265" s="13" t="s">
        <v>73</v>
      </c>
      <c r="AY265" s="237" t="s">
        <v>133</v>
      </c>
    </row>
    <row r="266" s="13" customFormat="1">
      <c r="A266" s="13"/>
      <c r="B266" s="227"/>
      <c r="C266" s="228"/>
      <c r="D266" s="220" t="s">
        <v>146</v>
      </c>
      <c r="E266" s="229" t="s">
        <v>19</v>
      </c>
      <c r="F266" s="230" t="s">
        <v>412</v>
      </c>
      <c r="G266" s="228"/>
      <c r="H266" s="231">
        <v>45.744999999999997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146</v>
      </c>
      <c r="AU266" s="237" t="s">
        <v>83</v>
      </c>
      <c r="AV266" s="13" t="s">
        <v>83</v>
      </c>
      <c r="AW266" s="13" t="s">
        <v>33</v>
      </c>
      <c r="AX266" s="13" t="s">
        <v>73</v>
      </c>
      <c r="AY266" s="237" t="s">
        <v>133</v>
      </c>
    </row>
    <row r="267" s="15" customFormat="1">
      <c r="A267" s="15"/>
      <c r="B267" s="248"/>
      <c r="C267" s="249"/>
      <c r="D267" s="220" t="s">
        <v>146</v>
      </c>
      <c r="E267" s="250" t="s">
        <v>19</v>
      </c>
      <c r="F267" s="251" t="s">
        <v>261</v>
      </c>
      <c r="G267" s="249"/>
      <c r="H267" s="252">
        <v>176.16800000000001</v>
      </c>
      <c r="I267" s="253"/>
      <c r="J267" s="249"/>
      <c r="K267" s="249"/>
      <c r="L267" s="254"/>
      <c r="M267" s="255"/>
      <c r="N267" s="256"/>
      <c r="O267" s="256"/>
      <c r="P267" s="256"/>
      <c r="Q267" s="256"/>
      <c r="R267" s="256"/>
      <c r="S267" s="256"/>
      <c r="T267" s="25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58" t="s">
        <v>146</v>
      </c>
      <c r="AU267" s="258" t="s">
        <v>83</v>
      </c>
      <c r="AV267" s="15" t="s">
        <v>140</v>
      </c>
      <c r="AW267" s="15" t="s">
        <v>33</v>
      </c>
      <c r="AX267" s="15" t="s">
        <v>81</v>
      </c>
      <c r="AY267" s="258" t="s">
        <v>133</v>
      </c>
    </row>
    <row r="268" s="2" customFormat="1" ht="24.15" customHeight="1">
      <c r="A268" s="41"/>
      <c r="B268" s="42"/>
      <c r="C268" s="207" t="s">
        <v>413</v>
      </c>
      <c r="D268" s="207" t="s">
        <v>135</v>
      </c>
      <c r="E268" s="208" t="s">
        <v>414</v>
      </c>
      <c r="F268" s="209" t="s">
        <v>415</v>
      </c>
      <c r="G268" s="210" t="s">
        <v>198</v>
      </c>
      <c r="H268" s="211">
        <v>67.299999999999997</v>
      </c>
      <c r="I268" s="212"/>
      <c r="J268" s="213">
        <f>ROUND(I268*H268,2)</f>
        <v>0</v>
      </c>
      <c r="K268" s="209" t="s">
        <v>139</v>
      </c>
      <c r="L268" s="47"/>
      <c r="M268" s="214" t="s">
        <v>19</v>
      </c>
      <c r="N268" s="215" t="s">
        <v>44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0.029999999999999999</v>
      </c>
      <c r="T268" s="217">
        <f>S268*H268</f>
        <v>2.0189999999999997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246</v>
      </c>
      <c r="AT268" s="218" t="s">
        <v>135</v>
      </c>
      <c r="AU268" s="218" t="s">
        <v>83</v>
      </c>
      <c r="AY268" s="20" t="s">
        <v>133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81</v>
      </c>
      <c r="BK268" s="219">
        <f>ROUND(I268*H268,2)</f>
        <v>0</v>
      </c>
      <c r="BL268" s="20" t="s">
        <v>246</v>
      </c>
      <c r="BM268" s="218" t="s">
        <v>416</v>
      </c>
    </row>
    <row r="269" s="2" customFormat="1">
      <c r="A269" s="41"/>
      <c r="B269" s="42"/>
      <c r="C269" s="43"/>
      <c r="D269" s="220" t="s">
        <v>142</v>
      </c>
      <c r="E269" s="43"/>
      <c r="F269" s="221" t="s">
        <v>417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142</v>
      </c>
      <c r="AU269" s="20" t="s">
        <v>83</v>
      </c>
    </row>
    <row r="270" s="2" customFormat="1">
      <c r="A270" s="41"/>
      <c r="B270" s="42"/>
      <c r="C270" s="43"/>
      <c r="D270" s="225" t="s">
        <v>144</v>
      </c>
      <c r="E270" s="43"/>
      <c r="F270" s="226" t="s">
        <v>418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144</v>
      </c>
      <c r="AU270" s="20" t="s">
        <v>83</v>
      </c>
    </row>
    <row r="271" s="14" customFormat="1">
      <c r="A271" s="14"/>
      <c r="B271" s="238"/>
      <c r="C271" s="239"/>
      <c r="D271" s="220" t="s">
        <v>146</v>
      </c>
      <c r="E271" s="240" t="s">
        <v>19</v>
      </c>
      <c r="F271" s="241" t="s">
        <v>244</v>
      </c>
      <c r="G271" s="239"/>
      <c r="H271" s="240" t="s">
        <v>19</v>
      </c>
      <c r="I271" s="242"/>
      <c r="J271" s="239"/>
      <c r="K271" s="239"/>
      <c r="L271" s="243"/>
      <c r="M271" s="244"/>
      <c r="N271" s="245"/>
      <c r="O271" s="245"/>
      <c r="P271" s="245"/>
      <c r="Q271" s="245"/>
      <c r="R271" s="245"/>
      <c r="S271" s="245"/>
      <c r="T271" s="24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7" t="s">
        <v>146</v>
      </c>
      <c r="AU271" s="247" t="s">
        <v>83</v>
      </c>
      <c r="AV271" s="14" t="s">
        <v>81</v>
      </c>
      <c r="AW271" s="14" t="s">
        <v>33</v>
      </c>
      <c r="AX271" s="14" t="s">
        <v>73</v>
      </c>
      <c r="AY271" s="247" t="s">
        <v>133</v>
      </c>
    </row>
    <row r="272" s="13" customFormat="1">
      <c r="A272" s="13"/>
      <c r="B272" s="227"/>
      <c r="C272" s="228"/>
      <c r="D272" s="220" t="s">
        <v>146</v>
      </c>
      <c r="E272" s="229" t="s">
        <v>19</v>
      </c>
      <c r="F272" s="230" t="s">
        <v>419</v>
      </c>
      <c r="G272" s="228"/>
      <c r="H272" s="231">
        <v>67.299999999999997</v>
      </c>
      <c r="I272" s="232"/>
      <c r="J272" s="228"/>
      <c r="K272" s="228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146</v>
      </c>
      <c r="AU272" s="237" t="s">
        <v>83</v>
      </c>
      <c r="AV272" s="13" t="s">
        <v>83</v>
      </c>
      <c r="AW272" s="13" t="s">
        <v>33</v>
      </c>
      <c r="AX272" s="13" t="s">
        <v>81</v>
      </c>
      <c r="AY272" s="237" t="s">
        <v>133</v>
      </c>
    </row>
    <row r="273" s="12" customFormat="1" ht="22.8" customHeight="1">
      <c r="A273" s="12"/>
      <c r="B273" s="191"/>
      <c r="C273" s="192"/>
      <c r="D273" s="193" t="s">
        <v>72</v>
      </c>
      <c r="E273" s="205" t="s">
        <v>420</v>
      </c>
      <c r="F273" s="205" t="s">
        <v>421</v>
      </c>
      <c r="G273" s="192"/>
      <c r="H273" s="192"/>
      <c r="I273" s="195"/>
      <c r="J273" s="206">
        <f>BK273</f>
        <v>0</v>
      </c>
      <c r="K273" s="192"/>
      <c r="L273" s="197"/>
      <c r="M273" s="198"/>
      <c r="N273" s="199"/>
      <c r="O273" s="199"/>
      <c r="P273" s="200">
        <f>SUM(P274:P317)</f>
        <v>0</v>
      </c>
      <c r="Q273" s="199"/>
      <c r="R273" s="200">
        <f>SUM(R274:R317)</f>
        <v>0</v>
      </c>
      <c r="S273" s="199"/>
      <c r="T273" s="201">
        <f>SUM(T274:T317)</f>
        <v>0.4169853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2" t="s">
        <v>83</v>
      </c>
      <c r="AT273" s="203" t="s">
        <v>72</v>
      </c>
      <c r="AU273" s="203" t="s">
        <v>81</v>
      </c>
      <c r="AY273" s="202" t="s">
        <v>133</v>
      </c>
      <c r="BK273" s="204">
        <f>SUM(BK274:BK317)</f>
        <v>0</v>
      </c>
    </row>
    <row r="274" s="2" customFormat="1" ht="16.5" customHeight="1">
      <c r="A274" s="41"/>
      <c r="B274" s="42"/>
      <c r="C274" s="207" t="s">
        <v>422</v>
      </c>
      <c r="D274" s="207" t="s">
        <v>135</v>
      </c>
      <c r="E274" s="208" t="s">
        <v>423</v>
      </c>
      <c r="F274" s="209" t="s">
        <v>424</v>
      </c>
      <c r="G274" s="210" t="s">
        <v>312</v>
      </c>
      <c r="H274" s="211">
        <v>11</v>
      </c>
      <c r="I274" s="212"/>
      <c r="J274" s="213">
        <f>ROUND(I274*H274,2)</f>
        <v>0</v>
      </c>
      <c r="K274" s="209" t="s">
        <v>139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0.00348</v>
      </c>
      <c r="T274" s="217">
        <f>S274*H274</f>
        <v>0.038280000000000002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246</v>
      </c>
      <c r="AT274" s="218" t="s">
        <v>135</v>
      </c>
      <c r="AU274" s="218" t="s">
        <v>83</v>
      </c>
      <c r="AY274" s="20" t="s">
        <v>133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81</v>
      </c>
      <c r="BK274" s="219">
        <f>ROUND(I274*H274,2)</f>
        <v>0</v>
      </c>
      <c r="BL274" s="20" t="s">
        <v>246</v>
      </c>
      <c r="BM274" s="218" t="s">
        <v>425</v>
      </c>
    </row>
    <row r="275" s="2" customFormat="1">
      <c r="A275" s="41"/>
      <c r="B275" s="42"/>
      <c r="C275" s="43"/>
      <c r="D275" s="220" t="s">
        <v>142</v>
      </c>
      <c r="E275" s="43"/>
      <c r="F275" s="221" t="s">
        <v>426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142</v>
      </c>
      <c r="AU275" s="20" t="s">
        <v>83</v>
      </c>
    </row>
    <row r="276" s="2" customFormat="1">
      <c r="A276" s="41"/>
      <c r="B276" s="42"/>
      <c r="C276" s="43"/>
      <c r="D276" s="225" t="s">
        <v>144</v>
      </c>
      <c r="E276" s="43"/>
      <c r="F276" s="226" t="s">
        <v>427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144</v>
      </c>
      <c r="AU276" s="20" t="s">
        <v>83</v>
      </c>
    </row>
    <row r="277" s="13" customFormat="1">
      <c r="A277" s="13"/>
      <c r="B277" s="227"/>
      <c r="C277" s="228"/>
      <c r="D277" s="220" t="s">
        <v>146</v>
      </c>
      <c r="E277" s="229" t="s">
        <v>19</v>
      </c>
      <c r="F277" s="230" t="s">
        <v>428</v>
      </c>
      <c r="G277" s="228"/>
      <c r="H277" s="231">
        <v>11</v>
      </c>
      <c r="I277" s="232"/>
      <c r="J277" s="228"/>
      <c r="K277" s="228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146</v>
      </c>
      <c r="AU277" s="237" t="s">
        <v>83</v>
      </c>
      <c r="AV277" s="13" t="s">
        <v>83</v>
      </c>
      <c r="AW277" s="13" t="s">
        <v>33</v>
      </c>
      <c r="AX277" s="13" t="s">
        <v>81</v>
      </c>
      <c r="AY277" s="237" t="s">
        <v>133</v>
      </c>
    </row>
    <row r="278" s="2" customFormat="1" ht="21.75" customHeight="1">
      <c r="A278" s="41"/>
      <c r="B278" s="42"/>
      <c r="C278" s="207" t="s">
        <v>429</v>
      </c>
      <c r="D278" s="207" t="s">
        <v>135</v>
      </c>
      <c r="E278" s="208" t="s">
        <v>430</v>
      </c>
      <c r="F278" s="209" t="s">
        <v>431</v>
      </c>
      <c r="G278" s="210" t="s">
        <v>312</v>
      </c>
      <c r="H278" s="211">
        <v>20.460000000000001</v>
      </c>
      <c r="I278" s="212"/>
      <c r="J278" s="213">
        <f>ROUND(I278*H278,2)</f>
        <v>0</v>
      </c>
      <c r="K278" s="209" t="s">
        <v>139</v>
      </c>
      <c r="L278" s="47"/>
      <c r="M278" s="214" t="s">
        <v>19</v>
      </c>
      <c r="N278" s="215" t="s">
        <v>44</v>
      </c>
      <c r="O278" s="87"/>
      <c r="P278" s="216">
        <f>O278*H278</f>
        <v>0</v>
      </c>
      <c r="Q278" s="216">
        <v>0</v>
      </c>
      <c r="R278" s="216">
        <f>Q278*H278</f>
        <v>0</v>
      </c>
      <c r="S278" s="216">
        <v>0.0017700000000000001</v>
      </c>
      <c r="T278" s="217">
        <f>S278*H278</f>
        <v>0.036214200000000002</v>
      </c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R278" s="218" t="s">
        <v>246</v>
      </c>
      <c r="AT278" s="218" t="s">
        <v>135</v>
      </c>
      <c r="AU278" s="218" t="s">
        <v>83</v>
      </c>
      <c r="AY278" s="20" t="s">
        <v>133</v>
      </c>
      <c r="BE278" s="219">
        <f>IF(N278="základní",J278,0)</f>
        <v>0</v>
      </c>
      <c r="BF278" s="219">
        <f>IF(N278="snížená",J278,0)</f>
        <v>0</v>
      </c>
      <c r="BG278" s="219">
        <f>IF(N278="zákl. přenesená",J278,0)</f>
        <v>0</v>
      </c>
      <c r="BH278" s="219">
        <f>IF(N278="sníž. přenesená",J278,0)</f>
        <v>0</v>
      </c>
      <c r="BI278" s="219">
        <f>IF(N278="nulová",J278,0)</f>
        <v>0</v>
      </c>
      <c r="BJ278" s="20" t="s">
        <v>81</v>
      </c>
      <c r="BK278" s="219">
        <f>ROUND(I278*H278,2)</f>
        <v>0</v>
      </c>
      <c r="BL278" s="20" t="s">
        <v>246</v>
      </c>
      <c r="BM278" s="218" t="s">
        <v>432</v>
      </c>
    </row>
    <row r="279" s="2" customFormat="1">
      <c r="A279" s="41"/>
      <c r="B279" s="42"/>
      <c r="C279" s="43"/>
      <c r="D279" s="220" t="s">
        <v>142</v>
      </c>
      <c r="E279" s="43"/>
      <c r="F279" s="221" t="s">
        <v>433</v>
      </c>
      <c r="G279" s="43"/>
      <c r="H279" s="43"/>
      <c r="I279" s="222"/>
      <c r="J279" s="43"/>
      <c r="K279" s="43"/>
      <c r="L279" s="47"/>
      <c r="M279" s="223"/>
      <c r="N279" s="224"/>
      <c r="O279" s="87"/>
      <c r="P279" s="87"/>
      <c r="Q279" s="87"/>
      <c r="R279" s="87"/>
      <c r="S279" s="87"/>
      <c r="T279" s="88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T279" s="20" t="s">
        <v>142</v>
      </c>
      <c r="AU279" s="20" t="s">
        <v>83</v>
      </c>
    </row>
    <row r="280" s="2" customFormat="1">
      <c r="A280" s="41"/>
      <c r="B280" s="42"/>
      <c r="C280" s="43"/>
      <c r="D280" s="225" t="s">
        <v>144</v>
      </c>
      <c r="E280" s="43"/>
      <c r="F280" s="226" t="s">
        <v>434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144</v>
      </c>
      <c r="AU280" s="20" t="s">
        <v>83</v>
      </c>
    </row>
    <row r="281" s="13" customFormat="1">
      <c r="A281" s="13"/>
      <c r="B281" s="227"/>
      <c r="C281" s="228"/>
      <c r="D281" s="220" t="s">
        <v>146</v>
      </c>
      <c r="E281" s="229" t="s">
        <v>19</v>
      </c>
      <c r="F281" s="230" t="s">
        <v>435</v>
      </c>
      <c r="G281" s="228"/>
      <c r="H281" s="231">
        <v>20.460000000000001</v>
      </c>
      <c r="I281" s="232"/>
      <c r="J281" s="228"/>
      <c r="K281" s="228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146</v>
      </c>
      <c r="AU281" s="237" t="s">
        <v>83</v>
      </c>
      <c r="AV281" s="13" t="s">
        <v>83</v>
      </c>
      <c r="AW281" s="13" t="s">
        <v>33</v>
      </c>
      <c r="AX281" s="13" t="s">
        <v>81</v>
      </c>
      <c r="AY281" s="237" t="s">
        <v>133</v>
      </c>
    </row>
    <row r="282" s="2" customFormat="1" ht="24.15" customHeight="1">
      <c r="A282" s="41"/>
      <c r="B282" s="42"/>
      <c r="C282" s="207" t="s">
        <v>436</v>
      </c>
      <c r="D282" s="207" t="s">
        <v>135</v>
      </c>
      <c r="E282" s="208" t="s">
        <v>437</v>
      </c>
      <c r="F282" s="209" t="s">
        <v>438</v>
      </c>
      <c r="G282" s="210" t="s">
        <v>287</v>
      </c>
      <c r="H282" s="211">
        <v>19</v>
      </c>
      <c r="I282" s="212"/>
      <c r="J282" s="213">
        <f>ROUND(I282*H282,2)</f>
        <v>0</v>
      </c>
      <c r="K282" s="209" t="s">
        <v>139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0.00022000000000000001</v>
      </c>
      <c r="T282" s="217">
        <f>S282*H282</f>
        <v>0.0041800000000000006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246</v>
      </c>
      <c r="AT282" s="218" t="s">
        <v>135</v>
      </c>
      <c r="AU282" s="218" t="s">
        <v>83</v>
      </c>
      <c r="AY282" s="20" t="s">
        <v>133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81</v>
      </c>
      <c r="BK282" s="219">
        <f>ROUND(I282*H282,2)</f>
        <v>0</v>
      </c>
      <c r="BL282" s="20" t="s">
        <v>246</v>
      </c>
      <c r="BM282" s="218" t="s">
        <v>439</v>
      </c>
    </row>
    <row r="283" s="2" customFormat="1">
      <c r="A283" s="41"/>
      <c r="B283" s="42"/>
      <c r="C283" s="43"/>
      <c r="D283" s="220" t="s">
        <v>142</v>
      </c>
      <c r="E283" s="43"/>
      <c r="F283" s="221" t="s">
        <v>440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142</v>
      </c>
      <c r="AU283" s="20" t="s">
        <v>83</v>
      </c>
    </row>
    <row r="284" s="2" customFormat="1">
      <c r="A284" s="41"/>
      <c r="B284" s="42"/>
      <c r="C284" s="43"/>
      <c r="D284" s="225" t="s">
        <v>144</v>
      </c>
      <c r="E284" s="43"/>
      <c r="F284" s="226" t="s">
        <v>441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144</v>
      </c>
      <c r="AU284" s="20" t="s">
        <v>83</v>
      </c>
    </row>
    <row r="285" s="13" customFormat="1">
      <c r="A285" s="13"/>
      <c r="B285" s="227"/>
      <c r="C285" s="228"/>
      <c r="D285" s="220" t="s">
        <v>146</v>
      </c>
      <c r="E285" s="229" t="s">
        <v>19</v>
      </c>
      <c r="F285" s="230" t="s">
        <v>269</v>
      </c>
      <c r="G285" s="228"/>
      <c r="H285" s="231">
        <v>19</v>
      </c>
      <c r="I285" s="232"/>
      <c r="J285" s="228"/>
      <c r="K285" s="228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146</v>
      </c>
      <c r="AU285" s="237" t="s">
        <v>83</v>
      </c>
      <c r="AV285" s="13" t="s">
        <v>83</v>
      </c>
      <c r="AW285" s="13" t="s">
        <v>33</v>
      </c>
      <c r="AX285" s="13" t="s">
        <v>81</v>
      </c>
      <c r="AY285" s="237" t="s">
        <v>133</v>
      </c>
    </row>
    <row r="286" s="2" customFormat="1" ht="16.5" customHeight="1">
      <c r="A286" s="41"/>
      <c r="B286" s="42"/>
      <c r="C286" s="207" t="s">
        <v>442</v>
      </c>
      <c r="D286" s="207" t="s">
        <v>135</v>
      </c>
      <c r="E286" s="208" t="s">
        <v>443</v>
      </c>
      <c r="F286" s="209" t="s">
        <v>444</v>
      </c>
      <c r="G286" s="210" t="s">
        <v>312</v>
      </c>
      <c r="H286" s="211">
        <v>10.23</v>
      </c>
      <c r="I286" s="212"/>
      <c r="J286" s="213">
        <f>ROUND(I286*H286,2)</f>
        <v>0</v>
      </c>
      <c r="K286" s="209" t="s">
        <v>139</v>
      </c>
      <c r="L286" s="47"/>
      <c r="M286" s="214" t="s">
        <v>19</v>
      </c>
      <c r="N286" s="215" t="s">
        <v>44</v>
      </c>
      <c r="O286" s="87"/>
      <c r="P286" s="216">
        <f>O286*H286</f>
        <v>0</v>
      </c>
      <c r="Q286" s="216">
        <v>0</v>
      </c>
      <c r="R286" s="216">
        <f>Q286*H286</f>
        <v>0</v>
      </c>
      <c r="S286" s="216">
        <v>0.00167</v>
      </c>
      <c r="T286" s="217">
        <f>S286*H286</f>
        <v>0.017084100000000001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246</v>
      </c>
      <c r="AT286" s="218" t="s">
        <v>135</v>
      </c>
      <c r="AU286" s="218" t="s">
        <v>83</v>
      </c>
      <c r="AY286" s="20" t="s">
        <v>133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81</v>
      </c>
      <c r="BK286" s="219">
        <f>ROUND(I286*H286,2)</f>
        <v>0</v>
      </c>
      <c r="BL286" s="20" t="s">
        <v>246</v>
      </c>
      <c r="BM286" s="218" t="s">
        <v>445</v>
      </c>
    </row>
    <row r="287" s="2" customFormat="1">
      <c r="A287" s="41"/>
      <c r="B287" s="42"/>
      <c r="C287" s="43"/>
      <c r="D287" s="220" t="s">
        <v>142</v>
      </c>
      <c r="E287" s="43"/>
      <c r="F287" s="221" t="s">
        <v>446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142</v>
      </c>
      <c r="AU287" s="20" t="s">
        <v>83</v>
      </c>
    </row>
    <row r="288" s="2" customFormat="1">
      <c r="A288" s="41"/>
      <c r="B288" s="42"/>
      <c r="C288" s="43"/>
      <c r="D288" s="225" t="s">
        <v>144</v>
      </c>
      <c r="E288" s="43"/>
      <c r="F288" s="226" t="s">
        <v>447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144</v>
      </c>
      <c r="AU288" s="20" t="s">
        <v>83</v>
      </c>
    </row>
    <row r="289" s="14" customFormat="1">
      <c r="A289" s="14"/>
      <c r="B289" s="238"/>
      <c r="C289" s="239"/>
      <c r="D289" s="220" t="s">
        <v>146</v>
      </c>
      <c r="E289" s="240" t="s">
        <v>19</v>
      </c>
      <c r="F289" s="241" t="s">
        <v>194</v>
      </c>
      <c r="G289" s="239"/>
      <c r="H289" s="240" t="s">
        <v>19</v>
      </c>
      <c r="I289" s="242"/>
      <c r="J289" s="239"/>
      <c r="K289" s="239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146</v>
      </c>
      <c r="AU289" s="247" t="s">
        <v>83</v>
      </c>
      <c r="AV289" s="14" t="s">
        <v>81</v>
      </c>
      <c r="AW289" s="14" t="s">
        <v>33</v>
      </c>
      <c r="AX289" s="14" t="s">
        <v>73</v>
      </c>
      <c r="AY289" s="247" t="s">
        <v>133</v>
      </c>
    </row>
    <row r="290" s="13" customFormat="1">
      <c r="A290" s="13"/>
      <c r="B290" s="227"/>
      <c r="C290" s="228"/>
      <c r="D290" s="220" t="s">
        <v>146</v>
      </c>
      <c r="E290" s="229" t="s">
        <v>19</v>
      </c>
      <c r="F290" s="230" t="s">
        <v>448</v>
      </c>
      <c r="G290" s="228"/>
      <c r="H290" s="231">
        <v>4.1699999999999999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146</v>
      </c>
      <c r="AU290" s="237" t="s">
        <v>83</v>
      </c>
      <c r="AV290" s="13" t="s">
        <v>83</v>
      </c>
      <c r="AW290" s="13" t="s">
        <v>33</v>
      </c>
      <c r="AX290" s="13" t="s">
        <v>73</v>
      </c>
      <c r="AY290" s="237" t="s">
        <v>133</v>
      </c>
    </row>
    <row r="291" s="14" customFormat="1">
      <c r="A291" s="14"/>
      <c r="B291" s="238"/>
      <c r="C291" s="239"/>
      <c r="D291" s="220" t="s">
        <v>146</v>
      </c>
      <c r="E291" s="240" t="s">
        <v>19</v>
      </c>
      <c r="F291" s="241" t="s">
        <v>244</v>
      </c>
      <c r="G291" s="239"/>
      <c r="H291" s="240" t="s">
        <v>19</v>
      </c>
      <c r="I291" s="242"/>
      <c r="J291" s="239"/>
      <c r="K291" s="239"/>
      <c r="L291" s="243"/>
      <c r="M291" s="244"/>
      <c r="N291" s="245"/>
      <c r="O291" s="245"/>
      <c r="P291" s="245"/>
      <c r="Q291" s="245"/>
      <c r="R291" s="245"/>
      <c r="S291" s="245"/>
      <c r="T291" s="246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7" t="s">
        <v>146</v>
      </c>
      <c r="AU291" s="247" t="s">
        <v>83</v>
      </c>
      <c r="AV291" s="14" t="s">
        <v>81</v>
      </c>
      <c r="AW291" s="14" t="s">
        <v>33</v>
      </c>
      <c r="AX291" s="14" t="s">
        <v>73</v>
      </c>
      <c r="AY291" s="247" t="s">
        <v>133</v>
      </c>
    </row>
    <row r="292" s="13" customFormat="1">
      <c r="A292" s="13"/>
      <c r="B292" s="227"/>
      <c r="C292" s="228"/>
      <c r="D292" s="220" t="s">
        <v>146</v>
      </c>
      <c r="E292" s="229" t="s">
        <v>19</v>
      </c>
      <c r="F292" s="230" t="s">
        <v>449</v>
      </c>
      <c r="G292" s="228"/>
      <c r="H292" s="231">
        <v>6.0599999999999996</v>
      </c>
      <c r="I292" s="232"/>
      <c r="J292" s="228"/>
      <c r="K292" s="228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146</v>
      </c>
      <c r="AU292" s="237" t="s">
        <v>83</v>
      </c>
      <c r="AV292" s="13" t="s">
        <v>83</v>
      </c>
      <c r="AW292" s="13" t="s">
        <v>33</v>
      </c>
      <c r="AX292" s="13" t="s">
        <v>73</v>
      </c>
      <c r="AY292" s="237" t="s">
        <v>133</v>
      </c>
    </row>
    <row r="293" s="15" customFormat="1">
      <c r="A293" s="15"/>
      <c r="B293" s="248"/>
      <c r="C293" s="249"/>
      <c r="D293" s="220" t="s">
        <v>146</v>
      </c>
      <c r="E293" s="250" t="s">
        <v>19</v>
      </c>
      <c r="F293" s="251" t="s">
        <v>261</v>
      </c>
      <c r="G293" s="249"/>
      <c r="H293" s="252">
        <v>10.23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58" t="s">
        <v>146</v>
      </c>
      <c r="AU293" s="258" t="s">
        <v>83</v>
      </c>
      <c r="AV293" s="15" t="s">
        <v>140</v>
      </c>
      <c r="AW293" s="15" t="s">
        <v>33</v>
      </c>
      <c r="AX293" s="15" t="s">
        <v>81</v>
      </c>
      <c r="AY293" s="258" t="s">
        <v>133</v>
      </c>
    </row>
    <row r="294" s="2" customFormat="1" ht="16.5" customHeight="1">
      <c r="A294" s="41"/>
      <c r="B294" s="42"/>
      <c r="C294" s="207" t="s">
        <v>450</v>
      </c>
      <c r="D294" s="207" t="s">
        <v>135</v>
      </c>
      <c r="E294" s="208" t="s">
        <v>451</v>
      </c>
      <c r="F294" s="209" t="s">
        <v>452</v>
      </c>
      <c r="G294" s="210" t="s">
        <v>312</v>
      </c>
      <c r="H294" s="211">
        <v>5.1749999999999998</v>
      </c>
      <c r="I294" s="212"/>
      <c r="J294" s="213">
        <f>ROUND(I294*H294,2)</f>
        <v>0</v>
      </c>
      <c r="K294" s="209" t="s">
        <v>139</v>
      </c>
      <c r="L294" s="47"/>
      <c r="M294" s="214" t="s">
        <v>19</v>
      </c>
      <c r="N294" s="215" t="s">
        <v>44</v>
      </c>
      <c r="O294" s="87"/>
      <c r="P294" s="216">
        <f>O294*H294</f>
        <v>0</v>
      </c>
      <c r="Q294" s="216">
        <v>0</v>
      </c>
      <c r="R294" s="216">
        <f>Q294*H294</f>
        <v>0</v>
      </c>
      <c r="S294" s="216">
        <v>0.0025999999999999999</v>
      </c>
      <c r="T294" s="217">
        <f>S294*H294</f>
        <v>0.013454999999999998</v>
      </c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R294" s="218" t="s">
        <v>246</v>
      </c>
      <c r="AT294" s="218" t="s">
        <v>135</v>
      </c>
      <c r="AU294" s="218" t="s">
        <v>83</v>
      </c>
      <c r="AY294" s="20" t="s">
        <v>133</v>
      </c>
      <c r="BE294" s="219">
        <f>IF(N294="základní",J294,0)</f>
        <v>0</v>
      </c>
      <c r="BF294" s="219">
        <f>IF(N294="snížená",J294,0)</f>
        <v>0</v>
      </c>
      <c r="BG294" s="219">
        <f>IF(N294="zákl. přenesená",J294,0)</f>
        <v>0</v>
      </c>
      <c r="BH294" s="219">
        <f>IF(N294="sníž. přenesená",J294,0)</f>
        <v>0</v>
      </c>
      <c r="BI294" s="219">
        <f>IF(N294="nulová",J294,0)</f>
        <v>0</v>
      </c>
      <c r="BJ294" s="20" t="s">
        <v>81</v>
      </c>
      <c r="BK294" s="219">
        <f>ROUND(I294*H294,2)</f>
        <v>0</v>
      </c>
      <c r="BL294" s="20" t="s">
        <v>246</v>
      </c>
      <c r="BM294" s="218" t="s">
        <v>453</v>
      </c>
    </row>
    <row r="295" s="2" customFormat="1">
      <c r="A295" s="41"/>
      <c r="B295" s="42"/>
      <c r="C295" s="43"/>
      <c r="D295" s="220" t="s">
        <v>142</v>
      </c>
      <c r="E295" s="43"/>
      <c r="F295" s="221" t="s">
        <v>454</v>
      </c>
      <c r="G295" s="43"/>
      <c r="H295" s="43"/>
      <c r="I295" s="222"/>
      <c r="J295" s="43"/>
      <c r="K295" s="43"/>
      <c r="L295" s="47"/>
      <c r="M295" s="223"/>
      <c r="N295" s="224"/>
      <c r="O295" s="87"/>
      <c r="P295" s="87"/>
      <c r="Q295" s="87"/>
      <c r="R295" s="87"/>
      <c r="S295" s="87"/>
      <c r="T295" s="88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T295" s="20" t="s">
        <v>142</v>
      </c>
      <c r="AU295" s="20" t="s">
        <v>83</v>
      </c>
    </row>
    <row r="296" s="2" customFormat="1">
      <c r="A296" s="41"/>
      <c r="B296" s="42"/>
      <c r="C296" s="43"/>
      <c r="D296" s="225" t="s">
        <v>144</v>
      </c>
      <c r="E296" s="43"/>
      <c r="F296" s="226" t="s">
        <v>455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144</v>
      </c>
      <c r="AU296" s="20" t="s">
        <v>83</v>
      </c>
    </row>
    <row r="297" s="13" customFormat="1">
      <c r="A297" s="13"/>
      <c r="B297" s="227"/>
      <c r="C297" s="228"/>
      <c r="D297" s="220" t="s">
        <v>146</v>
      </c>
      <c r="E297" s="229" t="s">
        <v>19</v>
      </c>
      <c r="F297" s="230" t="s">
        <v>456</v>
      </c>
      <c r="G297" s="228"/>
      <c r="H297" s="231">
        <v>5.1749999999999998</v>
      </c>
      <c r="I297" s="232"/>
      <c r="J297" s="228"/>
      <c r="K297" s="228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146</v>
      </c>
      <c r="AU297" s="237" t="s">
        <v>83</v>
      </c>
      <c r="AV297" s="13" t="s">
        <v>83</v>
      </c>
      <c r="AW297" s="13" t="s">
        <v>33</v>
      </c>
      <c r="AX297" s="13" t="s">
        <v>81</v>
      </c>
      <c r="AY297" s="237" t="s">
        <v>133</v>
      </c>
    </row>
    <row r="298" s="2" customFormat="1" ht="16.5" customHeight="1">
      <c r="A298" s="41"/>
      <c r="B298" s="42"/>
      <c r="C298" s="207" t="s">
        <v>457</v>
      </c>
      <c r="D298" s="207" t="s">
        <v>135</v>
      </c>
      <c r="E298" s="208" t="s">
        <v>458</v>
      </c>
      <c r="F298" s="209" t="s">
        <v>459</v>
      </c>
      <c r="G298" s="210" t="s">
        <v>312</v>
      </c>
      <c r="H298" s="211">
        <v>20.460000000000001</v>
      </c>
      <c r="I298" s="212"/>
      <c r="J298" s="213">
        <f>ROUND(I298*H298,2)</f>
        <v>0</v>
      </c>
      <c r="K298" s="209" t="s">
        <v>139</v>
      </c>
      <c r="L298" s="47"/>
      <c r="M298" s="214" t="s">
        <v>19</v>
      </c>
      <c r="N298" s="215" t="s">
        <v>44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0.0025999999999999999</v>
      </c>
      <c r="T298" s="217">
        <f>S298*H298</f>
        <v>0.053196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246</v>
      </c>
      <c r="AT298" s="218" t="s">
        <v>135</v>
      </c>
      <c r="AU298" s="218" t="s">
        <v>83</v>
      </c>
      <c r="AY298" s="20" t="s">
        <v>133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81</v>
      </c>
      <c r="BK298" s="219">
        <f>ROUND(I298*H298,2)</f>
        <v>0</v>
      </c>
      <c r="BL298" s="20" t="s">
        <v>246</v>
      </c>
      <c r="BM298" s="218" t="s">
        <v>460</v>
      </c>
    </row>
    <row r="299" s="2" customFormat="1">
      <c r="A299" s="41"/>
      <c r="B299" s="42"/>
      <c r="C299" s="43"/>
      <c r="D299" s="220" t="s">
        <v>142</v>
      </c>
      <c r="E299" s="43"/>
      <c r="F299" s="221" t="s">
        <v>461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142</v>
      </c>
      <c r="AU299" s="20" t="s">
        <v>83</v>
      </c>
    </row>
    <row r="300" s="2" customFormat="1">
      <c r="A300" s="41"/>
      <c r="B300" s="42"/>
      <c r="C300" s="43"/>
      <c r="D300" s="225" t="s">
        <v>144</v>
      </c>
      <c r="E300" s="43"/>
      <c r="F300" s="226" t="s">
        <v>462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144</v>
      </c>
      <c r="AU300" s="20" t="s">
        <v>83</v>
      </c>
    </row>
    <row r="301" s="13" customFormat="1">
      <c r="A301" s="13"/>
      <c r="B301" s="227"/>
      <c r="C301" s="228"/>
      <c r="D301" s="220" t="s">
        <v>146</v>
      </c>
      <c r="E301" s="229" t="s">
        <v>19</v>
      </c>
      <c r="F301" s="230" t="s">
        <v>463</v>
      </c>
      <c r="G301" s="228"/>
      <c r="H301" s="231">
        <v>20.460000000000001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146</v>
      </c>
      <c r="AU301" s="237" t="s">
        <v>83</v>
      </c>
      <c r="AV301" s="13" t="s">
        <v>83</v>
      </c>
      <c r="AW301" s="13" t="s">
        <v>33</v>
      </c>
      <c r="AX301" s="13" t="s">
        <v>73</v>
      </c>
      <c r="AY301" s="237" t="s">
        <v>133</v>
      </c>
    </row>
    <row r="302" s="15" customFormat="1">
      <c r="A302" s="15"/>
      <c r="B302" s="248"/>
      <c r="C302" s="249"/>
      <c r="D302" s="220" t="s">
        <v>146</v>
      </c>
      <c r="E302" s="250" t="s">
        <v>19</v>
      </c>
      <c r="F302" s="251" t="s">
        <v>261</v>
      </c>
      <c r="G302" s="249"/>
      <c r="H302" s="252">
        <v>20.460000000000001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8" t="s">
        <v>146</v>
      </c>
      <c r="AU302" s="258" t="s">
        <v>83</v>
      </c>
      <c r="AV302" s="15" t="s">
        <v>140</v>
      </c>
      <c r="AW302" s="15" t="s">
        <v>33</v>
      </c>
      <c r="AX302" s="15" t="s">
        <v>81</v>
      </c>
      <c r="AY302" s="258" t="s">
        <v>133</v>
      </c>
    </row>
    <row r="303" s="2" customFormat="1" ht="16.5" customHeight="1">
      <c r="A303" s="41"/>
      <c r="B303" s="42"/>
      <c r="C303" s="207" t="s">
        <v>464</v>
      </c>
      <c r="D303" s="207" t="s">
        <v>135</v>
      </c>
      <c r="E303" s="208" t="s">
        <v>465</v>
      </c>
      <c r="F303" s="209" t="s">
        <v>466</v>
      </c>
      <c r="G303" s="210" t="s">
        <v>287</v>
      </c>
      <c r="H303" s="211">
        <v>20.460000000000001</v>
      </c>
      <c r="I303" s="212"/>
      <c r="J303" s="213">
        <f>ROUND(I303*H303,2)</f>
        <v>0</v>
      </c>
      <c r="K303" s="209" t="s">
        <v>139</v>
      </c>
      <c r="L303" s="47"/>
      <c r="M303" s="214" t="s">
        <v>19</v>
      </c>
      <c r="N303" s="215" t="s">
        <v>44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0.0094000000000000004</v>
      </c>
      <c r="T303" s="217">
        <f>S303*H303</f>
        <v>0.19232400000000002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246</v>
      </c>
      <c r="AT303" s="218" t="s">
        <v>135</v>
      </c>
      <c r="AU303" s="218" t="s">
        <v>83</v>
      </c>
      <c r="AY303" s="20" t="s">
        <v>133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81</v>
      </c>
      <c r="BK303" s="219">
        <f>ROUND(I303*H303,2)</f>
        <v>0</v>
      </c>
      <c r="BL303" s="20" t="s">
        <v>246</v>
      </c>
      <c r="BM303" s="218" t="s">
        <v>467</v>
      </c>
    </row>
    <row r="304" s="2" customFormat="1">
      <c r="A304" s="41"/>
      <c r="B304" s="42"/>
      <c r="C304" s="43"/>
      <c r="D304" s="220" t="s">
        <v>142</v>
      </c>
      <c r="E304" s="43"/>
      <c r="F304" s="221" t="s">
        <v>468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142</v>
      </c>
      <c r="AU304" s="20" t="s">
        <v>83</v>
      </c>
    </row>
    <row r="305" s="2" customFormat="1">
      <c r="A305" s="41"/>
      <c r="B305" s="42"/>
      <c r="C305" s="43"/>
      <c r="D305" s="225" t="s">
        <v>144</v>
      </c>
      <c r="E305" s="43"/>
      <c r="F305" s="226" t="s">
        <v>469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144</v>
      </c>
      <c r="AU305" s="20" t="s">
        <v>83</v>
      </c>
    </row>
    <row r="306" s="13" customFormat="1">
      <c r="A306" s="13"/>
      <c r="B306" s="227"/>
      <c r="C306" s="228"/>
      <c r="D306" s="220" t="s">
        <v>146</v>
      </c>
      <c r="E306" s="229" t="s">
        <v>19</v>
      </c>
      <c r="F306" s="230" t="s">
        <v>470</v>
      </c>
      <c r="G306" s="228"/>
      <c r="H306" s="231">
        <v>20.460000000000001</v>
      </c>
      <c r="I306" s="232"/>
      <c r="J306" s="228"/>
      <c r="K306" s="228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146</v>
      </c>
      <c r="AU306" s="237" t="s">
        <v>83</v>
      </c>
      <c r="AV306" s="13" t="s">
        <v>83</v>
      </c>
      <c r="AW306" s="13" t="s">
        <v>33</v>
      </c>
      <c r="AX306" s="13" t="s">
        <v>81</v>
      </c>
      <c r="AY306" s="237" t="s">
        <v>133</v>
      </c>
    </row>
    <row r="307" s="2" customFormat="1" ht="16.5" customHeight="1">
      <c r="A307" s="41"/>
      <c r="B307" s="42"/>
      <c r="C307" s="207" t="s">
        <v>471</v>
      </c>
      <c r="D307" s="207" t="s">
        <v>135</v>
      </c>
      <c r="E307" s="208" t="s">
        <v>472</v>
      </c>
      <c r="F307" s="209" t="s">
        <v>473</v>
      </c>
      <c r="G307" s="210" t="s">
        <v>312</v>
      </c>
      <c r="H307" s="211">
        <v>9.5500000000000007</v>
      </c>
      <c r="I307" s="212"/>
      <c r="J307" s="213">
        <f>ROUND(I307*H307,2)</f>
        <v>0</v>
      </c>
      <c r="K307" s="209" t="s">
        <v>139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0.0039399999999999999</v>
      </c>
      <c r="T307" s="217">
        <f>S307*H307</f>
        <v>0.037627000000000001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246</v>
      </c>
      <c r="AT307" s="218" t="s">
        <v>135</v>
      </c>
      <c r="AU307" s="218" t="s">
        <v>83</v>
      </c>
      <c r="AY307" s="20" t="s">
        <v>133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81</v>
      </c>
      <c r="BK307" s="219">
        <f>ROUND(I307*H307,2)</f>
        <v>0</v>
      </c>
      <c r="BL307" s="20" t="s">
        <v>246</v>
      </c>
      <c r="BM307" s="218" t="s">
        <v>474</v>
      </c>
    </row>
    <row r="308" s="2" customFormat="1">
      <c r="A308" s="41"/>
      <c r="B308" s="42"/>
      <c r="C308" s="43"/>
      <c r="D308" s="220" t="s">
        <v>142</v>
      </c>
      <c r="E308" s="43"/>
      <c r="F308" s="221" t="s">
        <v>475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142</v>
      </c>
      <c r="AU308" s="20" t="s">
        <v>83</v>
      </c>
    </row>
    <row r="309" s="2" customFormat="1">
      <c r="A309" s="41"/>
      <c r="B309" s="42"/>
      <c r="C309" s="43"/>
      <c r="D309" s="225" t="s">
        <v>144</v>
      </c>
      <c r="E309" s="43"/>
      <c r="F309" s="226" t="s">
        <v>476</v>
      </c>
      <c r="G309" s="43"/>
      <c r="H309" s="43"/>
      <c r="I309" s="222"/>
      <c r="J309" s="43"/>
      <c r="K309" s="43"/>
      <c r="L309" s="47"/>
      <c r="M309" s="223"/>
      <c r="N309" s="224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144</v>
      </c>
      <c r="AU309" s="20" t="s">
        <v>83</v>
      </c>
    </row>
    <row r="310" s="13" customFormat="1">
      <c r="A310" s="13"/>
      <c r="B310" s="227"/>
      <c r="C310" s="228"/>
      <c r="D310" s="220" t="s">
        <v>146</v>
      </c>
      <c r="E310" s="229" t="s">
        <v>19</v>
      </c>
      <c r="F310" s="230" t="s">
        <v>477</v>
      </c>
      <c r="G310" s="228"/>
      <c r="H310" s="231">
        <v>2.1000000000000001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146</v>
      </c>
      <c r="AU310" s="237" t="s">
        <v>83</v>
      </c>
      <c r="AV310" s="13" t="s">
        <v>83</v>
      </c>
      <c r="AW310" s="13" t="s">
        <v>33</v>
      </c>
      <c r="AX310" s="13" t="s">
        <v>73</v>
      </c>
      <c r="AY310" s="237" t="s">
        <v>133</v>
      </c>
    </row>
    <row r="311" s="13" customFormat="1">
      <c r="A311" s="13"/>
      <c r="B311" s="227"/>
      <c r="C311" s="228"/>
      <c r="D311" s="220" t="s">
        <v>146</v>
      </c>
      <c r="E311" s="229" t="s">
        <v>19</v>
      </c>
      <c r="F311" s="230" t="s">
        <v>478</v>
      </c>
      <c r="G311" s="228"/>
      <c r="H311" s="231">
        <v>7.4500000000000002</v>
      </c>
      <c r="I311" s="232"/>
      <c r="J311" s="228"/>
      <c r="K311" s="228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146</v>
      </c>
      <c r="AU311" s="237" t="s">
        <v>83</v>
      </c>
      <c r="AV311" s="13" t="s">
        <v>83</v>
      </c>
      <c r="AW311" s="13" t="s">
        <v>33</v>
      </c>
      <c r="AX311" s="13" t="s">
        <v>73</v>
      </c>
      <c r="AY311" s="237" t="s">
        <v>133</v>
      </c>
    </row>
    <row r="312" s="15" customFormat="1">
      <c r="A312" s="15"/>
      <c r="B312" s="248"/>
      <c r="C312" s="249"/>
      <c r="D312" s="220" t="s">
        <v>146</v>
      </c>
      <c r="E312" s="250" t="s">
        <v>19</v>
      </c>
      <c r="F312" s="251" t="s">
        <v>261</v>
      </c>
      <c r="G312" s="249"/>
      <c r="H312" s="252">
        <v>9.5500000000000007</v>
      </c>
      <c r="I312" s="253"/>
      <c r="J312" s="249"/>
      <c r="K312" s="249"/>
      <c r="L312" s="254"/>
      <c r="M312" s="255"/>
      <c r="N312" s="256"/>
      <c r="O312" s="256"/>
      <c r="P312" s="256"/>
      <c r="Q312" s="256"/>
      <c r="R312" s="256"/>
      <c r="S312" s="256"/>
      <c r="T312" s="257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8" t="s">
        <v>146</v>
      </c>
      <c r="AU312" s="258" t="s">
        <v>83</v>
      </c>
      <c r="AV312" s="15" t="s">
        <v>140</v>
      </c>
      <c r="AW312" s="15" t="s">
        <v>33</v>
      </c>
      <c r="AX312" s="15" t="s">
        <v>81</v>
      </c>
      <c r="AY312" s="258" t="s">
        <v>133</v>
      </c>
    </row>
    <row r="313" s="2" customFormat="1" ht="16.5" customHeight="1">
      <c r="A313" s="41"/>
      <c r="B313" s="42"/>
      <c r="C313" s="207" t="s">
        <v>479</v>
      </c>
      <c r="D313" s="207" t="s">
        <v>135</v>
      </c>
      <c r="E313" s="208" t="s">
        <v>480</v>
      </c>
      <c r="F313" s="209" t="s">
        <v>481</v>
      </c>
      <c r="G313" s="210" t="s">
        <v>312</v>
      </c>
      <c r="H313" s="211">
        <v>6.25</v>
      </c>
      <c r="I313" s="212"/>
      <c r="J313" s="213">
        <f>ROUND(I313*H313,2)</f>
        <v>0</v>
      </c>
      <c r="K313" s="209" t="s">
        <v>139</v>
      </c>
      <c r="L313" s="47"/>
      <c r="M313" s="214" t="s">
        <v>19</v>
      </c>
      <c r="N313" s="215" t="s">
        <v>44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0.0039399999999999999</v>
      </c>
      <c r="T313" s="217">
        <f>S313*H313</f>
        <v>0.024625000000000001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246</v>
      </c>
      <c r="AT313" s="218" t="s">
        <v>135</v>
      </c>
      <c r="AU313" s="218" t="s">
        <v>83</v>
      </c>
      <c r="AY313" s="20" t="s">
        <v>133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81</v>
      </c>
      <c r="BK313" s="219">
        <f>ROUND(I313*H313,2)</f>
        <v>0</v>
      </c>
      <c r="BL313" s="20" t="s">
        <v>246</v>
      </c>
      <c r="BM313" s="218" t="s">
        <v>482</v>
      </c>
    </row>
    <row r="314" s="2" customFormat="1">
      <c r="A314" s="41"/>
      <c r="B314" s="42"/>
      <c r="C314" s="43"/>
      <c r="D314" s="220" t="s">
        <v>142</v>
      </c>
      <c r="E314" s="43"/>
      <c r="F314" s="221" t="s">
        <v>483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142</v>
      </c>
      <c r="AU314" s="20" t="s">
        <v>83</v>
      </c>
    </row>
    <row r="315" s="2" customFormat="1">
      <c r="A315" s="41"/>
      <c r="B315" s="42"/>
      <c r="C315" s="43"/>
      <c r="D315" s="225" t="s">
        <v>144</v>
      </c>
      <c r="E315" s="43"/>
      <c r="F315" s="226" t="s">
        <v>484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144</v>
      </c>
      <c r="AU315" s="20" t="s">
        <v>83</v>
      </c>
    </row>
    <row r="316" s="13" customFormat="1">
      <c r="A316" s="13"/>
      <c r="B316" s="227"/>
      <c r="C316" s="228"/>
      <c r="D316" s="220" t="s">
        <v>146</v>
      </c>
      <c r="E316" s="229" t="s">
        <v>19</v>
      </c>
      <c r="F316" s="230" t="s">
        <v>485</v>
      </c>
      <c r="G316" s="228"/>
      <c r="H316" s="231">
        <v>6.25</v>
      </c>
      <c r="I316" s="232"/>
      <c r="J316" s="228"/>
      <c r="K316" s="228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146</v>
      </c>
      <c r="AU316" s="237" t="s">
        <v>83</v>
      </c>
      <c r="AV316" s="13" t="s">
        <v>83</v>
      </c>
      <c r="AW316" s="13" t="s">
        <v>33</v>
      </c>
      <c r="AX316" s="13" t="s">
        <v>73</v>
      </c>
      <c r="AY316" s="237" t="s">
        <v>133</v>
      </c>
    </row>
    <row r="317" s="15" customFormat="1">
      <c r="A317" s="15"/>
      <c r="B317" s="248"/>
      <c r="C317" s="249"/>
      <c r="D317" s="220" t="s">
        <v>146</v>
      </c>
      <c r="E317" s="250" t="s">
        <v>19</v>
      </c>
      <c r="F317" s="251" t="s">
        <v>261</v>
      </c>
      <c r="G317" s="249"/>
      <c r="H317" s="252">
        <v>6.25</v>
      </c>
      <c r="I317" s="253"/>
      <c r="J317" s="249"/>
      <c r="K317" s="249"/>
      <c r="L317" s="254"/>
      <c r="M317" s="255"/>
      <c r="N317" s="256"/>
      <c r="O317" s="256"/>
      <c r="P317" s="256"/>
      <c r="Q317" s="256"/>
      <c r="R317" s="256"/>
      <c r="S317" s="256"/>
      <c r="T317" s="257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58" t="s">
        <v>146</v>
      </c>
      <c r="AU317" s="258" t="s">
        <v>83</v>
      </c>
      <c r="AV317" s="15" t="s">
        <v>140</v>
      </c>
      <c r="AW317" s="15" t="s">
        <v>33</v>
      </c>
      <c r="AX317" s="15" t="s">
        <v>81</v>
      </c>
      <c r="AY317" s="258" t="s">
        <v>133</v>
      </c>
    </row>
    <row r="318" s="12" customFormat="1" ht="22.8" customHeight="1">
      <c r="A318" s="12"/>
      <c r="B318" s="191"/>
      <c r="C318" s="192"/>
      <c r="D318" s="193" t="s">
        <v>72</v>
      </c>
      <c r="E318" s="205" t="s">
        <v>486</v>
      </c>
      <c r="F318" s="205" t="s">
        <v>487</v>
      </c>
      <c r="G318" s="192"/>
      <c r="H318" s="192"/>
      <c r="I318" s="195"/>
      <c r="J318" s="206">
        <f>BK318</f>
        <v>0</v>
      </c>
      <c r="K318" s="192"/>
      <c r="L318" s="197"/>
      <c r="M318" s="198"/>
      <c r="N318" s="199"/>
      <c r="O318" s="199"/>
      <c r="P318" s="200">
        <f>SUM(P319:P342)</f>
        <v>0</v>
      </c>
      <c r="Q318" s="199"/>
      <c r="R318" s="200">
        <f>SUM(R319:R342)</f>
        <v>0.035795200000000006</v>
      </c>
      <c r="S318" s="199"/>
      <c r="T318" s="201">
        <f>SUM(T319:T342)</f>
        <v>3.2225520400000005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2" t="s">
        <v>83</v>
      </c>
      <c r="AT318" s="203" t="s">
        <v>72</v>
      </c>
      <c r="AU318" s="203" t="s">
        <v>81</v>
      </c>
      <c r="AY318" s="202" t="s">
        <v>133</v>
      </c>
      <c r="BK318" s="204">
        <f>SUM(BK319:BK342)</f>
        <v>0</v>
      </c>
    </row>
    <row r="319" s="2" customFormat="1" ht="24.15" customHeight="1">
      <c r="A319" s="41"/>
      <c r="B319" s="42"/>
      <c r="C319" s="207" t="s">
        <v>488</v>
      </c>
      <c r="D319" s="207" t="s">
        <v>135</v>
      </c>
      <c r="E319" s="208" t="s">
        <v>489</v>
      </c>
      <c r="F319" s="209" t="s">
        <v>490</v>
      </c>
      <c r="G319" s="210" t="s">
        <v>198</v>
      </c>
      <c r="H319" s="211">
        <v>176.16800000000001</v>
      </c>
      <c r="I319" s="212"/>
      <c r="J319" s="213">
        <f>ROUND(I319*H319,2)</f>
        <v>0</v>
      </c>
      <c r="K319" s="209" t="s">
        <v>139</v>
      </c>
      <c r="L319" s="47"/>
      <c r="M319" s="214" t="s">
        <v>19</v>
      </c>
      <c r="N319" s="215" t="s">
        <v>44</v>
      </c>
      <c r="O319" s="87"/>
      <c r="P319" s="216">
        <f>O319*H319</f>
        <v>0</v>
      </c>
      <c r="Q319" s="216">
        <v>0.00020000000000000001</v>
      </c>
      <c r="R319" s="216">
        <f>Q319*H319</f>
        <v>0.035233600000000004</v>
      </c>
      <c r="S319" s="216">
        <v>0.017780000000000001</v>
      </c>
      <c r="T319" s="217">
        <f>S319*H319</f>
        <v>3.1322670400000003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246</v>
      </c>
      <c r="AT319" s="218" t="s">
        <v>135</v>
      </c>
      <c r="AU319" s="218" t="s">
        <v>83</v>
      </c>
      <c r="AY319" s="20" t="s">
        <v>133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81</v>
      </c>
      <c r="BK319" s="219">
        <f>ROUND(I319*H319,2)</f>
        <v>0</v>
      </c>
      <c r="BL319" s="20" t="s">
        <v>246</v>
      </c>
      <c r="BM319" s="218" t="s">
        <v>491</v>
      </c>
    </row>
    <row r="320" s="2" customFormat="1">
      <c r="A320" s="41"/>
      <c r="B320" s="42"/>
      <c r="C320" s="43"/>
      <c r="D320" s="220" t="s">
        <v>142</v>
      </c>
      <c r="E320" s="43"/>
      <c r="F320" s="221" t="s">
        <v>492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142</v>
      </c>
      <c r="AU320" s="20" t="s">
        <v>83</v>
      </c>
    </row>
    <row r="321" s="2" customFormat="1">
      <c r="A321" s="41"/>
      <c r="B321" s="42"/>
      <c r="C321" s="43"/>
      <c r="D321" s="225" t="s">
        <v>144</v>
      </c>
      <c r="E321" s="43"/>
      <c r="F321" s="226" t="s">
        <v>493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144</v>
      </c>
      <c r="AU321" s="20" t="s">
        <v>83</v>
      </c>
    </row>
    <row r="322" s="13" customFormat="1">
      <c r="A322" s="13"/>
      <c r="B322" s="227"/>
      <c r="C322" s="228"/>
      <c r="D322" s="220" t="s">
        <v>146</v>
      </c>
      <c r="E322" s="229" t="s">
        <v>19</v>
      </c>
      <c r="F322" s="230" t="s">
        <v>410</v>
      </c>
      <c r="G322" s="228"/>
      <c r="H322" s="231">
        <v>82.019000000000005</v>
      </c>
      <c r="I322" s="232"/>
      <c r="J322" s="228"/>
      <c r="K322" s="228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146</v>
      </c>
      <c r="AU322" s="237" t="s">
        <v>83</v>
      </c>
      <c r="AV322" s="13" t="s">
        <v>83</v>
      </c>
      <c r="AW322" s="13" t="s">
        <v>33</v>
      </c>
      <c r="AX322" s="13" t="s">
        <v>73</v>
      </c>
      <c r="AY322" s="237" t="s">
        <v>133</v>
      </c>
    </row>
    <row r="323" s="13" customFormat="1">
      <c r="A323" s="13"/>
      <c r="B323" s="227"/>
      <c r="C323" s="228"/>
      <c r="D323" s="220" t="s">
        <v>146</v>
      </c>
      <c r="E323" s="229" t="s">
        <v>19</v>
      </c>
      <c r="F323" s="230" t="s">
        <v>411</v>
      </c>
      <c r="G323" s="228"/>
      <c r="H323" s="231">
        <v>48.404000000000003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146</v>
      </c>
      <c r="AU323" s="237" t="s">
        <v>83</v>
      </c>
      <c r="AV323" s="13" t="s">
        <v>83</v>
      </c>
      <c r="AW323" s="13" t="s">
        <v>33</v>
      </c>
      <c r="AX323" s="13" t="s">
        <v>73</v>
      </c>
      <c r="AY323" s="237" t="s">
        <v>133</v>
      </c>
    </row>
    <row r="324" s="13" customFormat="1">
      <c r="A324" s="13"/>
      <c r="B324" s="227"/>
      <c r="C324" s="228"/>
      <c r="D324" s="220" t="s">
        <v>146</v>
      </c>
      <c r="E324" s="229" t="s">
        <v>19</v>
      </c>
      <c r="F324" s="230" t="s">
        <v>412</v>
      </c>
      <c r="G324" s="228"/>
      <c r="H324" s="231">
        <v>45.744999999999997</v>
      </c>
      <c r="I324" s="232"/>
      <c r="J324" s="228"/>
      <c r="K324" s="228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146</v>
      </c>
      <c r="AU324" s="237" t="s">
        <v>83</v>
      </c>
      <c r="AV324" s="13" t="s">
        <v>83</v>
      </c>
      <c r="AW324" s="13" t="s">
        <v>33</v>
      </c>
      <c r="AX324" s="13" t="s">
        <v>73</v>
      </c>
      <c r="AY324" s="237" t="s">
        <v>133</v>
      </c>
    </row>
    <row r="325" s="15" customFormat="1">
      <c r="A325" s="15"/>
      <c r="B325" s="248"/>
      <c r="C325" s="249"/>
      <c r="D325" s="220" t="s">
        <v>146</v>
      </c>
      <c r="E325" s="250" t="s">
        <v>19</v>
      </c>
      <c r="F325" s="251" t="s">
        <v>261</v>
      </c>
      <c r="G325" s="249"/>
      <c r="H325" s="252">
        <v>176.16800000000001</v>
      </c>
      <c r="I325" s="253"/>
      <c r="J325" s="249"/>
      <c r="K325" s="249"/>
      <c r="L325" s="254"/>
      <c r="M325" s="255"/>
      <c r="N325" s="256"/>
      <c r="O325" s="256"/>
      <c r="P325" s="256"/>
      <c r="Q325" s="256"/>
      <c r="R325" s="256"/>
      <c r="S325" s="256"/>
      <c r="T325" s="25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58" t="s">
        <v>146</v>
      </c>
      <c r="AU325" s="258" t="s">
        <v>83</v>
      </c>
      <c r="AV325" s="15" t="s">
        <v>140</v>
      </c>
      <c r="AW325" s="15" t="s">
        <v>33</v>
      </c>
      <c r="AX325" s="15" t="s">
        <v>81</v>
      </c>
      <c r="AY325" s="258" t="s">
        <v>133</v>
      </c>
    </row>
    <row r="326" s="2" customFormat="1" ht="37.8" customHeight="1">
      <c r="A326" s="41"/>
      <c r="B326" s="42"/>
      <c r="C326" s="207" t="s">
        <v>494</v>
      </c>
      <c r="D326" s="207" t="s">
        <v>135</v>
      </c>
      <c r="E326" s="208" t="s">
        <v>495</v>
      </c>
      <c r="F326" s="209" t="s">
        <v>496</v>
      </c>
      <c r="G326" s="210" t="s">
        <v>312</v>
      </c>
      <c r="H326" s="211">
        <v>19.5</v>
      </c>
      <c r="I326" s="212"/>
      <c r="J326" s="213">
        <f>ROUND(I326*H326,2)</f>
        <v>0</v>
      </c>
      <c r="K326" s="209" t="s">
        <v>139</v>
      </c>
      <c r="L326" s="47"/>
      <c r="M326" s="214" t="s">
        <v>19</v>
      </c>
      <c r="N326" s="215" t="s">
        <v>44</v>
      </c>
      <c r="O326" s="87"/>
      <c r="P326" s="216">
        <f>O326*H326</f>
        <v>0</v>
      </c>
      <c r="Q326" s="216">
        <v>2.8799999999999999E-05</v>
      </c>
      <c r="R326" s="216">
        <f>Q326*H326</f>
        <v>0.00056159999999999999</v>
      </c>
      <c r="S326" s="216">
        <v>0.0046299999999999996</v>
      </c>
      <c r="T326" s="217">
        <f>S326*H326</f>
        <v>0.09028499999999999</v>
      </c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R326" s="218" t="s">
        <v>246</v>
      </c>
      <c r="AT326" s="218" t="s">
        <v>135</v>
      </c>
      <c r="AU326" s="218" t="s">
        <v>83</v>
      </c>
      <c r="AY326" s="20" t="s">
        <v>133</v>
      </c>
      <c r="BE326" s="219">
        <f>IF(N326="základní",J326,0)</f>
        <v>0</v>
      </c>
      <c r="BF326" s="219">
        <f>IF(N326="snížená",J326,0)</f>
        <v>0</v>
      </c>
      <c r="BG326" s="219">
        <f>IF(N326="zákl. přenesená",J326,0)</f>
        <v>0</v>
      </c>
      <c r="BH326" s="219">
        <f>IF(N326="sníž. přenesená",J326,0)</f>
        <v>0</v>
      </c>
      <c r="BI326" s="219">
        <f>IF(N326="nulová",J326,0)</f>
        <v>0</v>
      </c>
      <c r="BJ326" s="20" t="s">
        <v>81</v>
      </c>
      <c r="BK326" s="219">
        <f>ROUND(I326*H326,2)</f>
        <v>0</v>
      </c>
      <c r="BL326" s="20" t="s">
        <v>246</v>
      </c>
      <c r="BM326" s="218" t="s">
        <v>497</v>
      </c>
    </row>
    <row r="327" s="2" customFormat="1">
      <c r="A327" s="41"/>
      <c r="B327" s="42"/>
      <c r="C327" s="43"/>
      <c r="D327" s="220" t="s">
        <v>142</v>
      </c>
      <c r="E327" s="43"/>
      <c r="F327" s="221" t="s">
        <v>498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142</v>
      </c>
      <c r="AU327" s="20" t="s">
        <v>83</v>
      </c>
    </row>
    <row r="328" s="2" customFormat="1">
      <c r="A328" s="41"/>
      <c r="B328" s="42"/>
      <c r="C328" s="43"/>
      <c r="D328" s="225" t="s">
        <v>144</v>
      </c>
      <c r="E328" s="43"/>
      <c r="F328" s="226" t="s">
        <v>499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144</v>
      </c>
      <c r="AU328" s="20" t="s">
        <v>83</v>
      </c>
    </row>
    <row r="329" s="13" customFormat="1">
      <c r="A329" s="13"/>
      <c r="B329" s="227"/>
      <c r="C329" s="228"/>
      <c r="D329" s="220" t="s">
        <v>146</v>
      </c>
      <c r="E329" s="229" t="s">
        <v>19</v>
      </c>
      <c r="F329" s="230" t="s">
        <v>500</v>
      </c>
      <c r="G329" s="228"/>
      <c r="H329" s="231">
        <v>11.640000000000001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146</v>
      </c>
      <c r="AU329" s="237" t="s">
        <v>83</v>
      </c>
      <c r="AV329" s="13" t="s">
        <v>83</v>
      </c>
      <c r="AW329" s="13" t="s">
        <v>33</v>
      </c>
      <c r="AX329" s="13" t="s">
        <v>73</v>
      </c>
      <c r="AY329" s="237" t="s">
        <v>133</v>
      </c>
    </row>
    <row r="330" s="13" customFormat="1">
      <c r="A330" s="13"/>
      <c r="B330" s="227"/>
      <c r="C330" s="228"/>
      <c r="D330" s="220" t="s">
        <v>146</v>
      </c>
      <c r="E330" s="229" t="s">
        <v>19</v>
      </c>
      <c r="F330" s="230" t="s">
        <v>501</v>
      </c>
      <c r="G330" s="228"/>
      <c r="H330" s="231">
        <v>7.8600000000000003</v>
      </c>
      <c r="I330" s="232"/>
      <c r="J330" s="228"/>
      <c r="K330" s="228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146</v>
      </c>
      <c r="AU330" s="237" t="s">
        <v>83</v>
      </c>
      <c r="AV330" s="13" t="s">
        <v>83</v>
      </c>
      <c r="AW330" s="13" t="s">
        <v>33</v>
      </c>
      <c r="AX330" s="13" t="s">
        <v>73</v>
      </c>
      <c r="AY330" s="237" t="s">
        <v>133</v>
      </c>
    </row>
    <row r="331" s="15" customFormat="1">
      <c r="A331" s="15"/>
      <c r="B331" s="248"/>
      <c r="C331" s="249"/>
      <c r="D331" s="220" t="s">
        <v>146</v>
      </c>
      <c r="E331" s="250" t="s">
        <v>19</v>
      </c>
      <c r="F331" s="251" t="s">
        <v>261</v>
      </c>
      <c r="G331" s="249"/>
      <c r="H331" s="252">
        <v>19.5</v>
      </c>
      <c r="I331" s="253"/>
      <c r="J331" s="249"/>
      <c r="K331" s="249"/>
      <c r="L331" s="254"/>
      <c r="M331" s="255"/>
      <c r="N331" s="256"/>
      <c r="O331" s="256"/>
      <c r="P331" s="256"/>
      <c r="Q331" s="256"/>
      <c r="R331" s="256"/>
      <c r="S331" s="256"/>
      <c r="T331" s="257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8" t="s">
        <v>146</v>
      </c>
      <c r="AU331" s="258" t="s">
        <v>83</v>
      </c>
      <c r="AV331" s="15" t="s">
        <v>140</v>
      </c>
      <c r="AW331" s="15" t="s">
        <v>33</v>
      </c>
      <c r="AX331" s="15" t="s">
        <v>81</v>
      </c>
      <c r="AY331" s="258" t="s">
        <v>133</v>
      </c>
    </row>
    <row r="332" s="2" customFormat="1" ht="24.15" customHeight="1">
      <c r="A332" s="41"/>
      <c r="B332" s="42"/>
      <c r="C332" s="207" t="s">
        <v>502</v>
      </c>
      <c r="D332" s="207" t="s">
        <v>135</v>
      </c>
      <c r="E332" s="208" t="s">
        <v>503</v>
      </c>
      <c r="F332" s="209" t="s">
        <v>504</v>
      </c>
      <c r="G332" s="210" t="s">
        <v>198</v>
      </c>
      <c r="H332" s="211">
        <v>176.16800000000001</v>
      </c>
      <c r="I332" s="212"/>
      <c r="J332" s="213">
        <f>ROUND(I332*H332,2)</f>
        <v>0</v>
      </c>
      <c r="K332" s="209" t="s">
        <v>139</v>
      </c>
      <c r="L332" s="47"/>
      <c r="M332" s="214" t="s">
        <v>19</v>
      </c>
      <c r="N332" s="215" t="s">
        <v>44</v>
      </c>
      <c r="O332" s="87"/>
      <c r="P332" s="216">
        <f>O332*H332</f>
        <v>0</v>
      </c>
      <c r="Q332" s="216">
        <v>0</v>
      </c>
      <c r="R332" s="216">
        <f>Q332*H332</f>
        <v>0</v>
      </c>
      <c r="S332" s="216">
        <v>0</v>
      </c>
      <c r="T332" s="217">
        <f>S332*H332</f>
        <v>0</v>
      </c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R332" s="218" t="s">
        <v>246</v>
      </c>
      <c r="AT332" s="218" t="s">
        <v>135</v>
      </c>
      <c r="AU332" s="218" t="s">
        <v>83</v>
      </c>
      <c r="AY332" s="20" t="s">
        <v>133</v>
      </c>
      <c r="BE332" s="219">
        <f>IF(N332="základní",J332,0)</f>
        <v>0</v>
      </c>
      <c r="BF332" s="219">
        <f>IF(N332="snížená",J332,0)</f>
        <v>0</v>
      </c>
      <c r="BG332" s="219">
        <f>IF(N332="zákl. přenesená",J332,0)</f>
        <v>0</v>
      </c>
      <c r="BH332" s="219">
        <f>IF(N332="sníž. přenesená",J332,0)</f>
        <v>0</v>
      </c>
      <c r="BI332" s="219">
        <f>IF(N332="nulová",J332,0)</f>
        <v>0</v>
      </c>
      <c r="BJ332" s="20" t="s">
        <v>81</v>
      </c>
      <c r="BK332" s="219">
        <f>ROUND(I332*H332,2)</f>
        <v>0</v>
      </c>
      <c r="BL332" s="20" t="s">
        <v>246</v>
      </c>
      <c r="BM332" s="218" t="s">
        <v>505</v>
      </c>
    </row>
    <row r="333" s="2" customFormat="1">
      <c r="A333" s="41"/>
      <c r="B333" s="42"/>
      <c r="C333" s="43"/>
      <c r="D333" s="220" t="s">
        <v>142</v>
      </c>
      <c r="E333" s="43"/>
      <c r="F333" s="221" t="s">
        <v>506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142</v>
      </c>
      <c r="AU333" s="20" t="s">
        <v>83</v>
      </c>
    </row>
    <row r="334" s="2" customFormat="1">
      <c r="A334" s="41"/>
      <c r="B334" s="42"/>
      <c r="C334" s="43"/>
      <c r="D334" s="225" t="s">
        <v>144</v>
      </c>
      <c r="E334" s="43"/>
      <c r="F334" s="226" t="s">
        <v>507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144</v>
      </c>
      <c r="AU334" s="20" t="s">
        <v>83</v>
      </c>
    </row>
    <row r="335" s="13" customFormat="1">
      <c r="A335" s="13"/>
      <c r="B335" s="227"/>
      <c r="C335" s="228"/>
      <c r="D335" s="220" t="s">
        <v>146</v>
      </c>
      <c r="E335" s="229" t="s">
        <v>19</v>
      </c>
      <c r="F335" s="230" t="s">
        <v>508</v>
      </c>
      <c r="G335" s="228"/>
      <c r="H335" s="231">
        <v>176.16800000000001</v>
      </c>
      <c r="I335" s="232"/>
      <c r="J335" s="228"/>
      <c r="K335" s="228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146</v>
      </c>
      <c r="AU335" s="237" t="s">
        <v>83</v>
      </c>
      <c r="AV335" s="13" t="s">
        <v>83</v>
      </c>
      <c r="AW335" s="13" t="s">
        <v>33</v>
      </c>
      <c r="AX335" s="13" t="s">
        <v>81</v>
      </c>
      <c r="AY335" s="237" t="s">
        <v>133</v>
      </c>
    </row>
    <row r="336" s="2" customFormat="1" ht="33" customHeight="1">
      <c r="A336" s="41"/>
      <c r="B336" s="42"/>
      <c r="C336" s="207" t="s">
        <v>509</v>
      </c>
      <c r="D336" s="207" t="s">
        <v>135</v>
      </c>
      <c r="E336" s="208" t="s">
        <v>510</v>
      </c>
      <c r="F336" s="209" t="s">
        <v>511</v>
      </c>
      <c r="G336" s="210" t="s">
        <v>312</v>
      </c>
      <c r="H336" s="211">
        <v>19.5</v>
      </c>
      <c r="I336" s="212"/>
      <c r="J336" s="213">
        <f>ROUND(I336*H336,2)</f>
        <v>0</v>
      </c>
      <c r="K336" s="209" t="s">
        <v>139</v>
      </c>
      <c r="L336" s="47"/>
      <c r="M336" s="214" t="s">
        <v>19</v>
      </c>
      <c r="N336" s="215" t="s">
        <v>44</v>
      </c>
      <c r="O336" s="87"/>
      <c r="P336" s="216">
        <f>O336*H336</f>
        <v>0</v>
      </c>
      <c r="Q336" s="216">
        <v>0</v>
      </c>
      <c r="R336" s="216">
        <f>Q336*H336</f>
        <v>0</v>
      </c>
      <c r="S336" s="216">
        <v>0</v>
      </c>
      <c r="T336" s="217">
        <f>S336*H336</f>
        <v>0</v>
      </c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R336" s="218" t="s">
        <v>246</v>
      </c>
      <c r="AT336" s="218" t="s">
        <v>135</v>
      </c>
      <c r="AU336" s="218" t="s">
        <v>83</v>
      </c>
      <c r="AY336" s="20" t="s">
        <v>133</v>
      </c>
      <c r="BE336" s="219">
        <f>IF(N336="základní",J336,0)</f>
        <v>0</v>
      </c>
      <c r="BF336" s="219">
        <f>IF(N336="snížená",J336,0)</f>
        <v>0</v>
      </c>
      <c r="BG336" s="219">
        <f>IF(N336="zákl. přenesená",J336,0)</f>
        <v>0</v>
      </c>
      <c r="BH336" s="219">
        <f>IF(N336="sníž. přenesená",J336,0)</f>
        <v>0</v>
      </c>
      <c r="BI336" s="219">
        <f>IF(N336="nulová",J336,0)</f>
        <v>0</v>
      </c>
      <c r="BJ336" s="20" t="s">
        <v>81</v>
      </c>
      <c r="BK336" s="219">
        <f>ROUND(I336*H336,2)</f>
        <v>0</v>
      </c>
      <c r="BL336" s="20" t="s">
        <v>246</v>
      </c>
      <c r="BM336" s="218" t="s">
        <v>512</v>
      </c>
    </row>
    <row r="337" s="2" customFormat="1">
      <c r="A337" s="41"/>
      <c r="B337" s="42"/>
      <c r="C337" s="43"/>
      <c r="D337" s="220" t="s">
        <v>142</v>
      </c>
      <c r="E337" s="43"/>
      <c r="F337" s="221" t="s">
        <v>513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142</v>
      </c>
      <c r="AU337" s="20" t="s">
        <v>83</v>
      </c>
    </row>
    <row r="338" s="2" customFormat="1">
      <c r="A338" s="41"/>
      <c r="B338" s="42"/>
      <c r="C338" s="43"/>
      <c r="D338" s="225" t="s">
        <v>144</v>
      </c>
      <c r="E338" s="43"/>
      <c r="F338" s="226" t="s">
        <v>514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144</v>
      </c>
      <c r="AU338" s="20" t="s">
        <v>83</v>
      </c>
    </row>
    <row r="339" s="13" customFormat="1">
      <c r="A339" s="13"/>
      <c r="B339" s="227"/>
      <c r="C339" s="228"/>
      <c r="D339" s="220" t="s">
        <v>146</v>
      </c>
      <c r="E339" s="229" t="s">
        <v>19</v>
      </c>
      <c r="F339" s="230" t="s">
        <v>515</v>
      </c>
      <c r="G339" s="228"/>
      <c r="H339" s="231">
        <v>19.5</v>
      </c>
      <c r="I339" s="232"/>
      <c r="J339" s="228"/>
      <c r="K339" s="228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146</v>
      </c>
      <c r="AU339" s="237" t="s">
        <v>83</v>
      </c>
      <c r="AV339" s="13" t="s">
        <v>83</v>
      </c>
      <c r="AW339" s="13" t="s">
        <v>33</v>
      </c>
      <c r="AX339" s="13" t="s">
        <v>81</v>
      </c>
      <c r="AY339" s="237" t="s">
        <v>133</v>
      </c>
    </row>
    <row r="340" s="2" customFormat="1" ht="33" customHeight="1">
      <c r="A340" s="41"/>
      <c r="B340" s="42"/>
      <c r="C340" s="207" t="s">
        <v>516</v>
      </c>
      <c r="D340" s="207" t="s">
        <v>135</v>
      </c>
      <c r="E340" s="208" t="s">
        <v>517</v>
      </c>
      <c r="F340" s="209" t="s">
        <v>518</v>
      </c>
      <c r="G340" s="210" t="s">
        <v>181</v>
      </c>
      <c r="H340" s="211">
        <v>0.035999999999999997</v>
      </c>
      <c r="I340" s="212"/>
      <c r="J340" s="213">
        <f>ROUND(I340*H340,2)</f>
        <v>0</v>
      </c>
      <c r="K340" s="209" t="s">
        <v>139</v>
      </c>
      <c r="L340" s="47"/>
      <c r="M340" s="214" t="s">
        <v>19</v>
      </c>
      <c r="N340" s="215" t="s">
        <v>44</v>
      </c>
      <c r="O340" s="87"/>
      <c r="P340" s="216">
        <f>O340*H340</f>
        <v>0</v>
      </c>
      <c r="Q340" s="216">
        <v>0</v>
      </c>
      <c r="R340" s="216">
        <f>Q340*H340</f>
        <v>0</v>
      </c>
      <c r="S340" s="216">
        <v>0</v>
      </c>
      <c r="T340" s="217">
        <f>S340*H340</f>
        <v>0</v>
      </c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R340" s="218" t="s">
        <v>246</v>
      </c>
      <c r="AT340" s="218" t="s">
        <v>135</v>
      </c>
      <c r="AU340" s="218" t="s">
        <v>83</v>
      </c>
      <c r="AY340" s="20" t="s">
        <v>133</v>
      </c>
      <c r="BE340" s="219">
        <f>IF(N340="základní",J340,0)</f>
        <v>0</v>
      </c>
      <c r="BF340" s="219">
        <f>IF(N340="snížená",J340,0)</f>
        <v>0</v>
      </c>
      <c r="BG340" s="219">
        <f>IF(N340="zákl. přenesená",J340,0)</f>
        <v>0</v>
      </c>
      <c r="BH340" s="219">
        <f>IF(N340="sníž. přenesená",J340,0)</f>
        <v>0</v>
      </c>
      <c r="BI340" s="219">
        <f>IF(N340="nulová",J340,0)</f>
        <v>0</v>
      </c>
      <c r="BJ340" s="20" t="s">
        <v>81</v>
      </c>
      <c r="BK340" s="219">
        <f>ROUND(I340*H340,2)</f>
        <v>0</v>
      </c>
      <c r="BL340" s="20" t="s">
        <v>246</v>
      </c>
      <c r="BM340" s="218" t="s">
        <v>519</v>
      </c>
    </row>
    <row r="341" s="2" customFormat="1">
      <c r="A341" s="41"/>
      <c r="B341" s="42"/>
      <c r="C341" s="43"/>
      <c r="D341" s="220" t="s">
        <v>142</v>
      </c>
      <c r="E341" s="43"/>
      <c r="F341" s="221" t="s">
        <v>520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142</v>
      </c>
      <c r="AU341" s="20" t="s">
        <v>83</v>
      </c>
    </row>
    <row r="342" s="2" customFormat="1">
      <c r="A342" s="41"/>
      <c r="B342" s="42"/>
      <c r="C342" s="43"/>
      <c r="D342" s="225" t="s">
        <v>144</v>
      </c>
      <c r="E342" s="43"/>
      <c r="F342" s="226" t="s">
        <v>521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144</v>
      </c>
      <c r="AU342" s="20" t="s">
        <v>83</v>
      </c>
    </row>
    <row r="343" s="12" customFormat="1" ht="22.8" customHeight="1">
      <c r="A343" s="12"/>
      <c r="B343" s="191"/>
      <c r="C343" s="192"/>
      <c r="D343" s="193" t="s">
        <v>72</v>
      </c>
      <c r="E343" s="205" t="s">
        <v>522</v>
      </c>
      <c r="F343" s="205" t="s">
        <v>523</v>
      </c>
      <c r="G343" s="192"/>
      <c r="H343" s="192"/>
      <c r="I343" s="195"/>
      <c r="J343" s="206">
        <f>BK343</f>
        <v>0</v>
      </c>
      <c r="K343" s="192"/>
      <c r="L343" s="197"/>
      <c r="M343" s="198"/>
      <c r="N343" s="199"/>
      <c r="O343" s="199"/>
      <c r="P343" s="200">
        <f>SUM(P344:P379)</f>
        <v>0</v>
      </c>
      <c r="Q343" s="199"/>
      <c r="R343" s="200">
        <f>SUM(R344:R379)</f>
        <v>0</v>
      </c>
      <c r="S343" s="199"/>
      <c r="T343" s="201">
        <f>SUM(T344:T379)</f>
        <v>2.4909703800000003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202" t="s">
        <v>83</v>
      </c>
      <c r="AT343" s="203" t="s">
        <v>72</v>
      </c>
      <c r="AU343" s="203" t="s">
        <v>81</v>
      </c>
      <c r="AY343" s="202" t="s">
        <v>133</v>
      </c>
      <c r="BK343" s="204">
        <f>SUM(BK344:BK379)</f>
        <v>0</v>
      </c>
    </row>
    <row r="344" s="2" customFormat="1" ht="16.5" customHeight="1">
      <c r="A344" s="41"/>
      <c r="B344" s="42"/>
      <c r="C344" s="207" t="s">
        <v>524</v>
      </c>
      <c r="D344" s="207" t="s">
        <v>135</v>
      </c>
      <c r="E344" s="208" t="s">
        <v>525</v>
      </c>
      <c r="F344" s="209" t="s">
        <v>526</v>
      </c>
      <c r="G344" s="210" t="s">
        <v>312</v>
      </c>
      <c r="H344" s="211">
        <v>17.946000000000002</v>
      </c>
      <c r="I344" s="212"/>
      <c r="J344" s="213">
        <f>ROUND(I344*H344,2)</f>
        <v>0</v>
      </c>
      <c r="K344" s="209" t="s">
        <v>139</v>
      </c>
      <c r="L344" s="47"/>
      <c r="M344" s="214" t="s">
        <v>19</v>
      </c>
      <c r="N344" s="215" t="s">
        <v>44</v>
      </c>
      <c r="O344" s="87"/>
      <c r="P344" s="216">
        <f>O344*H344</f>
        <v>0</v>
      </c>
      <c r="Q344" s="216">
        <v>0</v>
      </c>
      <c r="R344" s="216">
        <f>Q344*H344</f>
        <v>0</v>
      </c>
      <c r="S344" s="216">
        <v>0.11248</v>
      </c>
      <c r="T344" s="217">
        <f>S344*H344</f>
        <v>2.0185660800000003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246</v>
      </c>
      <c r="AT344" s="218" t="s">
        <v>135</v>
      </c>
      <c r="AU344" s="218" t="s">
        <v>83</v>
      </c>
      <c r="AY344" s="20" t="s">
        <v>133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81</v>
      </c>
      <c r="BK344" s="219">
        <f>ROUND(I344*H344,2)</f>
        <v>0</v>
      </c>
      <c r="BL344" s="20" t="s">
        <v>246</v>
      </c>
      <c r="BM344" s="218" t="s">
        <v>527</v>
      </c>
    </row>
    <row r="345" s="2" customFormat="1">
      <c r="A345" s="41"/>
      <c r="B345" s="42"/>
      <c r="C345" s="43"/>
      <c r="D345" s="220" t="s">
        <v>142</v>
      </c>
      <c r="E345" s="43"/>
      <c r="F345" s="221" t="s">
        <v>528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142</v>
      </c>
      <c r="AU345" s="20" t="s">
        <v>83</v>
      </c>
    </row>
    <row r="346" s="2" customFormat="1">
      <c r="A346" s="41"/>
      <c r="B346" s="42"/>
      <c r="C346" s="43"/>
      <c r="D346" s="225" t="s">
        <v>144</v>
      </c>
      <c r="E346" s="43"/>
      <c r="F346" s="226" t="s">
        <v>529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144</v>
      </c>
      <c r="AU346" s="20" t="s">
        <v>83</v>
      </c>
    </row>
    <row r="347" s="13" customFormat="1">
      <c r="A347" s="13"/>
      <c r="B347" s="227"/>
      <c r="C347" s="228"/>
      <c r="D347" s="220" t="s">
        <v>146</v>
      </c>
      <c r="E347" s="229" t="s">
        <v>19</v>
      </c>
      <c r="F347" s="230" t="s">
        <v>530</v>
      </c>
      <c r="G347" s="228"/>
      <c r="H347" s="231">
        <v>17.946000000000002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146</v>
      </c>
      <c r="AU347" s="237" t="s">
        <v>83</v>
      </c>
      <c r="AV347" s="13" t="s">
        <v>83</v>
      </c>
      <c r="AW347" s="13" t="s">
        <v>33</v>
      </c>
      <c r="AX347" s="13" t="s">
        <v>81</v>
      </c>
      <c r="AY347" s="237" t="s">
        <v>133</v>
      </c>
    </row>
    <row r="348" s="2" customFormat="1" ht="16.5" customHeight="1">
      <c r="A348" s="41"/>
      <c r="B348" s="42"/>
      <c r="C348" s="207" t="s">
        <v>531</v>
      </c>
      <c r="D348" s="207" t="s">
        <v>135</v>
      </c>
      <c r="E348" s="208" t="s">
        <v>532</v>
      </c>
      <c r="F348" s="209" t="s">
        <v>533</v>
      </c>
      <c r="G348" s="210" t="s">
        <v>198</v>
      </c>
      <c r="H348" s="211">
        <v>21.850000000000001</v>
      </c>
      <c r="I348" s="212"/>
      <c r="J348" s="213">
        <f>ROUND(I348*H348,2)</f>
        <v>0</v>
      </c>
      <c r="K348" s="209" t="s">
        <v>139</v>
      </c>
      <c r="L348" s="47"/>
      <c r="M348" s="214" t="s">
        <v>19</v>
      </c>
      <c r="N348" s="215" t="s">
        <v>44</v>
      </c>
      <c r="O348" s="87"/>
      <c r="P348" s="216">
        <f>O348*H348</f>
        <v>0</v>
      </c>
      <c r="Q348" s="216">
        <v>0</v>
      </c>
      <c r="R348" s="216">
        <f>Q348*H348</f>
        <v>0</v>
      </c>
      <c r="S348" s="216">
        <v>0.01098</v>
      </c>
      <c r="T348" s="217">
        <f>S348*H348</f>
        <v>0.23991300000000002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246</v>
      </c>
      <c r="AT348" s="218" t="s">
        <v>135</v>
      </c>
      <c r="AU348" s="218" t="s">
        <v>83</v>
      </c>
      <c r="AY348" s="20" t="s">
        <v>133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81</v>
      </c>
      <c r="BK348" s="219">
        <f>ROUND(I348*H348,2)</f>
        <v>0</v>
      </c>
      <c r="BL348" s="20" t="s">
        <v>246</v>
      </c>
      <c r="BM348" s="218" t="s">
        <v>534</v>
      </c>
    </row>
    <row r="349" s="2" customFormat="1">
      <c r="A349" s="41"/>
      <c r="B349" s="42"/>
      <c r="C349" s="43"/>
      <c r="D349" s="220" t="s">
        <v>142</v>
      </c>
      <c r="E349" s="43"/>
      <c r="F349" s="221" t="s">
        <v>535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142</v>
      </c>
      <c r="AU349" s="20" t="s">
        <v>83</v>
      </c>
    </row>
    <row r="350" s="2" customFormat="1">
      <c r="A350" s="41"/>
      <c r="B350" s="42"/>
      <c r="C350" s="43"/>
      <c r="D350" s="225" t="s">
        <v>144</v>
      </c>
      <c r="E350" s="43"/>
      <c r="F350" s="226" t="s">
        <v>536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144</v>
      </c>
      <c r="AU350" s="20" t="s">
        <v>83</v>
      </c>
    </row>
    <row r="351" s="14" customFormat="1">
      <c r="A351" s="14"/>
      <c r="B351" s="238"/>
      <c r="C351" s="239"/>
      <c r="D351" s="220" t="s">
        <v>146</v>
      </c>
      <c r="E351" s="240" t="s">
        <v>19</v>
      </c>
      <c r="F351" s="241" t="s">
        <v>244</v>
      </c>
      <c r="G351" s="239"/>
      <c r="H351" s="240" t="s">
        <v>19</v>
      </c>
      <c r="I351" s="242"/>
      <c r="J351" s="239"/>
      <c r="K351" s="239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146</v>
      </c>
      <c r="AU351" s="247" t="s">
        <v>83</v>
      </c>
      <c r="AV351" s="14" t="s">
        <v>81</v>
      </c>
      <c r="AW351" s="14" t="s">
        <v>33</v>
      </c>
      <c r="AX351" s="14" t="s">
        <v>73</v>
      </c>
      <c r="AY351" s="247" t="s">
        <v>133</v>
      </c>
    </row>
    <row r="352" s="13" customFormat="1">
      <c r="A352" s="13"/>
      <c r="B352" s="227"/>
      <c r="C352" s="228"/>
      <c r="D352" s="220" t="s">
        <v>146</v>
      </c>
      <c r="E352" s="229" t="s">
        <v>19</v>
      </c>
      <c r="F352" s="230" t="s">
        <v>537</v>
      </c>
      <c r="G352" s="228"/>
      <c r="H352" s="231">
        <v>21.850000000000001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146</v>
      </c>
      <c r="AU352" s="237" t="s">
        <v>83</v>
      </c>
      <c r="AV352" s="13" t="s">
        <v>83</v>
      </c>
      <c r="AW352" s="13" t="s">
        <v>33</v>
      </c>
      <c r="AX352" s="13" t="s">
        <v>81</v>
      </c>
      <c r="AY352" s="237" t="s">
        <v>133</v>
      </c>
    </row>
    <row r="353" s="2" customFormat="1" ht="21.75" customHeight="1">
      <c r="A353" s="41"/>
      <c r="B353" s="42"/>
      <c r="C353" s="207" t="s">
        <v>538</v>
      </c>
      <c r="D353" s="207" t="s">
        <v>135</v>
      </c>
      <c r="E353" s="208" t="s">
        <v>539</v>
      </c>
      <c r="F353" s="209" t="s">
        <v>540</v>
      </c>
      <c r="G353" s="210" t="s">
        <v>198</v>
      </c>
      <c r="H353" s="211">
        <v>2.1850000000000001</v>
      </c>
      <c r="I353" s="212"/>
      <c r="J353" s="213">
        <f>ROUND(I353*H353,2)</f>
        <v>0</v>
      </c>
      <c r="K353" s="209" t="s">
        <v>139</v>
      </c>
      <c r="L353" s="47"/>
      <c r="M353" s="214" t="s">
        <v>19</v>
      </c>
      <c r="N353" s="215" t="s">
        <v>44</v>
      </c>
      <c r="O353" s="87"/>
      <c r="P353" s="216">
        <f>O353*H353</f>
        <v>0</v>
      </c>
      <c r="Q353" s="216">
        <v>0</v>
      </c>
      <c r="R353" s="216">
        <f>Q353*H353</f>
        <v>0</v>
      </c>
      <c r="S353" s="216">
        <v>0.01098</v>
      </c>
      <c r="T353" s="217">
        <f>S353*H353</f>
        <v>0.0239913</v>
      </c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R353" s="218" t="s">
        <v>246</v>
      </c>
      <c r="AT353" s="218" t="s">
        <v>135</v>
      </c>
      <c r="AU353" s="218" t="s">
        <v>83</v>
      </c>
      <c r="AY353" s="20" t="s">
        <v>133</v>
      </c>
      <c r="BE353" s="219">
        <f>IF(N353="základní",J353,0)</f>
        <v>0</v>
      </c>
      <c r="BF353" s="219">
        <f>IF(N353="snížená",J353,0)</f>
        <v>0</v>
      </c>
      <c r="BG353" s="219">
        <f>IF(N353="zákl. přenesená",J353,0)</f>
        <v>0</v>
      </c>
      <c r="BH353" s="219">
        <f>IF(N353="sníž. přenesená",J353,0)</f>
        <v>0</v>
      </c>
      <c r="BI353" s="219">
        <f>IF(N353="nulová",J353,0)</f>
        <v>0</v>
      </c>
      <c r="BJ353" s="20" t="s">
        <v>81</v>
      </c>
      <c r="BK353" s="219">
        <f>ROUND(I353*H353,2)</f>
        <v>0</v>
      </c>
      <c r="BL353" s="20" t="s">
        <v>246</v>
      </c>
      <c r="BM353" s="218" t="s">
        <v>541</v>
      </c>
    </row>
    <row r="354" s="2" customFormat="1">
      <c r="A354" s="41"/>
      <c r="B354" s="42"/>
      <c r="C354" s="43"/>
      <c r="D354" s="220" t="s">
        <v>142</v>
      </c>
      <c r="E354" s="43"/>
      <c r="F354" s="221" t="s">
        <v>542</v>
      </c>
      <c r="G354" s="43"/>
      <c r="H354" s="43"/>
      <c r="I354" s="222"/>
      <c r="J354" s="43"/>
      <c r="K354" s="43"/>
      <c r="L354" s="47"/>
      <c r="M354" s="223"/>
      <c r="N354" s="224"/>
      <c r="O354" s="87"/>
      <c r="P354" s="87"/>
      <c r="Q354" s="87"/>
      <c r="R354" s="87"/>
      <c r="S354" s="87"/>
      <c r="T354" s="88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T354" s="20" t="s">
        <v>142</v>
      </c>
      <c r="AU354" s="20" t="s">
        <v>83</v>
      </c>
    </row>
    <row r="355" s="2" customFormat="1">
      <c r="A355" s="41"/>
      <c r="B355" s="42"/>
      <c r="C355" s="43"/>
      <c r="D355" s="225" t="s">
        <v>144</v>
      </c>
      <c r="E355" s="43"/>
      <c r="F355" s="226" t="s">
        <v>543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144</v>
      </c>
      <c r="AU355" s="20" t="s">
        <v>83</v>
      </c>
    </row>
    <row r="356" s="14" customFormat="1">
      <c r="A356" s="14"/>
      <c r="B356" s="238"/>
      <c r="C356" s="239"/>
      <c r="D356" s="220" t="s">
        <v>146</v>
      </c>
      <c r="E356" s="240" t="s">
        <v>19</v>
      </c>
      <c r="F356" s="241" t="s">
        <v>244</v>
      </c>
      <c r="G356" s="239"/>
      <c r="H356" s="240" t="s">
        <v>19</v>
      </c>
      <c r="I356" s="242"/>
      <c r="J356" s="239"/>
      <c r="K356" s="239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146</v>
      </c>
      <c r="AU356" s="247" t="s">
        <v>83</v>
      </c>
      <c r="AV356" s="14" t="s">
        <v>81</v>
      </c>
      <c r="AW356" s="14" t="s">
        <v>33</v>
      </c>
      <c r="AX356" s="14" t="s">
        <v>73</v>
      </c>
      <c r="AY356" s="247" t="s">
        <v>133</v>
      </c>
    </row>
    <row r="357" s="13" customFormat="1">
      <c r="A357" s="13"/>
      <c r="B357" s="227"/>
      <c r="C357" s="228"/>
      <c r="D357" s="220" t="s">
        <v>146</v>
      </c>
      <c r="E357" s="229" t="s">
        <v>19</v>
      </c>
      <c r="F357" s="230" t="s">
        <v>544</v>
      </c>
      <c r="G357" s="228"/>
      <c r="H357" s="231">
        <v>2.1850000000000001</v>
      </c>
      <c r="I357" s="232"/>
      <c r="J357" s="228"/>
      <c r="K357" s="228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146</v>
      </c>
      <c r="AU357" s="237" t="s">
        <v>83</v>
      </c>
      <c r="AV357" s="13" t="s">
        <v>83</v>
      </c>
      <c r="AW357" s="13" t="s">
        <v>33</v>
      </c>
      <c r="AX357" s="13" t="s">
        <v>81</v>
      </c>
      <c r="AY357" s="237" t="s">
        <v>133</v>
      </c>
    </row>
    <row r="358" s="2" customFormat="1" ht="33" customHeight="1">
      <c r="A358" s="41"/>
      <c r="B358" s="42"/>
      <c r="C358" s="207" t="s">
        <v>545</v>
      </c>
      <c r="D358" s="207" t="s">
        <v>135</v>
      </c>
      <c r="E358" s="208" t="s">
        <v>546</v>
      </c>
      <c r="F358" s="209" t="s">
        <v>547</v>
      </c>
      <c r="G358" s="210" t="s">
        <v>198</v>
      </c>
      <c r="H358" s="211">
        <v>6.6349999999999998</v>
      </c>
      <c r="I358" s="212"/>
      <c r="J358" s="213">
        <f>ROUND(I358*H358,2)</f>
        <v>0</v>
      </c>
      <c r="K358" s="209" t="s">
        <v>139</v>
      </c>
      <c r="L358" s="47"/>
      <c r="M358" s="214" t="s">
        <v>19</v>
      </c>
      <c r="N358" s="215" t="s">
        <v>44</v>
      </c>
      <c r="O358" s="87"/>
      <c r="P358" s="216">
        <f>O358*H358</f>
        <v>0</v>
      </c>
      <c r="Q358" s="216">
        <v>0</v>
      </c>
      <c r="R358" s="216">
        <f>Q358*H358</f>
        <v>0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246</v>
      </c>
      <c r="AT358" s="218" t="s">
        <v>135</v>
      </c>
      <c r="AU358" s="218" t="s">
        <v>83</v>
      </c>
      <c r="AY358" s="20" t="s">
        <v>133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81</v>
      </c>
      <c r="BK358" s="219">
        <f>ROUND(I358*H358,2)</f>
        <v>0</v>
      </c>
      <c r="BL358" s="20" t="s">
        <v>246</v>
      </c>
      <c r="BM358" s="218" t="s">
        <v>548</v>
      </c>
    </row>
    <row r="359" s="2" customFormat="1">
      <c r="A359" s="41"/>
      <c r="B359" s="42"/>
      <c r="C359" s="43"/>
      <c r="D359" s="220" t="s">
        <v>142</v>
      </c>
      <c r="E359" s="43"/>
      <c r="F359" s="221" t="s">
        <v>549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142</v>
      </c>
      <c r="AU359" s="20" t="s">
        <v>83</v>
      </c>
    </row>
    <row r="360" s="2" customFormat="1">
      <c r="A360" s="41"/>
      <c r="B360" s="42"/>
      <c r="C360" s="43"/>
      <c r="D360" s="225" t="s">
        <v>144</v>
      </c>
      <c r="E360" s="43"/>
      <c r="F360" s="226" t="s">
        <v>550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144</v>
      </c>
      <c r="AU360" s="20" t="s">
        <v>83</v>
      </c>
    </row>
    <row r="361" s="14" customFormat="1">
      <c r="A361" s="14"/>
      <c r="B361" s="238"/>
      <c r="C361" s="239"/>
      <c r="D361" s="220" t="s">
        <v>146</v>
      </c>
      <c r="E361" s="240" t="s">
        <v>19</v>
      </c>
      <c r="F361" s="241" t="s">
        <v>194</v>
      </c>
      <c r="G361" s="239"/>
      <c r="H361" s="240" t="s">
        <v>19</v>
      </c>
      <c r="I361" s="242"/>
      <c r="J361" s="239"/>
      <c r="K361" s="239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146</v>
      </c>
      <c r="AU361" s="247" t="s">
        <v>83</v>
      </c>
      <c r="AV361" s="14" t="s">
        <v>81</v>
      </c>
      <c r="AW361" s="14" t="s">
        <v>33</v>
      </c>
      <c r="AX361" s="14" t="s">
        <v>73</v>
      </c>
      <c r="AY361" s="247" t="s">
        <v>133</v>
      </c>
    </row>
    <row r="362" s="13" customFormat="1">
      <c r="A362" s="13"/>
      <c r="B362" s="227"/>
      <c r="C362" s="228"/>
      <c r="D362" s="220" t="s">
        <v>146</v>
      </c>
      <c r="E362" s="229" t="s">
        <v>19</v>
      </c>
      <c r="F362" s="230" t="s">
        <v>551</v>
      </c>
      <c r="G362" s="228"/>
      <c r="H362" s="231">
        <v>6.6349999999999998</v>
      </c>
      <c r="I362" s="232"/>
      <c r="J362" s="228"/>
      <c r="K362" s="228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146</v>
      </c>
      <c r="AU362" s="237" t="s">
        <v>83</v>
      </c>
      <c r="AV362" s="13" t="s">
        <v>83</v>
      </c>
      <c r="AW362" s="13" t="s">
        <v>33</v>
      </c>
      <c r="AX362" s="13" t="s">
        <v>81</v>
      </c>
      <c r="AY362" s="237" t="s">
        <v>133</v>
      </c>
    </row>
    <row r="363" s="2" customFormat="1" ht="33" customHeight="1">
      <c r="A363" s="41"/>
      <c r="B363" s="42"/>
      <c r="C363" s="207" t="s">
        <v>552</v>
      </c>
      <c r="D363" s="207" t="s">
        <v>135</v>
      </c>
      <c r="E363" s="208" t="s">
        <v>553</v>
      </c>
      <c r="F363" s="209" t="s">
        <v>554</v>
      </c>
      <c r="G363" s="210" t="s">
        <v>198</v>
      </c>
      <c r="H363" s="211">
        <v>10.628</v>
      </c>
      <c r="I363" s="212"/>
      <c r="J363" s="213">
        <f>ROUND(I363*H363,2)</f>
        <v>0</v>
      </c>
      <c r="K363" s="209" t="s">
        <v>139</v>
      </c>
      <c r="L363" s="47"/>
      <c r="M363" s="214" t="s">
        <v>19</v>
      </c>
      <c r="N363" s="215" t="s">
        <v>44</v>
      </c>
      <c r="O363" s="87"/>
      <c r="P363" s="216">
        <f>O363*H363</f>
        <v>0</v>
      </c>
      <c r="Q363" s="216">
        <v>0</v>
      </c>
      <c r="R363" s="216">
        <f>Q363*H363</f>
        <v>0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246</v>
      </c>
      <c r="AT363" s="218" t="s">
        <v>135</v>
      </c>
      <c r="AU363" s="218" t="s">
        <v>83</v>
      </c>
      <c r="AY363" s="20" t="s">
        <v>133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81</v>
      </c>
      <c r="BK363" s="219">
        <f>ROUND(I363*H363,2)</f>
        <v>0</v>
      </c>
      <c r="BL363" s="20" t="s">
        <v>246</v>
      </c>
      <c r="BM363" s="218" t="s">
        <v>555</v>
      </c>
    </row>
    <row r="364" s="2" customFormat="1">
      <c r="A364" s="41"/>
      <c r="B364" s="42"/>
      <c r="C364" s="43"/>
      <c r="D364" s="220" t="s">
        <v>142</v>
      </c>
      <c r="E364" s="43"/>
      <c r="F364" s="221" t="s">
        <v>556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142</v>
      </c>
      <c r="AU364" s="20" t="s">
        <v>83</v>
      </c>
    </row>
    <row r="365" s="2" customFormat="1">
      <c r="A365" s="41"/>
      <c r="B365" s="42"/>
      <c r="C365" s="43"/>
      <c r="D365" s="225" t="s">
        <v>144</v>
      </c>
      <c r="E365" s="43"/>
      <c r="F365" s="226" t="s">
        <v>557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144</v>
      </c>
      <c r="AU365" s="20" t="s">
        <v>83</v>
      </c>
    </row>
    <row r="366" s="14" customFormat="1">
      <c r="A366" s="14"/>
      <c r="B366" s="238"/>
      <c r="C366" s="239"/>
      <c r="D366" s="220" t="s">
        <v>146</v>
      </c>
      <c r="E366" s="240" t="s">
        <v>19</v>
      </c>
      <c r="F366" s="241" t="s">
        <v>244</v>
      </c>
      <c r="G366" s="239"/>
      <c r="H366" s="240" t="s">
        <v>19</v>
      </c>
      <c r="I366" s="242"/>
      <c r="J366" s="239"/>
      <c r="K366" s="239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146</v>
      </c>
      <c r="AU366" s="247" t="s">
        <v>83</v>
      </c>
      <c r="AV366" s="14" t="s">
        <v>81</v>
      </c>
      <c r="AW366" s="14" t="s">
        <v>33</v>
      </c>
      <c r="AX366" s="14" t="s">
        <v>73</v>
      </c>
      <c r="AY366" s="247" t="s">
        <v>133</v>
      </c>
    </row>
    <row r="367" s="13" customFormat="1">
      <c r="A367" s="13"/>
      <c r="B367" s="227"/>
      <c r="C367" s="228"/>
      <c r="D367" s="220" t="s">
        <v>146</v>
      </c>
      <c r="E367" s="229" t="s">
        <v>19</v>
      </c>
      <c r="F367" s="230" t="s">
        <v>558</v>
      </c>
      <c r="G367" s="228"/>
      <c r="H367" s="231">
        <v>10.628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146</v>
      </c>
      <c r="AU367" s="237" t="s">
        <v>83</v>
      </c>
      <c r="AV367" s="13" t="s">
        <v>83</v>
      </c>
      <c r="AW367" s="13" t="s">
        <v>33</v>
      </c>
      <c r="AX367" s="13" t="s">
        <v>81</v>
      </c>
      <c r="AY367" s="237" t="s">
        <v>133</v>
      </c>
    </row>
    <row r="368" s="2" customFormat="1" ht="24.15" customHeight="1">
      <c r="A368" s="41"/>
      <c r="B368" s="42"/>
      <c r="C368" s="207" t="s">
        <v>559</v>
      </c>
      <c r="D368" s="207" t="s">
        <v>135</v>
      </c>
      <c r="E368" s="208" t="s">
        <v>560</v>
      </c>
      <c r="F368" s="209" t="s">
        <v>561</v>
      </c>
      <c r="G368" s="210" t="s">
        <v>287</v>
      </c>
      <c r="H368" s="211">
        <v>54</v>
      </c>
      <c r="I368" s="212"/>
      <c r="J368" s="213">
        <f>ROUND(I368*H368,2)</f>
        <v>0</v>
      </c>
      <c r="K368" s="209" t="s">
        <v>139</v>
      </c>
      <c r="L368" s="47"/>
      <c r="M368" s="214" t="s">
        <v>19</v>
      </c>
      <c r="N368" s="215" t="s">
        <v>44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246</v>
      </c>
      <c r="AT368" s="218" t="s">
        <v>135</v>
      </c>
      <c r="AU368" s="218" t="s">
        <v>83</v>
      </c>
      <c r="AY368" s="20" t="s">
        <v>133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81</v>
      </c>
      <c r="BK368" s="219">
        <f>ROUND(I368*H368,2)</f>
        <v>0</v>
      </c>
      <c r="BL368" s="20" t="s">
        <v>246</v>
      </c>
      <c r="BM368" s="218" t="s">
        <v>562</v>
      </c>
    </row>
    <row r="369" s="2" customFormat="1">
      <c r="A369" s="41"/>
      <c r="B369" s="42"/>
      <c r="C369" s="43"/>
      <c r="D369" s="220" t="s">
        <v>142</v>
      </c>
      <c r="E369" s="43"/>
      <c r="F369" s="221" t="s">
        <v>563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142</v>
      </c>
      <c r="AU369" s="20" t="s">
        <v>83</v>
      </c>
    </row>
    <row r="370" s="2" customFormat="1">
      <c r="A370" s="41"/>
      <c r="B370" s="42"/>
      <c r="C370" s="43"/>
      <c r="D370" s="225" t="s">
        <v>144</v>
      </c>
      <c r="E370" s="43"/>
      <c r="F370" s="226" t="s">
        <v>564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144</v>
      </c>
      <c r="AU370" s="20" t="s">
        <v>83</v>
      </c>
    </row>
    <row r="371" s="14" customFormat="1">
      <c r="A371" s="14"/>
      <c r="B371" s="238"/>
      <c r="C371" s="239"/>
      <c r="D371" s="220" t="s">
        <v>146</v>
      </c>
      <c r="E371" s="240" t="s">
        <v>19</v>
      </c>
      <c r="F371" s="241" t="s">
        <v>194</v>
      </c>
      <c r="G371" s="239"/>
      <c r="H371" s="240" t="s">
        <v>19</v>
      </c>
      <c r="I371" s="242"/>
      <c r="J371" s="239"/>
      <c r="K371" s="239"/>
      <c r="L371" s="243"/>
      <c r="M371" s="244"/>
      <c r="N371" s="245"/>
      <c r="O371" s="245"/>
      <c r="P371" s="245"/>
      <c r="Q371" s="245"/>
      <c r="R371" s="245"/>
      <c r="S371" s="245"/>
      <c r="T371" s="24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7" t="s">
        <v>146</v>
      </c>
      <c r="AU371" s="247" t="s">
        <v>83</v>
      </c>
      <c r="AV371" s="14" t="s">
        <v>81</v>
      </c>
      <c r="AW371" s="14" t="s">
        <v>33</v>
      </c>
      <c r="AX371" s="14" t="s">
        <v>73</v>
      </c>
      <c r="AY371" s="247" t="s">
        <v>133</v>
      </c>
    </row>
    <row r="372" s="13" customFormat="1">
      <c r="A372" s="13"/>
      <c r="B372" s="227"/>
      <c r="C372" s="228"/>
      <c r="D372" s="220" t="s">
        <v>146</v>
      </c>
      <c r="E372" s="229" t="s">
        <v>19</v>
      </c>
      <c r="F372" s="230" t="s">
        <v>565</v>
      </c>
      <c r="G372" s="228"/>
      <c r="H372" s="231">
        <v>24</v>
      </c>
      <c r="I372" s="232"/>
      <c r="J372" s="228"/>
      <c r="K372" s="228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146</v>
      </c>
      <c r="AU372" s="237" t="s">
        <v>83</v>
      </c>
      <c r="AV372" s="13" t="s">
        <v>83</v>
      </c>
      <c r="AW372" s="13" t="s">
        <v>33</v>
      </c>
      <c r="AX372" s="13" t="s">
        <v>73</v>
      </c>
      <c r="AY372" s="237" t="s">
        <v>133</v>
      </c>
    </row>
    <row r="373" s="14" customFormat="1">
      <c r="A373" s="14"/>
      <c r="B373" s="238"/>
      <c r="C373" s="239"/>
      <c r="D373" s="220" t="s">
        <v>146</v>
      </c>
      <c r="E373" s="240" t="s">
        <v>19</v>
      </c>
      <c r="F373" s="241" t="s">
        <v>244</v>
      </c>
      <c r="G373" s="239"/>
      <c r="H373" s="240" t="s">
        <v>19</v>
      </c>
      <c r="I373" s="242"/>
      <c r="J373" s="239"/>
      <c r="K373" s="239"/>
      <c r="L373" s="243"/>
      <c r="M373" s="244"/>
      <c r="N373" s="245"/>
      <c r="O373" s="245"/>
      <c r="P373" s="245"/>
      <c r="Q373" s="245"/>
      <c r="R373" s="245"/>
      <c r="S373" s="245"/>
      <c r="T373" s="24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7" t="s">
        <v>146</v>
      </c>
      <c r="AU373" s="247" t="s">
        <v>83</v>
      </c>
      <c r="AV373" s="14" t="s">
        <v>81</v>
      </c>
      <c r="AW373" s="14" t="s">
        <v>33</v>
      </c>
      <c r="AX373" s="14" t="s">
        <v>73</v>
      </c>
      <c r="AY373" s="247" t="s">
        <v>133</v>
      </c>
    </row>
    <row r="374" s="13" customFormat="1">
      <c r="A374" s="13"/>
      <c r="B374" s="227"/>
      <c r="C374" s="228"/>
      <c r="D374" s="220" t="s">
        <v>146</v>
      </c>
      <c r="E374" s="229" t="s">
        <v>19</v>
      </c>
      <c r="F374" s="230" t="s">
        <v>566</v>
      </c>
      <c r="G374" s="228"/>
      <c r="H374" s="231">
        <v>30</v>
      </c>
      <c r="I374" s="232"/>
      <c r="J374" s="228"/>
      <c r="K374" s="228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146</v>
      </c>
      <c r="AU374" s="237" t="s">
        <v>83</v>
      </c>
      <c r="AV374" s="13" t="s">
        <v>83</v>
      </c>
      <c r="AW374" s="13" t="s">
        <v>33</v>
      </c>
      <c r="AX374" s="13" t="s">
        <v>73</v>
      </c>
      <c r="AY374" s="237" t="s">
        <v>133</v>
      </c>
    </row>
    <row r="375" s="15" customFormat="1">
      <c r="A375" s="15"/>
      <c r="B375" s="248"/>
      <c r="C375" s="249"/>
      <c r="D375" s="220" t="s">
        <v>146</v>
      </c>
      <c r="E375" s="250" t="s">
        <v>19</v>
      </c>
      <c r="F375" s="251" t="s">
        <v>261</v>
      </c>
      <c r="G375" s="249"/>
      <c r="H375" s="252">
        <v>54</v>
      </c>
      <c r="I375" s="253"/>
      <c r="J375" s="249"/>
      <c r="K375" s="249"/>
      <c r="L375" s="254"/>
      <c r="M375" s="255"/>
      <c r="N375" s="256"/>
      <c r="O375" s="256"/>
      <c r="P375" s="256"/>
      <c r="Q375" s="256"/>
      <c r="R375" s="256"/>
      <c r="S375" s="256"/>
      <c r="T375" s="257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58" t="s">
        <v>146</v>
      </c>
      <c r="AU375" s="258" t="s">
        <v>83</v>
      </c>
      <c r="AV375" s="15" t="s">
        <v>140</v>
      </c>
      <c r="AW375" s="15" t="s">
        <v>33</v>
      </c>
      <c r="AX375" s="15" t="s">
        <v>81</v>
      </c>
      <c r="AY375" s="258" t="s">
        <v>133</v>
      </c>
    </row>
    <row r="376" s="2" customFormat="1" ht="21.75" customHeight="1">
      <c r="A376" s="41"/>
      <c r="B376" s="42"/>
      <c r="C376" s="207" t="s">
        <v>567</v>
      </c>
      <c r="D376" s="207" t="s">
        <v>135</v>
      </c>
      <c r="E376" s="208" t="s">
        <v>568</v>
      </c>
      <c r="F376" s="209" t="s">
        <v>569</v>
      </c>
      <c r="G376" s="210" t="s">
        <v>287</v>
      </c>
      <c r="H376" s="211">
        <v>5</v>
      </c>
      <c r="I376" s="212"/>
      <c r="J376" s="213">
        <f>ROUND(I376*H376,2)</f>
        <v>0</v>
      </c>
      <c r="K376" s="209" t="s">
        <v>139</v>
      </c>
      <c r="L376" s="47"/>
      <c r="M376" s="214" t="s">
        <v>19</v>
      </c>
      <c r="N376" s="215" t="s">
        <v>44</v>
      </c>
      <c r="O376" s="87"/>
      <c r="P376" s="216">
        <f>O376*H376</f>
        <v>0</v>
      </c>
      <c r="Q376" s="216">
        <v>0</v>
      </c>
      <c r="R376" s="216">
        <f>Q376*H376</f>
        <v>0</v>
      </c>
      <c r="S376" s="216">
        <v>0.041700000000000001</v>
      </c>
      <c r="T376" s="217">
        <f>S376*H376</f>
        <v>0.20850000000000002</v>
      </c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R376" s="218" t="s">
        <v>246</v>
      </c>
      <c r="AT376" s="218" t="s">
        <v>135</v>
      </c>
      <c r="AU376" s="218" t="s">
        <v>83</v>
      </c>
      <c r="AY376" s="20" t="s">
        <v>133</v>
      </c>
      <c r="BE376" s="219">
        <f>IF(N376="základní",J376,0)</f>
        <v>0</v>
      </c>
      <c r="BF376" s="219">
        <f>IF(N376="snížená",J376,0)</f>
        <v>0</v>
      </c>
      <c r="BG376" s="219">
        <f>IF(N376="zákl. přenesená",J376,0)</f>
        <v>0</v>
      </c>
      <c r="BH376" s="219">
        <f>IF(N376="sníž. přenesená",J376,0)</f>
        <v>0</v>
      </c>
      <c r="BI376" s="219">
        <f>IF(N376="nulová",J376,0)</f>
        <v>0</v>
      </c>
      <c r="BJ376" s="20" t="s">
        <v>81</v>
      </c>
      <c r="BK376" s="219">
        <f>ROUND(I376*H376,2)</f>
        <v>0</v>
      </c>
      <c r="BL376" s="20" t="s">
        <v>246</v>
      </c>
      <c r="BM376" s="218" t="s">
        <v>570</v>
      </c>
    </row>
    <row r="377" s="2" customFormat="1">
      <c r="A377" s="41"/>
      <c r="B377" s="42"/>
      <c r="C377" s="43"/>
      <c r="D377" s="220" t="s">
        <v>142</v>
      </c>
      <c r="E377" s="43"/>
      <c r="F377" s="221" t="s">
        <v>571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142</v>
      </c>
      <c r="AU377" s="20" t="s">
        <v>83</v>
      </c>
    </row>
    <row r="378" s="2" customFormat="1">
      <c r="A378" s="41"/>
      <c r="B378" s="42"/>
      <c r="C378" s="43"/>
      <c r="D378" s="225" t="s">
        <v>144</v>
      </c>
      <c r="E378" s="43"/>
      <c r="F378" s="226" t="s">
        <v>572</v>
      </c>
      <c r="G378" s="43"/>
      <c r="H378" s="43"/>
      <c r="I378" s="222"/>
      <c r="J378" s="43"/>
      <c r="K378" s="43"/>
      <c r="L378" s="47"/>
      <c r="M378" s="223"/>
      <c r="N378" s="224"/>
      <c r="O378" s="87"/>
      <c r="P378" s="87"/>
      <c r="Q378" s="87"/>
      <c r="R378" s="87"/>
      <c r="S378" s="87"/>
      <c r="T378" s="88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T378" s="20" t="s">
        <v>144</v>
      </c>
      <c r="AU378" s="20" t="s">
        <v>83</v>
      </c>
    </row>
    <row r="379" s="13" customFormat="1">
      <c r="A379" s="13"/>
      <c r="B379" s="227"/>
      <c r="C379" s="228"/>
      <c r="D379" s="220" t="s">
        <v>146</v>
      </c>
      <c r="E379" s="229" t="s">
        <v>19</v>
      </c>
      <c r="F379" s="230" t="s">
        <v>573</v>
      </c>
      <c r="G379" s="228"/>
      <c r="H379" s="231">
        <v>5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146</v>
      </c>
      <c r="AU379" s="237" t="s">
        <v>83</v>
      </c>
      <c r="AV379" s="13" t="s">
        <v>83</v>
      </c>
      <c r="AW379" s="13" t="s">
        <v>33</v>
      </c>
      <c r="AX379" s="13" t="s">
        <v>81</v>
      </c>
      <c r="AY379" s="237" t="s">
        <v>133</v>
      </c>
    </row>
    <row r="380" s="12" customFormat="1" ht="22.8" customHeight="1">
      <c r="A380" s="12"/>
      <c r="B380" s="191"/>
      <c r="C380" s="192"/>
      <c r="D380" s="193" t="s">
        <v>72</v>
      </c>
      <c r="E380" s="205" t="s">
        <v>574</v>
      </c>
      <c r="F380" s="205" t="s">
        <v>575</v>
      </c>
      <c r="G380" s="192"/>
      <c r="H380" s="192"/>
      <c r="I380" s="195"/>
      <c r="J380" s="206">
        <f>BK380</f>
        <v>0</v>
      </c>
      <c r="K380" s="192"/>
      <c r="L380" s="197"/>
      <c r="M380" s="198"/>
      <c r="N380" s="199"/>
      <c r="O380" s="199"/>
      <c r="P380" s="200">
        <f>SUM(P381:P384)</f>
        <v>0</v>
      </c>
      <c r="Q380" s="199"/>
      <c r="R380" s="200">
        <f>SUM(R381:R384)</f>
        <v>0</v>
      </c>
      <c r="S380" s="199"/>
      <c r="T380" s="201">
        <f>SUM(T381:T384)</f>
        <v>0.035000000000000003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2" t="s">
        <v>83</v>
      </c>
      <c r="AT380" s="203" t="s">
        <v>72</v>
      </c>
      <c r="AU380" s="203" t="s">
        <v>81</v>
      </c>
      <c r="AY380" s="202" t="s">
        <v>133</v>
      </c>
      <c r="BK380" s="204">
        <f>SUM(BK381:BK384)</f>
        <v>0</v>
      </c>
    </row>
    <row r="381" s="2" customFormat="1" ht="21.75" customHeight="1">
      <c r="A381" s="41"/>
      <c r="B381" s="42"/>
      <c r="C381" s="207" t="s">
        <v>576</v>
      </c>
      <c r="D381" s="207" t="s">
        <v>135</v>
      </c>
      <c r="E381" s="208" t="s">
        <v>577</v>
      </c>
      <c r="F381" s="209" t="s">
        <v>578</v>
      </c>
      <c r="G381" s="210" t="s">
        <v>312</v>
      </c>
      <c r="H381" s="211">
        <v>1</v>
      </c>
      <c r="I381" s="212"/>
      <c r="J381" s="213">
        <f>ROUND(I381*H381,2)</f>
        <v>0</v>
      </c>
      <c r="K381" s="209" t="s">
        <v>139</v>
      </c>
      <c r="L381" s="47"/>
      <c r="M381" s="214" t="s">
        <v>19</v>
      </c>
      <c r="N381" s="215" t="s">
        <v>44</v>
      </c>
      <c r="O381" s="87"/>
      <c r="P381" s="216">
        <f>O381*H381</f>
        <v>0</v>
      </c>
      <c r="Q381" s="216">
        <v>0</v>
      </c>
      <c r="R381" s="216">
        <f>Q381*H381</f>
        <v>0</v>
      </c>
      <c r="S381" s="216">
        <v>0.035000000000000003</v>
      </c>
      <c r="T381" s="217">
        <f>S381*H381</f>
        <v>0.035000000000000003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246</v>
      </c>
      <c r="AT381" s="218" t="s">
        <v>135</v>
      </c>
      <c r="AU381" s="218" t="s">
        <v>83</v>
      </c>
      <c r="AY381" s="20" t="s">
        <v>133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81</v>
      </c>
      <c r="BK381" s="219">
        <f>ROUND(I381*H381,2)</f>
        <v>0</v>
      </c>
      <c r="BL381" s="20" t="s">
        <v>246</v>
      </c>
      <c r="BM381" s="218" t="s">
        <v>579</v>
      </c>
    </row>
    <row r="382" s="2" customFormat="1">
      <c r="A382" s="41"/>
      <c r="B382" s="42"/>
      <c r="C382" s="43"/>
      <c r="D382" s="220" t="s">
        <v>142</v>
      </c>
      <c r="E382" s="43"/>
      <c r="F382" s="221" t="s">
        <v>580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142</v>
      </c>
      <c r="AU382" s="20" t="s">
        <v>83</v>
      </c>
    </row>
    <row r="383" s="2" customFormat="1">
      <c r="A383" s="41"/>
      <c r="B383" s="42"/>
      <c r="C383" s="43"/>
      <c r="D383" s="225" t="s">
        <v>144</v>
      </c>
      <c r="E383" s="43"/>
      <c r="F383" s="226" t="s">
        <v>581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144</v>
      </c>
      <c r="AU383" s="20" t="s">
        <v>83</v>
      </c>
    </row>
    <row r="384" s="13" customFormat="1">
      <c r="A384" s="13"/>
      <c r="B384" s="227"/>
      <c r="C384" s="228"/>
      <c r="D384" s="220" t="s">
        <v>146</v>
      </c>
      <c r="E384" s="229" t="s">
        <v>19</v>
      </c>
      <c r="F384" s="230" t="s">
        <v>582</v>
      </c>
      <c r="G384" s="228"/>
      <c r="H384" s="231">
        <v>1</v>
      </c>
      <c r="I384" s="232"/>
      <c r="J384" s="228"/>
      <c r="K384" s="228"/>
      <c r="L384" s="233"/>
      <c r="M384" s="234"/>
      <c r="N384" s="235"/>
      <c r="O384" s="235"/>
      <c r="P384" s="235"/>
      <c r="Q384" s="235"/>
      <c r="R384" s="235"/>
      <c r="S384" s="235"/>
      <c r="T384" s="23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7" t="s">
        <v>146</v>
      </c>
      <c r="AU384" s="237" t="s">
        <v>83</v>
      </c>
      <c r="AV384" s="13" t="s">
        <v>83</v>
      </c>
      <c r="AW384" s="13" t="s">
        <v>33</v>
      </c>
      <c r="AX384" s="13" t="s">
        <v>81</v>
      </c>
      <c r="AY384" s="237" t="s">
        <v>133</v>
      </c>
    </row>
    <row r="385" s="12" customFormat="1" ht="22.8" customHeight="1">
      <c r="A385" s="12"/>
      <c r="B385" s="191"/>
      <c r="C385" s="192"/>
      <c r="D385" s="193" t="s">
        <v>72</v>
      </c>
      <c r="E385" s="205" t="s">
        <v>583</v>
      </c>
      <c r="F385" s="205" t="s">
        <v>584</v>
      </c>
      <c r="G385" s="192"/>
      <c r="H385" s="192"/>
      <c r="I385" s="195"/>
      <c r="J385" s="206">
        <f>BK385</f>
        <v>0</v>
      </c>
      <c r="K385" s="192"/>
      <c r="L385" s="197"/>
      <c r="M385" s="198"/>
      <c r="N385" s="199"/>
      <c r="O385" s="199"/>
      <c r="P385" s="200">
        <f>SUM(P386:P390)</f>
        <v>0</v>
      </c>
      <c r="Q385" s="199"/>
      <c r="R385" s="200">
        <f>SUM(R386:R390)</f>
        <v>0</v>
      </c>
      <c r="S385" s="199"/>
      <c r="T385" s="201">
        <f>SUM(T386:T390)</f>
        <v>3.4237999999999995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R385" s="202" t="s">
        <v>83</v>
      </c>
      <c r="AT385" s="203" t="s">
        <v>72</v>
      </c>
      <c r="AU385" s="203" t="s">
        <v>81</v>
      </c>
      <c r="AY385" s="202" t="s">
        <v>133</v>
      </c>
      <c r="BK385" s="204">
        <f>SUM(BK386:BK390)</f>
        <v>0</v>
      </c>
    </row>
    <row r="386" s="2" customFormat="1" ht="24.15" customHeight="1">
      <c r="A386" s="41"/>
      <c r="B386" s="42"/>
      <c r="C386" s="207" t="s">
        <v>585</v>
      </c>
      <c r="D386" s="207" t="s">
        <v>135</v>
      </c>
      <c r="E386" s="208" t="s">
        <v>586</v>
      </c>
      <c r="F386" s="209" t="s">
        <v>587</v>
      </c>
      <c r="G386" s="210" t="s">
        <v>198</v>
      </c>
      <c r="H386" s="211">
        <v>45.049999999999997</v>
      </c>
      <c r="I386" s="212"/>
      <c r="J386" s="213">
        <f>ROUND(I386*H386,2)</f>
        <v>0</v>
      </c>
      <c r="K386" s="209" t="s">
        <v>139</v>
      </c>
      <c r="L386" s="47"/>
      <c r="M386" s="214" t="s">
        <v>19</v>
      </c>
      <c r="N386" s="215" t="s">
        <v>44</v>
      </c>
      <c r="O386" s="87"/>
      <c r="P386" s="216">
        <f>O386*H386</f>
        <v>0</v>
      </c>
      <c r="Q386" s="216">
        <v>0</v>
      </c>
      <c r="R386" s="216">
        <f>Q386*H386</f>
        <v>0</v>
      </c>
      <c r="S386" s="216">
        <v>0.075999999999999998</v>
      </c>
      <c r="T386" s="217">
        <f>S386*H386</f>
        <v>3.4237999999999995</v>
      </c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R386" s="218" t="s">
        <v>246</v>
      </c>
      <c r="AT386" s="218" t="s">
        <v>135</v>
      </c>
      <c r="AU386" s="218" t="s">
        <v>83</v>
      </c>
      <c r="AY386" s="20" t="s">
        <v>133</v>
      </c>
      <c r="BE386" s="219">
        <f>IF(N386="základní",J386,0)</f>
        <v>0</v>
      </c>
      <c r="BF386" s="219">
        <f>IF(N386="snížená",J386,0)</f>
        <v>0</v>
      </c>
      <c r="BG386" s="219">
        <f>IF(N386="zákl. přenesená",J386,0)</f>
        <v>0</v>
      </c>
      <c r="BH386" s="219">
        <f>IF(N386="sníž. přenesená",J386,0)</f>
        <v>0</v>
      </c>
      <c r="BI386" s="219">
        <f>IF(N386="nulová",J386,0)</f>
        <v>0</v>
      </c>
      <c r="BJ386" s="20" t="s">
        <v>81</v>
      </c>
      <c r="BK386" s="219">
        <f>ROUND(I386*H386,2)</f>
        <v>0</v>
      </c>
      <c r="BL386" s="20" t="s">
        <v>246</v>
      </c>
      <c r="BM386" s="218" t="s">
        <v>588</v>
      </c>
    </row>
    <row r="387" s="2" customFormat="1">
      <c r="A387" s="41"/>
      <c r="B387" s="42"/>
      <c r="C387" s="43"/>
      <c r="D387" s="220" t="s">
        <v>142</v>
      </c>
      <c r="E387" s="43"/>
      <c r="F387" s="221" t="s">
        <v>589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142</v>
      </c>
      <c r="AU387" s="20" t="s">
        <v>83</v>
      </c>
    </row>
    <row r="388" s="2" customFormat="1">
      <c r="A388" s="41"/>
      <c r="B388" s="42"/>
      <c r="C388" s="43"/>
      <c r="D388" s="225" t="s">
        <v>144</v>
      </c>
      <c r="E388" s="43"/>
      <c r="F388" s="226" t="s">
        <v>590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144</v>
      </c>
      <c r="AU388" s="20" t="s">
        <v>83</v>
      </c>
    </row>
    <row r="389" s="14" customFormat="1">
      <c r="A389" s="14"/>
      <c r="B389" s="238"/>
      <c r="C389" s="239"/>
      <c r="D389" s="220" t="s">
        <v>146</v>
      </c>
      <c r="E389" s="240" t="s">
        <v>19</v>
      </c>
      <c r="F389" s="241" t="s">
        <v>236</v>
      </c>
      <c r="G389" s="239"/>
      <c r="H389" s="240" t="s">
        <v>19</v>
      </c>
      <c r="I389" s="242"/>
      <c r="J389" s="239"/>
      <c r="K389" s="239"/>
      <c r="L389" s="243"/>
      <c r="M389" s="244"/>
      <c r="N389" s="245"/>
      <c r="O389" s="245"/>
      <c r="P389" s="245"/>
      <c r="Q389" s="245"/>
      <c r="R389" s="245"/>
      <c r="S389" s="245"/>
      <c r="T389" s="24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47" t="s">
        <v>146</v>
      </c>
      <c r="AU389" s="247" t="s">
        <v>83</v>
      </c>
      <c r="AV389" s="14" t="s">
        <v>81</v>
      </c>
      <c r="AW389" s="14" t="s">
        <v>33</v>
      </c>
      <c r="AX389" s="14" t="s">
        <v>73</v>
      </c>
      <c r="AY389" s="247" t="s">
        <v>133</v>
      </c>
    </row>
    <row r="390" s="13" customFormat="1">
      <c r="A390" s="13"/>
      <c r="B390" s="227"/>
      <c r="C390" s="228"/>
      <c r="D390" s="220" t="s">
        <v>146</v>
      </c>
      <c r="E390" s="229" t="s">
        <v>19</v>
      </c>
      <c r="F390" s="230" t="s">
        <v>591</v>
      </c>
      <c r="G390" s="228"/>
      <c r="H390" s="231">
        <v>45.049999999999997</v>
      </c>
      <c r="I390" s="232"/>
      <c r="J390" s="228"/>
      <c r="K390" s="228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146</v>
      </c>
      <c r="AU390" s="237" t="s">
        <v>83</v>
      </c>
      <c r="AV390" s="13" t="s">
        <v>83</v>
      </c>
      <c r="AW390" s="13" t="s">
        <v>33</v>
      </c>
      <c r="AX390" s="13" t="s">
        <v>81</v>
      </c>
      <c r="AY390" s="237" t="s">
        <v>133</v>
      </c>
    </row>
    <row r="391" s="12" customFormat="1" ht="22.8" customHeight="1">
      <c r="A391" s="12"/>
      <c r="B391" s="191"/>
      <c r="C391" s="192"/>
      <c r="D391" s="193" t="s">
        <v>72</v>
      </c>
      <c r="E391" s="205" t="s">
        <v>592</v>
      </c>
      <c r="F391" s="205" t="s">
        <v>593</v>
      </c>
      <c r="G391" s="192"/>
      <c r="H391" s="192"/>
      <c r="I391" s="195"/>
      <c r="J391" s="206">
        <f>BK391</f>
        <v>0</v>
      </c>
      <c r="K391" s="192"/>
      <c r="L391" s="197"/>
      <c r="M391" s="198"/>
      <c r="N391" s="199"/>
      <c r="O391" s="199"/>
      <c r="P391" s="200">
        <f>SUM(P392:P396)</f>
        <v>0</v>
      </c>
      <c r="Q391" s="199"/>
      <c r="R391" s="200">
        <f>SUM(R392:R396)</f>
        <v>0</v>
      </c>
      <c r="S391" s="199"/>
      <c r="T391" s="201">
        <f>SUM(T392:T396)</f>
        <v>0.2019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02" t="s">
        <v>83</v>
      </c>
      <c r="AT391" s="203" t="s">
        <v>72</v>
      </c>
      <c r="AU391" s="203" t="s">
        <v>81</v>
      </c>
      <c r="AY391" s="202" t="s">
        <v>133</v>
      </c>
      <c r="BK391" s="204">
        <f>SUM(BK392:BK396)</f>
        <v>0</v>
      </c>
    </row>
    <row r="392" s="2" customFormat="1" ht="24.15" customHeight="1">
      <c r="A392" s="41"/>
      <c r="B392" s="42"/>
      <c r="C392" s="207" t="s">
        <v>594</v>
      </c>
      <c r="D392" s="207" t="s">
        <v>135</v>
      </c>
      <c r="E392" s="208" t="s">
        <v>595</v>
      </c>
      <c r="F392" s="209" t="s">
        <v>596</v>
      </c>
      <c r="G392" s="210" t="s">
        <v>198</v>
      </c>
      <c r="H392" s="211">
        <v>67.299999999999997</v>
      </c>
      <c r="I392" s="212"/>
      <c r="J392" s="213">
        <f>ROUND(I392*H392,2)</f>
        <v>0</v>
      </c>
      <c r="K392" s="209" t="s">
        <v>139</v>
      </c>
      <c r="L392" s="47"/>
      <c r="M392" s="214" t="s">
        <v>19</v>
      </c>
      <c r="N392" s="215" t="s">
        <v>44</v>
      </c>
      <c r="O392" s="87"/>
      <c r="P392" s="216">
        <f>O392*H392</f>
        <v>0</v>
      </c>
      <c r="Q392" s="216">
        <v>0</v>
      </c>
      <c r="R392" s="216">
        <f>Q392*H392</f>
        <v>0</v>
      </c>
      <c r="S392" s="216">
        <v>0.0030000000000000001</v>
      </c>
      <c r="T392" s="217">
        <f>S392*H392</f>
        <v>0.2019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246</v>
      </c>
      <c r="AT392" s="218" t="s">
        <v>135</v>
      </c>
      <c r="AU392" s="218" t="s">
        <v>83</v>
      </c>
      <c r="AY392" s="20" t="s">
        <v>133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81</v>
      </c>
      <c r="BK392" s="219">
        <f>ROUND(I392*H392,2)</f>
        <v>0</v>
      </c>
      <c r="BL392" s="20" t="s">
        <v>246</v>
      </c>
      <c r="BM392" s="218" t="s">
        <v>597</v>
      </c>
    </row>
    <row r="393" s="2" customFormat="1">
      <c r="A393" s="41"/>
      <c r="B393" s="42"/>
      <c r="C393" s="43"/>
      <c r="D393" s="220" t="s">
        <v>142</v>
      </c>
      <c r="E393" s="43"/>
      <c r="F393" s="221" t="s">
        <v>598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142</v>
      </c>
      <c r="AU393" s="20" t="s">
        <v>83</v>
      </c>
    </row>
    <row r="394" s="2" customFormat="1">
      <c r="A394" s="41"/>
      <c r="B394" s="42"/>
      <c r="C394" s="43"/>
      <c r="D394" s="225" t="s">
        <v>144</v>
      </c>
      <c r="E394" s="43"/>
      <c r="F394" s="226" t="s">
        <v>599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144</v>
      </c>
      <c r="AU394" s="20" t="s">
        <v>83</v>
      </c>
    </row>
    <row r="395" s="14" customFormat="1">
      <c r="A395" s="14"/>
      <c r="B395" s="238"/>
      <c r="C395" s="239"/>
      <c r="D395" s="220" t="s">
        <v>146</v>
      </c>
      <c r="E395" s="240" t="s">
        <v>19</v>
      </c>
      <c r="F395" s="241" t="s">
        <v>244</v>
      </c>
      <c r="G395" s="239"/>
      <c r="H395" s="240" t="s">
        <v>19</v>
      </c>
      <c r="I395" s="242"/>
      <c r="J395" s="239"/>
      <c r="K395" s="239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146</v>
      </c>
      <c r="AU395" s="247" t="s">
        <v>83</v>
      </c>
      <c r="AV395" s="14" t="s">
        <v>81</v>
      </c>
      <c r="AW395" s="14" t="s">
        <v>33</v>
      </c>
      <c r="AX395" s="14" t="s">
        <v>73</v>
      </c>
      <c r="AY395" s="247" t="s">
        <v>133</v>
      </c>
    </row>
    <row r="396" s="13" customFormat="1">
      <c r="A396" s="13"/>
      <c r="B396" s="227"/>
      <c r="C396" s="228"/>
      <c r="D396" s="220" t="s">
        <v>146</v>
      </c>
      <c r="E396" s="229" t="s">
        <v>19</v>
      </c>
      <c r="F396" s="230" t="s">
        <v>600</v>
      </c>
      <c r="G396" s="228"/>
      <c r="H396" s="231">
        <v>67.299999999999997</v>
      </c>
      <c r="I396" s="232"/>
      <c r="J396" s="228"/>
      <c r="K396" s="228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146</v>
      </c>
      <c r="AU396" s="237" t="s">
        <v>83</v>
      </c>
      <c r="AV396" s="13" t="s">
        <v>83</v>
      </c>
      <c r="AW396" s="13" t="s">
        <v>33</v>
      </c>
      <c r="AX396" s="13" t="s">
        <v>81</v>
      </c>
      <c r="AY396" s="237" t="s">
        <v>133</v>
      </c>
    </row>
    <row r="397" s="12" customFormat="1" ht="22.8" customHeight="1">
      <c r="A397" s="12"/>
      <c r="B397" s="191"/>
      <c r="C397" s="192"/>
      <c r="D397" s="193" t="s">
        <v>72</v>
      </c>
      <c r="E397" s="205" t="s">
        <v>601</v>
      </c>
      <c r="F397" s="205" t="s">
        <v>602</v>
      </c>
      <c r="G397" s="192"/>
      <c r="H397" s="192"/>
      <c r="I397" s="195"/>
      <c r="J397" s="206">
        <f>BK397</f>
        <v>0</v>
      </c>
      <c r="K397" s="192"/>
      <c r="L397" s="197"/>
      <c r="M397" s="198"/>
      <c r="N397" s="199"/>
      <c r="O397" s="199"/>
      <c r="P397" s="200">
        <f>SUM(P398:P402)</f>
        <v>0</v>
      </c>
      <c r="Q397" s="199"/>
      <c r="R397" s="200">
        <f>SUM(R398:R402)</f>
        <v>0</v>
      </c>
      <c r="S397" s="199"/>
      <c r="T397" s="201">
        <f>SUM(T398:T402)</f>
        <v>0.036448000000000001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2" t="s">
        <v>83</v>
      </c>
      <c r="AT397" s="203" t="s">
        <v>72</v>
      </c>
      <c r="AU397" s="203" t="s">
        <v>81</v>
      </c>
      <c r="AY397" s="202" t="s">
        <v>133</v>
      </c>
      <c r="BK397" s="204">
        <f>SUM(BK398:BK402)</f>
        <v>0</v>
      </c>
    </row>
    <row r="398" s="2" customFormat="1" ht="24.15" customHeight="1">
      <c r="A398" s="41"/>
      <c r="B398" s="42"/>
      <c r="C398" s="207" t="s">
        <v>603</v>
      </c>
      <c r="D398" s="207" t="s">
        <v>135</v>
      </c>
      <c r="E398" s="208" t="s">
        <v>604</v>
      </c>
      <c r="F398" s="209" t="s">
        <v>605</v>
      </c>
      <c r="G398" s="210" t="s">
        <v>198</v>
      </c>
      <c r="H398" s="211">
        <v>1.3400000000000001</v>
      </c>
      <c r="I398" s="212"/>
      <c r="J398" s="213">
        <f>ROUND(I398*H398,2)</f>
        <v>0</v>
      </c>
      <c r="K398" s="209" t="s">
        <v>139</v>
      </c>
      <c r="L398" s="47"/>
      <c r="M398" s="214" t="s">
        <v>19</v>
      </c>
      <c r="N398" s="215" t="s">
        <v>44</v>
      </c>
      <c r="O398" s="87"/>
      <c r="P398" s="216">
        <f>O398*H398</f>
        <v>0</v>
      </c>
      <c r="Q398" s="216">
        <v>0</v>
      </c>
      <c r="R398" s="216">
        <f>Q398*H398</f>
        <v>0</v>
      </c>
      <c r="S398" s="216">
        <v>0.027199999999999998</v>
      </c>
      <c r="T398" s="217">
        <f>S398*H398</f>
        <v>0.036448000000000001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246</v>
      </c>
      <c r="AT398" s="218" t="s">
        <v>135</v>
      </c>
      <c r="AU398" s="218" t="s">
        <v>83</v>
      </c>
      <c r="AY398" s="20" t="s">
        <v>133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81</v>
      </c>
      <c r="BK398" s="219">
        <f>ROUND(I398*H398,2)</f>
        <v>0</v>
      </c>
      <c r="BL398" s="20" t="s">
        <v>246</v>
      </c>
      <c r="BM398" s="218" t="s">
        <v>606</v>
      </c>
    </row>
    <row r="399" s="2" customFormat="1">
      <c r="A399" s="41"/>
      <c r="B399" s="42"/>
      <c r="C399" s="43"/>
      <c r="D399" s="220" t="s">
        <v>142</v>
      </c>
      <c r="E399" s="43"/>
      <c r="F399" s="221" t="s">
        <v>607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142</v>
      </c>
      <c r="AU399" s="20" t="s">
        <v>83</v>
      </c>
    </row>
    <row r="400" s="2" customFormat="1">
      <c r="A400" s="41"/>
      <c r="B400" s="42"/>
      <c r="C400" s="43"/>
      <c r="D400" s="225" t="s">
        <v>144</v>
      </c>
      <c r="E400" s="43"/>
      <c r="F400" s="226" t="s">
        <v>608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144</v>
      </c>
      <c r="AU400" s="20" t="s">
        <v>83</v>
      </c>
    </row>
    <row r="401" s="14" customFormat="1">
      <c r="A401" s="14"/>
      <c r="B401" s="238"/>
      <c r="C401" s="239"/>
      <c r="D401" s="220" t="s">
        <v>146</v>
      </c>
      <c r="E401" s="240" t="s">
        <v>19</v>
      </c>
      <c r="F401" s="241" t="s">
        <v>244</v>
      </c>
      <c r="G401" s="239"/>
      <c r="H401" s="240" t="s">
        <v>19</v>
      </c>
      <c r="I401" s="242"/>
      <c r="J401" s="239"/>
      <c r="K401" s="239"/>
      <c r="L401" s="243"/>
      <c r="M401" s="244"/>
      <c r="N401" s="245"/>
      <c r="O401" s="245"/>
      <c r="P401" s="245"/>
      <c r="Q401" s="245"/>
      <c r="R401" s="245"/>
      <c r="S401" s="245"/>
      <c r="T401" s="24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47" t="s">
        <v>146</v>
      </c>
      <c r="AU401" s="247" t="s">
        <v>83</v>
      </c>
      <c r="AV401" s="14" t="s">
        <v>81</v>
      </c>
      <c r="AW401" s="14" t="s">
        <v>33</v>
      </c>
      <c r="AX401" s="14" t="s">
        <v>73</v>
      </c>
      <c r="AY401" s="247" t="s">
        <v>133</v>
      </c>
    </row>
    <row r="402" s="13" customFormat="1">
      <c r="A402" s="13"/>
      <c r="B402" s="227"/>
      <c r="C402" s="228"/>
      <c r="D402" s="220" t="s">
        <v>146</v>
      </c>
      <c r="E402" s="229" t="s">
        <v>19</v>
      </c>
      <c r="F402" s="230" t="s">
        <v>609</v>
      </c>
      <c r="G402" s="228"/>
      <c r="H402" s="231">
        <v>1.3400000000000001</v>
      </c>
      <c r="I402" s="232"/>
      <c r="J402" s="228"/>
      <c r="K402" s="228"/>
      <c r="L402" s="233"/>
      <c r="M402" s="270"/>
      <c r="N402" s="271"/>
      <c r="O402" s="271"/>
      <c r="P402" s="271"/>
      <c r="Q402" s="271"/>
      <c r="R402" s="271"/>
      <c r="S402" s="271"/>
      <c r="T402" s="27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7" t="s">
        <v>146</v>
      </c>
      <c r="AU402" s="237" t="s">
        <v>83</v>
      </c>
      <c r="AV402" s="13" t="s">
        <v>83</v>
      </c>
      <c r="AW402" s="13" t="s">
        <v>33</v>
      </c>
      <c r="AX402" s="13" t="s">
        <v>81</v>
      </c>
      <c r="AY402" s="237" t="s">
        <v>133</v>
      </c>
    </row>
    <row r="403" s="2" customFormat="1" ht="6.96" customHeight="1">
      <c r="A403" s="41"/>
      <c r="B403" s="62"/>
      <c r="C403" s="63"/>
      <c r="D403" s="63"/>
      <c r="E403" s="63"/>
      <c r="F403" s="63"/>
      <c r="G403" s="63"/>
      <c r="H403" s="63"/>
      <c r="I403" s="63"/>
      <c r="J403" s="63"/>
      <c r="K403" s="63"/>
      <c r="L403" s="47"/>
      <c r="M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</sheetData>
  <sheetProtection sheet="1" autoFilter="0" formatColumns="0" formatRows="0" objects="1" scenarios="1" spinCount="100000" saltValue="PnGwygzh21nenOoDdEDFgayItjFyaZkab2C0E2Yc0+nJDGQenCJ+uWCHj15YE9ozN4Ta8Zv5wjtRENmEUTIa+g==" hashValue="uzkG+woCi7KOLf1uCqYLqCsrYSS9tyeie1GmijbtfWCpnYNNtdGP3cxhlzZfYn144+l+U3ZS9TJKplkMnP8imQ==" algorithmName="SHA-512" password="C7E4"/>
  <autoFilter ref="C93:K402"/>
  <mergeCells count="9">
    <mergeCell ref="E7:H7"/>
    <mergeCell ref="E9:H9"/>
    <mergeCell ref="E18:H18"/>
    <mergeCell ref="E27:H27"/>
    <mergeCell ref="E48:H48"/>
    <mergeCell ref="E50:H50"/>
    <mergeCell ref="E84:H84"/>
    <mergeCell ref="E86:H86"/>
    <mergeCell ref="L2:V2"/>
  </mergeCells>
  <hyperlinks>
    <hyperlink ref="F99" r:id="rId1" display="https://podminky.urs.cz/item/CS_URS_2024_01/113152111"/>
    <hyperlink ref="F103" r:id="rId2" display="https://podminky.urs.cz/item/CS_URS_2024_01/122211101"/>
    <hyperlink ref="F107" r:id="rId3" display="https://podminky.urs.cz/item/CS_URS_2024_01/132212131"/>
    <hyperlink ref="F111" r:id="rId4" display="https://podminky.urs.cz/item/CS_URS_2024_01/162211311"/>
    <hyperlink ref="F115" r:id="rId5" display="https://podminky.urs.cz/item/CS_URS_2024_01/162211319"/>
    <hyperlink ref="F118" r:id="rId6" display="https://podminky.urs.cz/item/CS_URS_2024_01/171251201"/>
    <hyperlink ref="F121" r:id="rId7" display="https://podminky.urs.cz/item/CS_URS_2024_01/171201221"/>
    <hyperlink ref="F126" r:id="rId8" display="https://podminky.urs.cz/item/CS_URS_2024_01/962023491"/>
    <hyperlink ref="F131" r:id="rId9" display="https://podminky.urs.cz/item/CS_URS_2024_01/962031133"/>
    <hyperlink ref="F135" r:id="rId10" display="https://podminky.urs.cz/item/CS_URS_2024_01/962032231"/>
    <hyperlink ref="F139" r:id="rId11" display="https://podminky.urs.cz/item/CS_URS_2024_01/963012510"/>
    <hyperlink ref="F143" r:id="rId12" display="https://podminky.urs.cz/item/CS_URS_2024_01/965042141"/>
    <hyperlink ref="F147" r:id="rId13" display="https://podminky.urs.cz/item/CS_URS_2024_01/965042241"/>
    <hyperlink ref="F151" r:id="rId14" display="https://podminky.urs.cz/item/CS_URS_2024_01/965082923"/>
    <hyperlink ref="F156" r:id="rId15" display="https://podminky.urs.cz/item/CS_URS_2024_01/965082933"/>
    <hyperlink ref="F161" r:id="rId16" display="https://podminky.urs.cz/item/CS_URS_2024_01/968062455"/>
    <hyperlink ref="F166" r:id="rId17" display="https://podminky.urs.cz/item/CS_URS_2024_01/968062456"/>
    <hyperlink ref="F173" r:id="rId18" display="https://podminky.urs.cz/item/CS_URS_2024_01/968072244"/>
    <hyperlink ref="F177" r:id="rId19" display="https://podminky.urs.cz/item/CS_URS_2024_01/968072455"/>
    <hyperlink ref="F185" r:id="rId20" display="https://podminky.urs.cz/item/CS_URS_2024_01/968072456"/>
    <hyperlink ref="F189" r:id="rId21" display="https://podminky.urs.cz/item/CS_URS_2024_01/971033381"/>
    <hyperlink ref="F196" r:id="rId22" display="https://podminky.urs.cz/item/CS_URS_2024_01/971033531"/>
    <hyperlink ref="F200" r:id="rId23" display="https://podminky.urs.cz/item/CS_URS_2024_01/971033561"/>
    <hyperlink ref="F205" r:id="rId24" display="https://podminky.urs.cz/item/CS_URS_2024_01/974031167"/>
    <hyperlink ref="F209" r:id="rId25" display="https://podminky.urs.cz/item/CS_URS_2024_01/978011161"/>
    <hyperlink ref="F214" r:id="rId26" display="https://podminky.urs.cz/item/CS_URS_2024_01/978013121"/>
    <hyperlink ref="F228" r:id="rId27" display="https://podminky.urs.cz/item/CS_URS_2024_01/978015391"/>
    <hyperlink ref="F235" r:id="rId28" display="https://podminky.urs.cz/item/CS_URS_2024_01/997013213"/>
    <hyperlink ref="F238" r:id="rId29" display="https://podminky.urs.cz/item/CS_URS_2024_01/997013501"/>
    <hyperlink ref="F241" r:id="rId30" display="https://podminky.urs.cz/item/CS_URS_2024_01/997013821"/>
    <hyperlink ref="F247" r:id="rId31" display="https://podminky.urs.cz/item/CS_URS_2024_01/712840861"/>
    <hyperlink ref="F252" r:id="rId32" display="https://podminky.urs.cz/item/CS_URS_2024_01/725110811"/>
    <hyperlink ref="F255" r:id="rId33" display="https://podminky.urs.cz/item/CS_URS_2024_01/725210821"/>
    <hyperlink ref="F259" r:id="rId34" display="https://podminky.urs.cz/item/CS_URS_2024_01/762211811"/>
    <hyperlink ref="F263" r:id="rId35" display="https://podminky.urs.cz/item/CS_URS_2024_01/762341811"/>
    <hyperlink ref="F270" r:id="rId36" display="https://podminky.urs.cz/item/CS_URS_2024_01/762522812"/>
    <hyperlink ref="F276" r:id="rId37" display="https://podminky.urs.cz/item/CS_URS_2024_01/764001891"/>
    <hyperlink ref="F280" r:id="rId38" display="https://podminky.urs.cz/item/CS_URS_2024_01/764002812"/>
    <hyperlink ref="F284" r:id="rId39" display="https://podminky.urs.cz/item/CS_URS_2024_01/764002837"/>
    <hyperlink ref="F288" r:id="rId40" display="https://podminky.urs.cz/item/CS_URS_2024_01/764002851"/>
    <hyperlink ref="F296" r:id="rId41" display="https://podminky.urs.cz/item/CS_URS_2024_01/764004801"/>
    <hyperlink ref="F300" r:id="rId42" display="https://podminky.urs.cz/item/CS_URS_2024_01/764004803"/>
    <hyperlink ref="F305" r:id="rId43" display="https://podminky.urs.cz/item/CS_URS_2024_01/764004843"/>
    <hyperlink ref="F309" r:id="rId44" display="https://podminky.urs.cz/item/CS_URS_2024_01/764004861"/>
    <hyperlink ref="F315" r:id="rId45" display="https://podminky.urs.cz/item/CS_URS_2024_01/764004863"/>
    <hyperlink ref="F321" r:id="rId46" display="https://podminky.urs.cz/item/CS_URS_2024_01/765131803"/>
    <hyperlink ref="F328" r:id="rId47" display="https://podminky.urs.cz/item/CS_URS_2024_01/765131823"/>
    <hyperlink ref="F334" r:id="rId48" display="https://podminky.urs.cz/item/CS_URS_2024_01/765131843"/>
    <hyperlink ref="F338" r:id="rId49" display="https://podminky.urs.cz/item/CS_URS_2024_01/765131853"/>
    <hyperlink ref="F342" r:id="rId50" display="https://podminky.urs.cz/item/CS_URS_2024_01/998765112"/>
    <hyperlink ref="F346" r:id="rId51" display="https://podminky.urs.cz/item/CS_URS_2024_01/766221811"/>
    <hyperlink ref="F350" r:id="rId52" display="https://podminky.urs.cz/item/CS_URS_2024_01/766411821"/>
    <hyperlink ref="F355" r:id="rId53" display="https://podminky.urs.cz/item/CS_URS_2024_01/766421821"/>
    <hyperlink ref="F360" r:id="rId54" display="https://podminky.urs.cz/item/CS_URS_2024_01/766622832"/>
    <hyperlink ref="F365" r:id="rId55" display="https://podminky.urs.cz/item/CS_URS_2024_01/766622833"/>
    <hyperlink ref="F370" r:id="rId56" display="https://podminky.urs.cz/item/CS_URS_2024_01/766622861"/>
    <hyperlink ref="F378" r:id="rId57" display="https://podminky.urs.cz/item/CS_URS_2024_01/766674812"/>
    <hyperlink ref="F383" r:id="rId58" display="https://podminky.urs.cz/item/CS_URS_2024_01/767851803"/>
    <hyperlink ref="F388" r:id="rId59" display="https://podminky.urs.cz/item/CS_URS_2024_01/771531801"/>
    <hyperlink ref="F394" r:id="rId60" display="https://podminky.urs.cz/item/CS_URS_2024_01/776201812"/>
    <hyperlink ref="F400" r:id="rId61" display="https://podminky.urs.cz/item/CS_URS_2024_01/78147381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Palackého č. p. 92, Pelhřimov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610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35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36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ROUND(J113,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ROUND((SUM(BE113:BE1999)),  2)</f>
        <v>0</v>
      </c>
      <c r="G33" s="41"/>
      <c r="H33" s="41"/>
      <c r="I33" s="151">
        <v>0.20999999999999999</v>
      </c>
      <c r="J33" s="150">
        <f>ROUND(((SUM(BE113:BE1999))*I33),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ROUND((SUM(BF113:BF1999)),  2)</f>
        <v>0</v>
      </c>
      <c r="G34" s="41"/>
      <c r="H34" s="41"/>
      <c r="I34" s="151">
        <v>0.12</v>
      </c>
      <c r="J34" s="150">
        <f>ROUND(((SUM(BF113:BF1999))*I34),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ROUND((SUM(BG113:BG1999)),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ROUND((SUM(BH113:BH1999)),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ROUND((SUM(BI113:BI1999)),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Palackého č. p. 92, Pelhřimov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002 - Stavební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Pelhřimov</v>
      </c>
      <c r="G52" s="43"/>
      <c r="H52" s="43"/>
      <c r="I52" s="35" t="s">
        <v>23</v>
      </c>
      <c r="J52" s="75" t="str">
        <f>IF(J12="","",J12)</f>
        <v>3. 1. 2024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 r. 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J113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103</v>
      </c>
      <c r="E60" s="171"/>
      <c r="F60" s="171"/>
      <c r="G60" s="171"/>
      <c r="H60" s="171"/>
      <c r="I60" s="171"/>
      <c r="J60" s="172">
        <f>J114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611</v>
      </c>
      <c r="E61" s="177"/>
      <c r="F61" s="177"/>
      <c r="G61" s="177"/>
      <c r="H61" s="177"/>
      <c r="I61" s="177"/>
      <c r="J61" s="178">
        <f>J115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612</v>
      </c>
      <c r="E62" s="177"/>
      <c r="F62" s="177"/>
      <c r="G62" s="177"/>
      <c r="H62" s="177"/>
      <c r="I62" s="177"/>
      <c r="J62" s="178">
        <f>J130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613</v>
      </c>
      <c r="E63" s="177"/>
      <c r="F63" s="177"/>
      <c r="G63" s="177"/>
      <c r="H63" s="177"/>
      <c r="I63" s="177"/>
      <c r="J63" s="178">
        <f>J195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614</v>
      </c>
      <c r="E64" s="177"/>
      <c r="F64" s="177"/>
      <c r="G64" s="177"/>
      <c r="H64" s="177"/>
      <c r="I64" s="177"/>
      <c r="J64" s="178">
        <f>J234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615</v>
      </c>
      <c r="E65" s="177"/>
      <c r="F65" s="177"/>
      <c r="G65" s="177"/>
      <c r="H65" s="177"/>
      <c r="I65" s="177"/>
      <c r="J65" s="178">
        <f>J251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616</v>
      </c>
      <c r="E66" s="177"/>
      <c r="F66" s="177"/>
      <c r="G66" s="177"/>
      <c r="H66" s="177"/>
      <c r="I66" s="177"/>
      <c r="J66" s="178">
        <f>J389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105</v>
      </c>
      <c r="E67" s="177"/>
      <c r="F67" s="177"/>
      <c r="G67" s="177"/>
      <c r="H67" s="177"/>
      <c r="I67" s="177"/>
      <c r="J67" s="178">
        <f>J423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106</v>
      </c>
      <c r="E68" s="177"/>
      <c r="F68" s="177"/>
      <c r="G68" s="177"/>
      <c r="H68" s="177"/>
      <c r="I68" s="177"/>
      <c r="J68" s="178">
        <f>J456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617</v>
      </c>
      <c r="E69" s="177"/>
      <c r="F69" s="177"/>
      <c r="G69" s="177"/>
      <c r="H69" s="177"/>
      <c r="I69" s="177"/>
      <c r="J69" s="178">
        <f>J463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107</v>
      </c>
      <c r="E70" s="171"/>
      <c r="F70" s="171"/>
      <c r="G70" s="171"/>
      <c r="H70" s="171"/>
      <c r="I70" s="171"/>
      <c r="J70" s="172">
        <f>J467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4"/>
      <c r="C71" s="175"/>
      <c r="D71" s="176" t="s">
        <v>618</v>
      </c>
      <c r="E71" s="177"/>
      <c r="F71" s="177"/>
      <c r="G71" s="177"/>
      <c r="H71" s="177"/>
      <c r="I71" s="177"/>
      <c r="J71" s="178">
        <f>J468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108</v>
      </c>
      <c r="E72" s="177"/>
      <c r="F72" s="177"/>
      <c r="G72" s="177"/>
      <c r="H72" s="177"/>
      <c r="I72" s="177"/>
      <c r="J72" s="178">
        <f>J543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619</v>
      </c>
      <c r="E73" s="177"/>
      <c r="F73" s="177"/>
      <c r="G73" s="177"/>
      <c r="H73" s="177"/>
      <c r="I73" s="177"/>
      <c r="J73" s="178">
        <f>J598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620</v>
      </c>
      <c r="E74" s="177"/>
      <c r="F74" s="177"/>
      <c r="G74" s="177"/>
      <c r="H74" s="177"/>
      <c r="I74" s="177"/>
      <c r="J74" s="178">
        <f>J734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621</v>
      </c>
      <c r="E75" s="177"/>
      <c r="F75" s="177"/>
      <c r="G75" s="177"/>
      <c r="H75" s="177"/>
      <c r="I75" s="177"/>
      <c r="J75" s="178">
        <f>J745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622</v>
      </c>
      <c r="E76" s="177"/>
      <c r="F76" s="177"/>
      <c r="G76" s="177"/>
      <c r="H76" s="177"/>
      <c r="I76" s="177"/>
      <c r="J76" s="178">
        <f>J789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109</v>
      </c>
      <c r="E77" s="177"/>
      <c r="F77" s="177"/>
      <c r="G77" s="177"/>
      <c r="H77" s="177"/>
      <c r="I77" s="177"/>
      <c r="J77" s="178">
        <f>J838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623</v>
      </c>
      <c r="E78" s="177"/>
      <c r="F78" s="177"/>
      <c r="G78" s="177"/>
      <c r="H78" s="177"/>
      <c r="I78" s="177"/>
      <c r="J78" s="178">
        <f>J900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624</v>
      </c>
      <c r="E79" s="177"/>
      <c r="F79" s="177"/>
      <c r="G79" s="177"/>
      <c r="H79" s="177"/>
      <c r="I79" s="177"/>
      <c r="J79" s="178">
        <f>J912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625</v>
      </c>
      <c r="E80" s="177"/>
      <c r="F80" s="177"/>
      <c r="G80" s="177"/>
      <c r="H80" s="177"/>
      <c r="I80" s="177"/>
      <c r="J80" s="178">
        <f>J920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626</v>
      </c>
      <c r="E81" s="177"/>
      <c r="F81" s="177"/>
      <c r="G81" s="177"/>
      <c r="H81" s="177"/>
      <c r="I81" s="177"/>
      <c r="J81" s="178">
        <f>J971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110</v>
      </c>
      <c r="E82" s="177"/>
      <c r="F82" s="177"/>
      <c r="G82" s="177"/>
      <c r="H82" s="177"/>
      <c r="I82" s="177"/>
      <c r="J82" s="178">
        <f>J982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627</v>
      </c>
      <c r="E83" s="177"/>
      <c r="F83" s="177"/>
      <c r="G83" s="177"/>
      <c r="H83" s="177"/>
      <c r="I83" s="177"/>
      <c r="J83" s="178">
        <f>J1164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111</v>
      </c>
      <c r="E84" s="177"/>
      <c r="F84" s="177"/>
      <c r="G84" s="177"/>
      <c r="H84" s="177"/>
      <c r="I84" s="177"/>
      <c r="J84" s="178">
        <f>J1253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4"/>
      <c r="C85" s="175"/>
      <c r="D85" s="176" t="s">
        <v>112</v>
      </c>
      <c r="E85" s="177"/>
      <c r="F85" s="177"/>
      <c r="G85" s="177"/>
      <c r="H85" s="177"/>
      <c r="I85" s="177"/>
      <c r="J85" s="178">
        <f>J1340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113</v>
      </c>
      <c r="E86" s="177"/>
      <c r="F86" s="177"/>
      <c r="G86" s="177"/>
      <c r="H86" s="177"/>
      <c r="I86" s="177"/>
      <c r="J86" s="178">
        <f>J1406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114</v>
      </c>
      <c r="E87" s="177"/>
      <c r="F87" s="177"/>
      <c r="G87" s="177"/>
      <c r="H87" s="177"/>
      <c r="I87" s="177"/>
      <c r="J87" s="178">
        <f>J1677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74"/>
      <c r="C88" s="175"/>
      <c r="D88" s="176" t="s">
        <v>115</v>
      </c>
      <c r="E88" s="177"/>
      <c r="F88" s="177"/>
      <c r="G88" s="177"/>
      <c r="H88" s="177"/>
      <c r="I88" s="177"/>
      <c r="J88" s="178">
        <f>J1696</f>
        <v>0</v>
      </c>
      <c r="K88" s="175"/>
      <c r="L88" s="179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9.92" customHeight="1">
      <c r="A89" s="10"/>
      <c r="B89" s="174"/>
      <c r="C89" s="175"/>
      <c r="D89" s="176" t="s">
        <v>628</v>
      </c>
      <c r="E89" s="177"/>
      <c r="F89" s="177"/>
      <c r="G89" s="177"/>
      <c r="H89" s="177"/>
      <c r="I89" s="177"/>
      <c r="J89" s="178">
        <f>J1741</f>
        <v>0</v>
      </c>
      <c r="K89" s="175"/>
      <c r="L89" s="179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9.92" customHeight="1">
      <c r="A90" s="10"/>
      <c r="B90" s="174"/>
      <c r="C90" s="175"/>
      <c r="D90" s="176" t="s">
        <v>116</v>
      </c>
      <c r="E90" s="177"/>
      <c r="F90" s="177"/>
      <c r="G90" s="177"/>
      <c r="H90" s="177"/>
      <c r="I90" s="177"/>
      <c r="J90" s="178">
        <f>J1790</f>
        <v>0</v>
      </c>
      <c r="K90" s="175"/>
      <c r="L90" s="179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74"/>
      <c r="C91" s="175"/>
      <c r="D91" s="176" t="s">
        <v>117</v>
      </c>
      <c r="E91" s="177"/>
      <c r="F91" s="177"/>
      <c r="G91" s="177"/>
      <c r="H91" s="177"/>
      <c r="I91" s="177"/>
      <c r="J91" s="178">
        <f>J1807</f>
        <v>0</v>
      </c>
      <c r="K91" s="175"/>
      <c r="L91" s="179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9.92" customHeight="1">
      <c r="A92" s="10"/>
      <c r="B92" s="174"/>
      <c r="C92" s="175"/>
      <c r="D92" s="176" t="s">
        <v>629</v>
      </c>
      <c r="E92" s="177"/>
      <c r="F92" s="177"/>
      <c r="G92" s="177"/>
      <c r="H92" s="177"/>
      <c r="I92" s="177"/>
      <c r="J92" s="178">
        <f>J1835</f>
        <v>0</v>
      </c>
      <c r="K92" s="175"/>
      <c r="L92" s="179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74"/>
      <c r="C93" s="175"/>
      <c r="D93" s="176" t="s">
        <v>630</v>
      </c>
      <c r="E93" s="177"/>
      <c r="F93" s="177"/>
      <c r="G93" s="177"/>
      <c r="H93" s="177"/>
      <c r="I93" s="177"/>
      <c r="J93" s="178">
        <f>J1960</f>
        <v>0</v>
      </c>
      <c r="K93" s="175"/>
      <c r="L93" s="179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2" customFormat="1" ht="21.84" customHeight="1">
      <c r="A94" s="41"/>
      <c r="B94" s="42"/>
      <c r="C94" s="43"/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62"/>
      <c r="C95" s="63"/>
      <c r="D95" s="63"/>
      <c r="E95" s="63"/>
      <c r="F95" s="63"/>
      <c r="G95" s="63"/>
      <c r="H95" s="63"/>
      <c r="I95" s="63"/>
      <c r="J95" s="63"/>
      <c r="K95" s="6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9" s="2" customFormat="1" ht="6.96" customHeight="1">
      <c r="A99" s="41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24.96" customHeight="1">
      <c r="A100" s="41"/>
      <c r="B100" s="42"/>
      <c r="C100" s="26" t="s">
        <v>118</v>
      </c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6.96" customHeight="1">
      <c r="A101" s="41"/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12" customHeight="1">
      <c r="A102" s="41"/>
      <c r="B102" s="42"/>
      <c r="C102" s="35" t="s">
        <v>16</v>
      </c>
      <c r="D102" s="43"/>
      <c r="E102" s="43"/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16.5" customHeight="1">
      <c r="A103" s="41"/>
      <c r="B103" s="42"/>
      <c r="C103" s="43"/>
      <c r="D103" s="43"/>
      <c r="E103" s="163" t="str">
        <f>E7</f>
        <v>Stavební úpravy objektu Palackého č. p. 92, Pelhřimov</v>
      </c>
      <c r="F103" s="35"/>
      <c r="G103" s="35"/>
      <c r="H103" s="35"/>
      <c r="I103" s="43"/>
      <c r="J103" s="43"/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2" customHeight="1">
      <c r="A104" s="41"/>
      <c r="B104" s="42"/>
      <c r="C104" s="35" t="s">
        <v>97</v>
      </c>
      <c r="D104" s="43"/>
      <c r="E104" s="43"/>
      <c r="F104" s="43"/>
      <c r="G104" s="43"/>
      <c r="H104" s="43"/>
      <c r="I104" s="43"/>
      <c r="J104" s="43"/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6.5" customHeight="1">
      <c r="A105" s="41"/>
      <c r="B105" s="42"/>
      <c r="C105" s="43"/>
      <c r="D105" s="43"/>
      <c r="E105" s="72" t="str">
        <f>E9</f>
        <v>002 - Stavební úpravy</v>
      </c>
      <c r="F105" s="43"/>
      <c r="G105" s="43"/>
      <c r="H105" s="43"/>
      <c r="I105" s="43"/>
      <c r="J105" s="43"/>
      <c r="K105" s="43"/>
      <c r="L105" s="13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2" customFormat="1" ht="6.96" customHeight="1">
      <c r="A106" s="41"/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137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="2" customFormat="1" ht="12" customHeight="1">
      <c r="A107" s="41"/>
      <c r="B107" s="42"/>
      <c r="C107" s="35" t="s">
        <v>21</v>
      </c>
      <c r="D107" s="43"/>
      <c r="E107" s="43"/>
      <c r="F107" s="30" t="str">
        <f>F12</f>
        <v>Pelhřimov</v>
      </c>
      <c r="G107" s="43"/>
      <c r="H107" s="43"/>
      <c r="I107" s="35" t="s">
        <v>23</v>
      </c>
      <c r="J107" s="75" t="str">
        <f>IF(J12="","",J12)</f>
        <v>3. 1. 2024</v>
      </c>
      <c r="K107" s="43"/>
      <c r="L107" s="137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="2" customFormat="1" ht="6.96" customHeight="1">
      <c r="A108" s="41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137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="2" customFormat="1" ht="15.15" customHeight="1">
      <c r="A109" s="41"/>
      <c r="B109" s="42"/>
      <c r="C109" s="35" t="s">
        <v>25</v>
      </c>
      <c r="D109" s="43"/>
      <c r="E109" s="43"/>
      <c r="F109" s="30" t="str">
        <f>E15</f>
        <v>Město Pelhřimov</v>
      </c>
      <c r="G109" s="43"/>
      <c r="H109" s="43"/>
      <c r="I109" s="35" t="s">
        <v>31</v>
      </c>
      <c r="J109" s="39" t="str">
        <f>E21</f>
        <v xml:space="preserve"> </v>
      </c>
      <c r="K109" s="43"/>
      <c r="L109" s="137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="2" customFormat="1" ht="15.15" customHeight="1">
      <c r="A110" s="41"/>
      <c r="B110" s="42"/>
      <c r="C110" s="35" t="s">
        <v>29</v>
      </c>
      <c r="D110" s="43"/>
      <c r="E110" s="43"/>
      <c r="F110" s="30" t="str">
        <f>IF(E18="","",E18)</f>
        <v>Vyplň údaj</v>
      </c>
      <c r="G110" s="43"/>
      <c r="H110" s="43"/>
      <c r="I110" s="35" t="s">
        <v>34</v>
      </c>
      <c r="J110" s="39" t="str">
        <f>E24</f>
        <v>Studio A s. r. o.</v>
      </c>
      <c r="K110" s="43"/>
      <c r="L110" s="137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="2" customFormat="1" ht="10.32" customHeight="1">
      <c r="A111" s="41"/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137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="11" customFormat="1" ht="29.28" customHeight="1">
      <c r="A112" s="180"/>
      <c r="B112" s="181"/>
      <c r="C112" s="182" t="s">
        <v>119</v>
      </c>
      <c r="D112" s="183" t="s">
        <v>58</v>
      </c>
      <c r="E112" s="183" t="s">
        <v>54</v>
      </c>
      <c r="F112" s="183" t="s">
        <v>55</v>
      </c>
      <c r="G112" s="183" t="s">
        <v>120</v>
      </c>
      <c r="H112" s="183" t="s">
        <v>121</v>
      </c>
      <c r="I112" s="183" t="s">
        <v>122</v>
      </c>
      <c r="J112" s="183" t="s">
        <v>101</v>
      </c>
      <c r="K112" s="184" t="s">
        <v>123</v>
      </c>
      <c r="L112" s="185"/>
      <c r="M112" s="95" t="s">
        <v>19</v>
      </c>
      <c r="N112" s="96" t="s">
        <v>43</v>
      </c>
      <c r="O112" s="96" t="s">
        <v>124</v>
      </c>
      <c r="P112" s="96" t="s">
        <v>125</v>
      </c>
      <c r="Q112" s="96" t="s">
        <v>126</v>
      </c>
      <c r="R112" s="96" t="s">
        <v>127</v>
      </c>
      <c r="S112" s="96" t="s">
        <v>128</v>
      </c>
      <c r="T112" s="97" t="s">
        <v>129</v>
      </c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</row>
    <row r="113" s="2" customFormat="1" ht="22.8" customHeight="1">
      <c r="A113" s="41"/>
      <c r="B113" s="42"/>
      <c r="C113" s="102" t="s">
        <v>130</v>
      </c>
      <c r="D113" s="43"/>
      <c r="E113" s="43"/>
      <c r="F113" s="43"/>
      <c r="G113" s="43"/>
      <c r="H113" s="43"/>
      <c r="I113" s="43"/>
      <c r="J113" s="186">
        <f>BK113</f>
        <v>0</v>
      </c>
      <c r="K113" s="43"/>
      <c r="L113" s="47"/>
      <c r="M113" s="98"/>
      <c r="N113" s="187"/>
      <c r="O113" s="99"/>
      <c r="P113" s="188">
        <f>P114+P467</f>
        <v>0</v>
      </c>
      <c r="Q113" s="99"/>
      <c r="R113" s="188">
        <f>R114+R467</f>
        <v>123.5545267038402</v>
      </c>
      <c r="S113" s="99"/>
      <c r="T113" s="189">
        <f>T114+T467</f>
        <v>3.4449866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72</v>
      </c>
      <c r="AU113" s="20" t="s">
        <v>102</v>
      </c>
      <c r="BK113" s="190">
        <f>BK114+BK467</f>
        <v>0</v>
      </c>
    </row>
    <row r="114" s="12" customFormat="1" ht="25.92" customHeight="1">
      <c r="A114" s="12"/>
      <c r="B114" s="191"/>
      <c r="C114" s="192"/>
      <c r="D114" s="193" t="s">
        <v>72</v>
      </c>
      <c r="E114" s="194" t="s">
        <v>131</v>
      </c>
      <c r="F114" s="194" t="s">
        <v>132</v>
      </c>
      <c r="G114" s="192"/>
      <c r="H114" s="192"/>
      <c r="I114" s="195"/>
      <c r="J114" s="196">
        <f>BK114</f>
        <v>0</v>
      </c>
      <c r="K114" s="192"/>
      <c r="L114" s="197"/>
      <c r="M114" s="198"/>
      <c r="N114" s="199"/>
      <c r="O114" s="199"/>
      <c r="P114" s="200">
        <f>P115+P130+P195+P234+P251+P389+P423+P456+P463</f>
        <v>0</v>
      </c>
      <c r="Q114" s="199"/>
      <c r="R114" s="200">
        <f>R115+R130+R195+R234+R251+R389+R423+R456+R463</f>
        <v>81.379429791199087</v>
      </c>
      <c r="S114" s="199"/>
      <c r="T114" s="201">
        <f>T115+T130+T195+T234+T251+T389+T423+T456+T463</f>
        <v>0.8859999999999999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81</v>
      </c>
      <c r="AT114" s="203" t="s">
        <v>72</v>
      </c>
      <c r="AU114" s="203" t="s">
        <v>73</v>
      </c>
      <c r="AY114" s="202" t="s">
        <v>133</v>
      </c>
      <c r="BK114" s="204">
        <f>BK115+BK130+BK195+BK234+BK251+BK389+BK423+BK456+BK463</f>
        <v>0</v>
      </c>
    </row>
    <row r="115" s="12" customFormat="1" ht="22.8" customHeight="1">
      <c r="A115" s="12"/>
      <c r="B115" s="191"/>
      <c r="C115" s="192"/>
      <c r="D115" s="193" t="s">
        <v>72</v>
      </c>
      <c r="E115" s="205" t="s">
        <v>83</v>
      </c>
      <c r="F115" s="205" t="s">
        <v>631</v>
      </c>
      <c r="G115" s="192"/>
      <c r="H115" s="192"/>
      <c r="I115" s="195"/>
      <c r="J115" s="206">
        <f>BK115</f>
        <v>0</v>
      </c>
      <c r="K115" s="192"/>
      <c r="L115" s="197"/>
      <c r="M115" s="198"/>
      <c r="N115" s="199"/>
      <c r="O115" s="199"/>
      <c r="P115" s="200">
        <f>SUM(P116:P129)</f>
        <v>0</v>
      </c>
      <c r="Q115" s="199"/>
      <c r="R115" s="200">
        <f>SUM(R116:R129)</f>
        <v>1.4978128899999998</v>
      </c>
      <c r="S115" s="199"/>
      <c r="T115" s="201">
        <f>SUM(T116:T129)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02" t="s">
        <v>81</v>
      </c>
      <c r="AT115" s="203" t="s">
        <v>72</v>
      </c>
      <c r="AU115" s="203" t="s">
        <v>81</v>
      </c>
      <c r="AY115" s="202" t="s">
        <v>133</v>
      </c>
      <c r="BK115" s="204">
        <f>SUM(BK116:BK129)</f>
        <v>0</v>
      </c>
    </row>
    <row r="116" s="2" customFormat="1" ht="37.8" customHeight="1">
      <c r="A116" s="41"/>
      <c r="B116" s="42"/>
      <c r="C116" s="207" t="s">
        <v>81</v>
      </c>
      <c r="D116" s="207" t="s">
        <v>135</v>
      </c>
      <c r="E116" s="208" t="s">
        <v>632</v>
      </c>
      <c r="F116" s="209" t="s">
        <v>633</v>
      </c>
      <c r="G116" s="210" t="s">
        <v>312</v>
      </c>
      <c r="H116" s="211">
        <v>68.260000000000005</v>
      </c>
      <c r="I116" s="212"/>
      <c r="J116" s="213">
        <f>ROUND(I116*H116,2)</f>
        <v>0</v>
      </c>
      <c r="K116" s="209" t="s">
        <v>139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0.00076000000000000004</v>
      </c>
      <c r="R116" s="216">
        <f>Q116*H116</f>
        <v>0.05187760000000001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140</v>
      </c>
      <c r="AT116" s="218" t="s">
        <v>135</v>
      </c>
      <c r="AU116" s="218" t="s">
        <v>83</v>
      </c>
      <c r="AY116" s="20" t="s">
        <v>133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81</v>
      </c>
      <c r="BK116" s="219">
        <f>ROUND(I116*H116,2)</f>
        <v>0</v>
      </c>
      <c r="BL116" s="20" t="s">
        <v>140</v>
      </c>
      <c r="BM116" s="218" t="s">
        <v>634</v>
      </c>
    </row>
    <row r="117" s="2" customFormat="1">
      <c r="A117" s="41"/>
      <c r="B117" s="42"/>
      <c r="C117" s="43"/>
      <c r="D117" s="220" t="s">
        <v>142</v>
      </c>
      <c r="E117" s="43"/>
      <c r="F117" s="221" t="s">
        <v>635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142</v>
      </c>
      <c r="AU117" s="20" t="s">
        <v>83</v>
      </c>
    </row>
    <row r="118" s="2" customFormat="1">
      <c r="A118" s="41"/>
      <c r="B118" s="42"/>
      <c r="C118" s="43"/>
      <c r="D118" s="225" t="s">
        <v>144</v>
      </c>
      <c r="E118" s="43"/>
      <c r="F118" s="226" t="s">
        <v>636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144</v>
      </c>
      <c r="AU118" s="20" t="s">
        <v>83</v>
      </c>
    </row>
    <row r="119" s="14" customFormat="1">
      <c r="A119" s="14"/>
      <c r="B119" s="238"/>
      <c r="C119" s="239"/>
      <c r="D119" s="220" t="s">
        <v>146</v>
      </c>
      <c r="E119" s="240" t="s">
        <v>19</v>
      </c>
      <c r="F119" s="241" t="s">
        <v>637</v>
      </c>
      <c r="G119" s="239"/>
      <c r="H119" s="240" t="s">
        <v>19</v>
      </c>
      <c r="I119" s="242"/>
      <c r="J119" s="239"/>
      <c r="K119" s="239"/>
      <c r="L119" s="243"/>
      <c r="M119" s="244"/>
      <c r="N119" s="245"/>
      <c r="O119" s="245"/>
      <c r="P119" s="245"/>
      <c r="Q119" s="245"/>
      <c r="R119" s="245"/>
      <c r="S119" s="245"/>
      <c r="T119" s="246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7" t="s">
        <v>146</v>
      </c>
      <c r="AU119" s="247" t="s">
        <v>83</v>
      </c>
      <c r="AV119" s="14" t="s">
        <v>81</v>
      </c>
      <c r="AW119" s="14" t="s">
        <v>33</v>
      </c>
      <c r="AX119" s="14" t="s">
        <v>73</v>
      </c>
      <c r="AY119" s="247" t="s">
        <v>133</v>
      </c>
    </row>
    <row r="120" s="13" customFormat="1">
      <c r="A120" s="13"/>
      <c r="B120" s="227"/>
      <c r="C120" s="228"/>
      <c r="D120" s="220" t="s">
        <v>146</v>
      </c>
      <c r="E120" s="229" t="s">
        <v>19</v>
      </c>
      <c r="F120" s="230" t="s">
        <v>638</v>
      </c>
      <c r="G120" s="228"/>
      <c r="H120" s="231">
        <v>68.260000000000005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146</v>
      </c>
      <c r="AU120" s="237" t="s">
        <v>83</v>
      </c>
      <c r="AV120" s="13" t="s">
        <v>83</v>
      </c>
      <c r="AW120" s="13" t="s">
        <v>33</v>
      </c>
      <c r="AX120" s="13" t="s">
        <v>81</v>
      </c>
      <c r="AY120" s="237" t="s">
        <v>133</v>
      </c>
    </row>
    <row r="121" s="2" customFormat="1" ht="24.15" customHeight="1">
      <c r="A121" s="41"/>
      <c r="B121" s="42"/>
      <c r="C121" s="207" t="s">
        <v>83</v>
      </c>
      <c r="D121" s="207" t="s">
        <v>135</v>
      </c>
      <c r="E121" s="208" t="s">
        <v>639</v>
      </c>
      <c r="F121" s="209" t="s">
        <v>640</v>
      </c>
      <c r="G121" s="210" t="s">
        <v>312</v>
      </c>
      <c r="H121" s="211">
        <v>12.5</v>
      </c>
      <c r="I121" s="212"/>
      <c r="J121" s="213">
        <f>ROUND(I121*H121,2)</f>
        <v>0</v>
      </c>
      <c r="K121" s="209" t="s">
        <v>139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0.0021900000000000001</v>
      </c>
      <c r="R121" s="216">
        <f>Q121*H121</f>
        <v>0.027375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140</v>
      </c>
      <c r="AT121" s="218" t="s">
        <v>135</v>
      </c>
      <c r="AU121" s="218" t="s">
        <v>83</v>
      </c>
      <c r="AY121" s="20" t="s">
        <v>133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140</v>
      </c>
      <c r="BM121" s="218" t="s">
        <v>641</v>
      </c>
    </row>
    <row r="122" s="2" customFormat="1">
      <c r="A122" s="41"/>
      <c r="B122" s="42"/>
      <c r="C122" s="43"/>
      <c r="D122" s="220" t="s">
        <v>142</v>
      </c>
      <c r="E122" s="43"/>
      <c r="F122" s="221" t="s">
        <v>642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142</v>
      </c>
      <c r="AU122" s="20" t="s">
        <v>83</v>
      </c>
    </row>
    <row r="123" s="2" customFormat="1">
      <c r="A123" s="41"/>
      <c r="B123" s="42"/>
      <c r="C123" s="43"/>
      <c r="D123" s="225" t="s">
        <v>144</v>
      </c>
      <c r="E123" s="43"/>
      <c r="F123" s="226" t="s">
        <v>643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144</v>
      </c>
      <c r="AU123" s="20" t="s">
        <v>83</v>
      </c>
    </row>
    <row r="124" s="13" customFormat="1">
      <c r="A124" s="13"/>
      <c r="B124" s="227"/>
      <c r="C124" s="228"/>
      <c r="D124" s="220" t="s">
        <v>146</v>
      </c>
      <c r="E124" s="229" t="s">
        <v>19</v>
      </c>
      <c r="F124" s="230" t="s">
        <v>644</v>
      </c>
      <c r="G124" s="228"/>
      <c r="H124" s="231">
        <v>12.5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146</v>
      </c>
      <c r="AU124" s="237" t="s">
        <v>83</v>
      </c>
      <c r="AV124" s="13" t="s">
        <v>83</v>
      </c>
      <c r="AW124" s="13" t="s">
        <v>33</v>
      </c>
      <c r="AX124" s="13" t="s">
        <v>81</v>
      </c>
      <c r="AY124" s="237" t="s">
        <v>133</v>
      </c>
    </row>
    <row r="125" s="2" customFormat="1" ht="16.5" customHeight="1">
      <c r="A125" s="41"/>
      <c r="B125" s="42"/>
      <c r="C125" s="207" t="s">
        <v>154</v>
      </c>
      <c r="D125" s="207" t="s">
        <v>135</v>
      </c>
      <c r="E125" s="208" t="s">
        <v>645</v>
      </c>
      <c r="F125" s="209" t="s">
        <v>646</v>
      </c>
      <c r="G125" s="210" t="s">
        <v>138</v>
      </c>
      <c r="H125" s="211">
        <v>0.56699999999999995</v>
      </c>
      <c r="I125" s="212"/>
      <c r="J125" s="213">
        <f>ROUND(I125*H125,2)</f>
        <v>0</v>
      </c>
      <c r="K125" s="209" t="s">
        <v>139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2.5018699999999998</v>
      </c>
      <c r="R125" s="216">
        <f>Q125*H125</f>
        <v>1.4185602899999998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246</v>
      </c>
      <c r="AT125" s="218" t="s">
        <v>135</v>
      </c>
      <c r="AU125" s="218" t="s">
        <v>83</v>
      </c>
      <c r="AY125" s="20" t="s">
        <v>133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81</v>
      </c>
      <c r="BK125" s="219">
        <f>ROUND(I125*H125,2)</f>
        <v>0</v>
      </c>
      <c r="BL125" s="20" t="s">
        <v>246</v>
      </c>
      <c r="BM125" s="218" t="s">
        <v>647</v>
      </c>
    </row>
    <row r="126" s="2" customFormat="1">
      <c r="A126" s="41"/>
      <c r="B126" s="42"/>
      <c r="C126" s="43"/>
      <c r="D126" s="220" t="s">
        <v>142</v>
      </c>
      <c r="E126" s="43"/>
      <c r="F126" s="221" t="s">
        <v>648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142</v>
      </c>
      <c r="AU126" s="20" t="s">
        <v>83</v>
      </c>
    </row>
    <row r="127" s="2" customFormat="1">
      <c r="A127" s="41"/>
      <c r="B127" s="42"/>
      <c r="C127" s="43"/>
      <c r="D127" s="225" t="s">
        <v>144</v>
      </c>
      <c r="E127" s="43"/>
      <c r="F127" s="226" t="s">
        <v>649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144</v>
      </c>
      <c r="AU127" s="20" t="s">
        <v>83</v>
      </c>
    </row>
    <row r="128" s="14" customFormat="1">
      <c r="A128" s="14"/>
      <c r="B128" s="238"/>
      <c r="C128" s="239"/>
      <c r="D128" s="220" t="s">
        <v>146</v>
      </c>
      <c r="E128" s="240" t="s">
        <v>19</v>
      </c>
      <c r="F128" s="241" t="s">
        <v>650</v>
      </c>
      <c r="G128" s="239"/>
      <c r="H128" s="240" t="s">
        <v>19</v>
      </c>
      <c r="I128" s="242"/>
      <c r="J128" s="239"/>
      <c r="K128" s="239"/>
      <c r="L128" s="243"/>
      <c r="M128" s="244"/>
      <c r="N128" s="245"/>
      <c r="O128" s="245"/>
      <c r="P128" s="245"/>
      <c r="Q128" s="245"/>
      <c r="R128" s="245"/>
      <c r="S128" s="245"/>
      <c r="T128" s="24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7" t="s">
        <v>146</v>
      </c>
      <c r="AU128" s="247" t="s">
        <v>83</v>
      </c>
      <c r="AV128" s="14" t="s">
        <v>81</v>
      </c>
      <c r="AW128" s="14" t="s">
        <v>33</v>
      </c>
      <c r="AX128" s="14" t="s">
        <v>73</v>
      </c>
      <c r="AY128" s="247" t="s">
        <v>133</v>
      </c>
    </row>
    <row r="129" s="13" customFormat="1">
      <c r="A129" s="13"/>
      <c r="B129" s="227"/>
      <c r="C129" s="228"/>
      <c r="D129" s="220" t="s">
        <v>146</v>
      </c>
      <c r="E129" s="229" t="s">
        <v>19</v>
      </c>
      <c r="F129" s="230" t="s">
        <v>651</v>
      </c>
      <c r="G129" s="228"/>
      <c r="H129" s="231">
        <v>0.56699999999999995</v>
      </c>
      <c r="I129" s="232"/>
      <c r="J129" s="228"/>
      <c r="K129" s="228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146</v>
      </c>
      <c r="AU129" s="237" t="s">
        <v>83</v>
      </c>
      <c r="AV129" s="13" t="s">
        <v>83</v>
      </c>
      <c r="AW129" s="13" t="s">
        <v>33</v>
      </c>
      <c r="AX129" s="13" t="s">
        <v>81</v>
      </c>
      <c r="AY129" s="237" t="s">
        <v>133</v>
      </c>
    </row>
    <row r="130" s="12" customFormat="1" ht="22.8" customHeight="1">
      <c r="A130" s="12"/>
      <c r="B130" s="191"/>
      <c r="C130" s="192"/>
      <c r="D130" s="193" t="s">
        <v>72</v>
      </c>
      <c r="E130" s="205" t="s">
        <v>154</v>
      </c>
      <c r="F130" s="205" t="s">
        <v>652</v>
      </c>
      <c r="G130" s="192"/>
      <c r="H130" s="192"/>
      <c r="I130" s="195"/>
      <c r="J130" s="206">
        <f>BK130</f>
        <v>0</v>
      </c>
      <c r="K130" s="192"/>
      <c r="L130" s="197"/>
      <c r="M130" s="198"/>
      <c r="N130" s="199"/>
      <c r="O130" s="199"/>
      <c r="P130" s="200">
        <f>SUM(P131:P194)</f>
        <v>0</v>
      </c>
      <c r="Q130" s="199"/>
      <c r="R130" s="200">
        <f>SUM(R131:R194)</f>
        <v>2.5968260335759998</v>
      </c>
      <c r="S130" s="199"/>
      <c r="T130" s="201">
        <f>SUM(T131:T194)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2" t="s">
        <v>81</v>
      </c>
      <c r="AT130" s="203" t="s">
        <v>72</v>
      </c>
      <c r="AU130" s="203" t="s">
        <v>81</v>
      </c>
      <c r="AY130" s="202" t="s">
        <v>133</v>
      </c>
      <c r="BK130" s="204">
        <f>SUM(BK131:BK194)</f>
        <v>0</v>
      </c>
    </row>
    <row r="131" s="2" customFormat="1" ht="37.8" customHeight="1">
      <c r="A131" s="41"/>
      <c r="B131" s="42"/>
      <c r="C131" s="207" t="s">
        <v>140</v>
      </c>
      <c r="D131" s="207" t="s">
        <v>135</v>
      </c>
      <c r="E131" s="208" t="s">
        <v>653</v>
      </c>
      <c r="F131" s="209" t="s">
        <v>654</v>
      </c>
      <c r="G131" s="210" t="s">
        <v>198</v>
      </c>
      <c r="H131" s="211">
        <v>0.59599999999999997</v>
      </c>
      <c r="I131" s="212"/>
      <c r="J131" s="213">
        <f>ROUND(I131*H131,2)</f>
        <v>0</v>
      </c>
      <c r="K131" s="209" t="s">
        <v>139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0.31180999999999998</v>
      </c>
      <c r="R131" s="216">
        <f>Q131*H131</f>
        <v>0.18583875999999996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140</v>
      </c>
      <c r="AT131" s="218" t="s">
        <v>135</v>
      </c>
      <c r="AU131" s="218" t="s">
        <v>83</v>
      </c>
      <c r="AY131" s="20" t="s">
        <v>133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140</v>
      </c>
      <c r="BM131" s="218" t="s">
        <v>655</v>
      </c>
    </row>
    <row r="132" s="2" customFormat="1">
      <c r="A132" s="41"/>
      <c r="B132" s="42"/>
      <c r="C132" s="43"/>
      <c r="D132" s="220" t="s">
        <v>142</v>
      </c>
      <c r="E132" s="43"/>
      <c r="F132" s="221" t="s">
        <v>656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142</v>
      </c>
      <c r="AU132" s="20" t="s">
        <v>83</v>
      </c>
    </row>
    <row r="133" s="2" customFormat="1">
      <c r="A133" s="41"/>
      <c r="B133" s="42"/>
      <c r="C133" s="43"/>
      <c r="D133" s="225" t="s">
        <v>144</v>
      </c>
      <c r="E133" s="43"/>
      <c r="F133" s="226" t="s">
        <v>657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144</v>
      </c>
      <c r="AU133" s="20" t="s">
        <v>83</v>
      </c>
    </row>
    <row r="134" s="14" customFormat="1">
      <c r="A134" s="14"/>
      <c r="B134" s="238"/>
      <c r="C134" s="239"/>
      <c r="D134" s="220" t="s">
        <v>146</v>
      </c>
      <c r="E134" s="240" t="s">
        <v>19</v>
      </c>
      <c r="F134" s="241" t="s">
        <v>658</v>
      </c>
      <c r="G134" s="239"/>
      <c r="H134" s="240" t="s">
        <v>19</v>
      </c>
      <c r="I134" s="242"/>
      <c r="J134" s="239"/>
      <c r="K134" s="239"/>
      <c r="L134" s="243"/>
      <c r="M134" s="244"/>
      <c r="N134" s="245"/>
      <c r="O134" s="245"/>
      <c r="P134" s="245"/>
      <c r="Q134" s="245"/>
      <c r="R134" s="245"/>
      <c r="S134" s="245"/>
      <c r="T134" s="246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7" t="s">
        <v>146</v>
      </c>
      <c r="AU134" s="247" t="s">
        <v>83</v>
      </c>
      <c r="AV134" s="14" t="s">
        <v>81</v>
      </c>
      <c r="AW134" s="14" t="s">
        <v>33</v>
      </c>
      <c r="AX134" s="14" t="s">
        <v>73</v>
      </c>
      <c r="AY134" s="247" t="s">
        <v>133</v>
      </c>
    </row>
    <row r="135" s="13" customFormat="1">
      <c r="A135" s="13"/>
      <c r="B135" s="227"/>
      <c r="C135" s="228"/>
      <c r="D135" s="220" t="s">
        <v>146</v>
      </c>
      <c r="E135" s="229" t="s">
        <v>19</v>
      </c>
      <c r="F135" s="230" t="s">
        <v>659</v>
      </c>
      <c r="G135" s="228"/>
      <c r="H135" s="231">
        <v>0.59599999999999997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146</v>
      </c>
      <c r="AU135" s="237" t="s">
        <v>83</v>
      </c>
      <c r="AV135" s="13" t="s">
        <v>83</v>
      </c>
      <c r="AW135" s="13" t="s">
        <v>33</v>
      </c>
      <c r="AX135" s="13" t="s">
        <v>81</v>
      </c>
      <c r="AY135" s="237" t="s">
        <v>133</v>
      </c>
    </row>
    <row r="136" s="2" customFormat="1" ht="24.15" customHeight="1">
      <c r="A136" s="41"/>
      <c r="B136" s="42"/>
      <c r="C136" s="207" t="s">
        <v>166</v>
      </c>
      <c r="D136" s="207" t="s">
        <v>135</v>
      </c>
      <c r="E136" s="208" t="s">
        <v>660</v>
      </c>
      <c r="F136" s="209" t="s">
        <v>661</v>
      </c>
      <c r="G136" s="210" t="s">
        <v>198</v>
      </c>
      <c r="H136" s="211">
        <v>0.47499999999999998</v>
      </c>
      <c r="I136" s="212"/>
      <c r="J136" s="213">
        <f>ROUND(I136*H136,2)</f>
        <v>0</v>
      </c>
      <c r="K136" s="209" t="s">
        <v>139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0.0027499999999999998</v>
      </c>
      <c r="R136" s="216">
        <f>Q136*H136</f>
        <v>0.0013062499999999999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140</v>
      </c>
      <c r="AT136" s="218" t="s">
        <v>135</v>
      </c>
      <c r="AU136" s="218" t="s">
        <v>83</v>
      </c>
      <c r="AY136" s="20" t="s">
        <v>133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140</v>
      </c>
      <c r="BM136" s="218" t="s">
        <v>662</v>
      </c>
    </row>
    <row r="137" s="2" customFormat="1">
      <c r="A137" s="41"/>
      <c r="B137" s="42"/>
      <c r="C137" s="43"/>
      <c r="D137" s="220" t="s">
        <v>142</v>
      </c>
      <c r="E137" s="43"/>
      <c r="F137" s="221" t="s">
        <v>663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142</v>
      </c>
      <c r="AU137" s="20" t="s">
        <v>83</v>
      </c>
    </row>
    <row r="138" s="2" customFormat="1">
      <c r="A138" s="41"/>
      <c r="B138" s="42"/>
      <c r="C138" s="43"/>
      <c r="D138" s="225" t="s">
        <v>144</v>
      </c>
      <c r="E138" s="43"/>
      <c r="F138" s="226" t="s">
        <v>664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144</v>
      </c>
      <c r="AU138" s="20" t="s">
        <v>83</v>
      </c>
    </row>
    <row r="139" s="14" customFormat="1">
      <c r="A139" s="14"/>
      <c r="B139" s="238"/>
      <c r="C139" s="239"/>
      <c r="D139" s="220" t="s">
        <v>146</v>
      </c>
      <c r="E139" s="240" t="s">
        <v>19</v>
      </c>
      <c r="F139" s="241" t="s">
        <v>236</v>
      </c>
      <c r="G139" s="239"/>
      <c r="H139" s="240" t="s">
        <v>19</v>
      </c>
      <c r="I139" s="242"/>
      <c r="J139" s="239"/>
      <c r="K139" s="239"/>
      <c r="L139" s="243"/>
      <c r="M139" s="244"/>
      <c r="N139" s="245"/>
      <c r="O139" s="245"/>
      <c r="P139" s="245"/>
      <c r="Q139" s="245"/>
      <c r="R139" s="245"/>
      <c r="S139" s="245"/>
      <c r="T139" s="24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7" t="s">
        <v>146</v>
      </c>
      <c r="AU139" s="247" t="s">
        <v>83</v>
      </c>
      <c r="AV139" s="14" t="s">
        <v>81</v>
      </c>
      <c r="AW139" s="14" t="s">
        <v>33</v>
      </c>
      <c r="AX139" s="14" t="s">
        <v>73</v>
      </c>
      <c r="AY139" s="247" t="s">
        <v>133</v>
      </c>
    </row>
    <row r="140" s="14" customFormat="1">
      <c r="A140" s="14"/>
      <c r="B140" s="238"/>
      <c r="C140" s="239"/>
      <c r="D140" s="220" t="s">
        <v>146</v>
      </c>
      <c r="E140" s="240" t="s">
        <v>19</v>
      </c>
      <c r="F140" s="241" t="s">
        <v>665</v>
      </c>
      <c r="G140" s="239"/>
      <c r="H140" s="240" t="s">
        <v>19</v>
      </c>
      <c r="I140" s="242"/>
      <c r="J140" s="239"/>
      <c r="K140" s="239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146</v>
      </c>
      <c r="AU140" s="247" t="s">
        <v>83</v>
      </c>
      <c r="AV140" s="14" t="s">
        <v>81</v>
      </c>
      <c r="AW140" s="14" t="s">
        <v>33</v>
      </c>
      <c r="AX140" s="14" t="s">
        <v>73</v>
      </c>
      <c r="AY140" s="247" t="s">
        <v>133</v>
      </c>
    </row>
    <row r="141" s="13" customFormat="1">
      <c r="A141" s="13"/>
      <c r="B141" s="227"/>
      <c r="C141" s="228"/>
      <c r="D141" s="220" t="s">
        <v>146</v>
      </c>
      <c r="E141" s="229" t="s">
        <v>19</v>
      </c>
      <c r="F141" s="230" t="s">
        <v>666</v>
      </c>
      <c r="G141" s="228"/>
      <c r="H141" s="231">
        <v>0.47499999999999998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146</v>
      </c>
      <c r="AU141" s="237" t="s">
        <v>83</v>
      </c>
      <c r="AV141" s="13" t="s">
        <v>83</v>
      </c>
      <c r="AW141" s="13" t="s">
        <v>33</v>
      </c>
      <c r="AX141" s="13" t="s">
        <v>81</v>
      </c>
      <c r="AY141" s="237" t="s">
        <v>133</v>
      </c>
    </row>
    <row r="142" s="2" customFormat="1" ht="16.5" customHeight="1">
      <c r="A142" s="41"/>
      <c r="B142" s="42"/>
      <c r="C142" s="207" t="s">
        <v>172</v>
      </c>
      <c r="D142" s="207" t="s">
        <v>135</v>
      </c>
      <c r="E142" s="208" t="s">
        <v>667</v>
      </c>
      <c r="F142" s="209" t="s">
        <v>668</v>
      </c>
      <c r="G142" s="210" t="s">
        <v>138</v>
      </c>
      <c r="H142" s="211">
        <v>0.095000000000000001</v>
      </c>
      <c r="I142" s="212"/>
      <c r="J142" s="213">
        <f>ROUND(I142*H142,2)</f>
        <v>0</v>
      </c>
      <c r="K142" s="209" t="s">
        <v>139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2.5018699999999998</v>
      </c>
      <c r="R142" s="216">
        <f>Q142*H142</f>
        <v>0.23767764999999999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140</v>
      </c>
      <c r="AT142" s="218" t="s">
        <v>135</v>
      </c>
      <c r="AU142" s="218" t="s">
        <v>83</v>
      </c>
      <c r="AY142" s="20" t="s">
        <v>133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81</v>
      </c>
      <c r="BK142" s="219">
        <f>ROUND(I142*H142,2)</f>
        <v>0</v>
      </c>
      <c r="BL142" s="20" t="s">
        <v>140</v>
      </c>
      <c r="BM142" s="218" t="s">
        <v>669</v>
      </c>
    </row>
    <row r="143" s="2" customFormat="1">
      <c r="A143" s="41"/>
      <c r="B143" s="42"/>
      <c r="C143" s="43"/>
      <c r="D143" s="220" t="s">
        <v>142</v>
      </c>
      <c r="E143" s="43"/>
      <c r="F143" s="221" t="s">
        <v>670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142</v>
      </c>
      <c r="AU143" s="20" t="s">
        <v>83</v>
      </c>
    </row>
    <row r="144" s="2" customFormat="1">
      <c r="A144" s="41"/>
      <c r="B144" s="42"/>
      <c r="C144" s="43"/>
      <c r="D144" s="225" t="s">
        <v>144</v>
      </c>
      <c r="E144" s="43"/>
      <c r="F144" s="226" t="s">
        <v>671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144</v>
      </c>
      <c r="AU144" s="20" t="s">
        <v>83</v>
      </c>
    </row>
    <row r="145" s="14" customFormat="1">
      <c r="A145" s="14"/>
      <c r="B145" s="238"/>
      <c r="C145" s="239"/>
      <c r="D145" s="220" t="s">
        <v>146</v>
      </c>
      <c r="E145" s="240" t="s">
        <v>19</v>
      </c>
      <c r="F145" s="241" t="s">
        <v>236</v>
      </c>
      <c r="G145" s="239"/>
      <c r="H145" s="240" t="s">
        <v>19</v>
      </c>
      <c r="I145" s="242"/>
      <c r="J145" s="239"/>
      <c r="K145" s="239"/>
      <c r="L145" s="243"/>
      <c r="M145" s="244"/>
      <c r="N145" s="245"/>
      <c r="O145" s="245"/>
      <c r="P145" s="245"/>
      <c r="Q145" s="245"/>
      <c r="R145" s="245"/>
      <c r="S145" s="245"/>
      <c r="T145" s="246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7" t="s">
        <v>146</v>
      </c>
      <c r="AU145" s="247" t="s">
        <v>83</v>
      </c>
      <c r="AV145" s="14" t="s">
        <v>81</v>
      </c>
      <c r="AW145" s="14" t="s">
        <v>33</v>
      </c>
      <c r="AX145" s="14" t="s">
        <v>73</v>
      </c>
      <c r="AY145" s="247" t="s">
        <v>133</v>
      </c>
    </row>
    <row r="146" s="14" customFormat="1">
      <c r="A146" s="14"/>
      <c r="B146" s="238"/>
      <c r="C146" s="239"/>
      <c r="D146" s="220" t="s">
        <v>146</v>
      </c>
      <c r="E146" s="240" t="s">
        <v>19</v>
      </c>
      <c r="F146" s="241" t="s">
        <v>665</v>
      </c>
      <c r="G146" s="239"/>
      <c r="H146" s="240" t="s">
        <v>19</v>
      </c>
      <c r="I146" s="242"/>
      <c r="J146" s="239"/>
      <c r="K146" s="239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146</v>
      </c>
      <c r="AU146" s="247" t="s">
        <v>83</v>
      </c>
      <c r="AV146" s="14" t="s">
        <v>81</v>
      </c>
      <c r="AW146" s="14" t="s">
        <v>33</v>
      </c>
      <c r="AX146" s="14" t="s">
        <v>73</v>
      </c>
      <c r="AY146" s="247" t="s">
        <v>133</v>
      </c>
    </row>
    <row r="147" s="13" customFormat="1">
      <c r="A147" s="13"/>
      <c r="B147" s="227"/>
      <c r="C147" s="228"/>
      <c r="D147" s="220" t="s">
        <v>146</v>
      </c>
      <c r="E147" s="229" t="s">
        <v>19</v>
      </c>
      <c r="F147" s="230" t="s">
        <v>672</v>
      </c>
      <c r="G147" s="228"/>
      <c r="H147" s="231">
        <v>0.095000000000000001</v>
      </c>
      <c r="I147" s="232"/>
      <c r="J147" s="228"/>
      <c r="K147" s="228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146</v>
      </c>
      <c r="AU147" s="237" t="s">
        <v>83</v>
      </c>
      <c r="AV147" s="13" t="s">
        <v>83</v>
      </c>
      <c r="AW147" s="13" t="s">
        <v>33</v>
      </c>
      <c r="AX147" s="13" t="s">
        <v>81</v>
      </c>
      <c r="AY147" s="237" t="s">
        <v>133</v>
      </c>
    </row>
    <row r="148" s="2" customFormat="1" ht="33" customHeight="1">
      <c r="A148" s="41"/>
      <c r="B148" s="42"/>
      <c r="C148" s="207" t="s">
        <v>178</v>
      </c>
      <c r="D148" s="207" t="s">
        <v>135</v>
      </c>
      <c r="E148" s="208" t="s">
        <v>673</v>
      </c>
      <c r="F148" s="209" t="s">
        <v>674</v>
      </c>
      <c r="G148" s="210" t="s">
        <v>287</v>
      </c>
      <c r="H148" s="211">
        <v>1</v>
      </c>
      <c r="I148" s="212"/>
      <c r="J148" s="213">
        <f>ROUND(I148*H148,2)</f>
        <v>0</v>
      </c>
      <c r="K148" s="209" t="s">
        <v>139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0.039629999999999999</v>
      </c>
      <c r="R148" s="216">
        <f>Q148*H148</f>
        <v>0.039629999999999999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140</v>
      </c>
      <c r="AT148" s="218" t="s">
        <v>135</v>
      </c>
      <c r="AU148" s="218" t="s">
        <v>83</v>
      </c>
      <c r="AY148" s="20" t="s">
        <v>133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81</v>
      </c>
      <c r="BK148" s="219">
        <f>ROUND(I148*H148,2)</f>
        <v>0</v>
      </c>
      <c r="BL148" s="20" t="s">
        <v>140</v>
      </c>
      <c r="BM148" s="218" t="s">
        <v>675</v>
      </c>
    </row>
    <row r="149" s="2" customFormat="1">
      <c r="A149" s="41"/>
      <c r="B149" s="42"/>
      <c r="C149" s="43"/>
      <c r="D149" s="220" t="s">
        <v>142</v>
      </c>
      <c r="E149" s="43"/>
      <c r="F149" s="221" t="s">
        <v>676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142</v>
      </c>
      <c r="AU149" s="20" t="s">
        <v>83</v>
      </c>
    </row>
    <row r="150" s="2" customFormat="1">
      <c r="A150" s="41"/>
      <c r="B150" s="42"/>
      <c r="C150" s="43"/>
      <c r="D150" s="225" t="s">
        <v>144</v>
      </c>
      <c r="E150" s="43"/>
      <c r="F150" s="226" t="s">
        <v>677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144</v>
      </c>
      <c r="AU150" s="20" t="s">
        <v>83</v>
      </c>
    </row>
    <row r="151" s="14" customFormat="1">
      <c r="A151" s="14"/>
      <c r="B151" s="238"/>
      <c r="C151" s="239"/>
      <c r="D151" s="220" t="s">
        <v>146</v>
      </c>
      <c r="E151" s="240" t="s">
        <v>19</v>
      </c>
      <c r="F151" s="241" t="s">
        <v>194</v>
      </c>
      <c r="G151" s="239"/>
      <c r="H151" s="240" t="s">
        <v>19</v>
      </c>
      <c r="I151" s="242"/>
      <c r="J151" s="239"/>
      <c r="K151" s="239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146</v>
      </c>
      <c r="AU151" s="247" t="s">
        <v>83</v>
      </c>
      <c r="AV151" s="14" t="s">
        <v>81</v>
      </c>
      <c r="AW151" s="14" t="s">
        <v>33</v>
      </c>
      <c r="AX151" s="14" t="s">
        <v>73</v>
      </c>
      <c r="AY151" s="247" t="s">
        <v>133</v>
      </c>
    </row>
    <row r="152" s="13" customFormat="1">
      <c r="A152" s="13"/>
      <c r="B152" s="227"/>
      <c r="C152" s="228"/>
      <c r="D152" s="220" t="s">
        <v>146</v>
      </c>
      <c r="E152" s="229" t="s">
        <v>19</v>
      </c>
      <c r="F152" s="230" t="s">
        <v>81</v>
      </c>
      <c r="G152" s="228"/>
      <c r="H152" s="231">
        <v>1</v>
      </c>
      <c r="I152" s="232"/>
      <c r="J152" s="228"/>
      <c r="K152" s="228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146</v>
      </c>
      <c r="AU152" s="237" t="s">
        <v>83</v>
      </c>
      <c r="AV152" s="13" t="s">
        <v>83</v>
      </c>
      <c r="AW152" s="13" t="s">
        <v>33</v>
      </c>
      <c r="AX152" s="13" t="s">
        <v>81</v>
      </c>
      <c r="AY152" s="237" t="s">
        <v>133</v>
      </c>
    </row>
    <row r="153" s="2" customFormat="1" ht="24.15" customHeight="1">
      <c r="A153" s="41"/>
      <c r="B153" s="42"/>
      <c r="C153" s="207" t="s">
        <v>188</v>
      </c>
      <c r="D153" s="207" t="s">
        <v>135</v>
      </c>
      <c r="E153" s="208" t="s">
        <v>678</v>
      </c>
      <c r="F153" s="209" t="s">
        <v>679</v>
      </c>
      <c r="G153" s="210" t="s">
        <v>181</v>
      </c>
      <c r="H153" s="211">
        <v>0.033000000000000002</v>
      </c>
      <c r="I153" s="212"/>
      <c r="J153" s="213">
        <f>ROUND(I153*H153,2)</f>
        <v>0</v>
      </c>
      <c r="K153" s="209" t="s">
        <v>139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1.0900000000000001</v>
      </c>
      <c r="R153" s="216">
        <f>Q153*H153</f>
        <v>0.035970000000000002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140</v>
      </c>
      <c r="AT153" s="218" t="s">
        <v>135</v>
      </c>
      <c r="AU153" s="218" t="s">
        <v>83</v>
      </c>
      <c r="AY153" s="20" t="s">
        <v>133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81</v>
      </c>
      <c r="BK153" s="219">
        <f>ROUND(I153*H153,2)</f>
        <v>0</v>
      </c>
      <c r="BL153" s="20" t="s">
        <v>140</v>
      </c>
      <c r="BM153" s="218" t="s">
        <v>680</v>
      </c>
    </row>
    <row r="154" s="2" customFormat="1">
      <c r="A154" s="41"/>
      <c r="B154" s="42"/>
      <c r="C154" s="43"/>
      <c r="D154" s="220" t="s">
        <v>142</v>
      </c>
      <c r="E154" s="43"/>
      <c r="F154" s="221" t="s">
        <v>681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142</v>
      </c>
      <c r="AU154" s="20" t="s">
        <v>83</v>
      </c>
    </row>
    <row r="155" s="2" customFormat="1">
      <c r="A155" s="41"/>
      <c r="B155" s="42"/>
      <c r="C155" s="43"/>
      <c r="D155" s="225" t="s">
        <v>144</v>
      </c>
      <c r="E155" s="43"/>
      <c r="F155" s="226" t="s">
        <v>682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144</v>
      </c>
      <c r="AU155" s="20" t="s">
        <v>83</v>
      </c>
    </row>
    <row r="156" s="13" customFormat="1">
      <c r="A156" s="13"/>
      <c r="B156" s="227"/>
      <c r="C156" s="228"/>
      <c r="D156" s="220" t="s">
        <v>146</v>
      </c>
      <c r="E156" s="229" t="s">
        <v>19</v>
      </c>
      <c r="F156" s="230" t="s">
        <v>683</v>
      </c>
      <c r="G156" s="228"/>
      <c r="H156" s="231">
        <v>0.033000000000000002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146</v>
      </c>
      <c r="AU156" s="237" t="s">
        <v>83</v>
      </c>
      <c r="AV156" s="13" t="s">
        <v>83</v>
      </c>
      <c r="AW156" s="13" t="s">
        <v>33</v>
      </c>
      <c r="AX156" s="13" t="s">
        <v>81</v>
      </c>
      <c r="AY156" s="237" t="s">
        <v>133</v>
      </c>
    </row>
    <row r="157" s="2" customFormat="1" ht="33" customHeight="1">
      <c r="A157" s="41"/>
      <c r="B157" s="42"/>
      <c r="C157" s="207" t="s">
        <v>186</v>
      </c>
      <c r="D157" s="207" t="s">
        <v>135</v>
      </c>
      <c r="E157" s="208" t="s">
        <v>684</v>
      </c>
      <c r="F157" s="209" t="s">
        <v>685</v>
      </c>
      <c r="G157" s="210" t="s">
        <v>198</v>
      </c>
      <c r="H157" s="211">
        <v>0.20200000000000001</v>
      </c>
      <c r="I157" s="212"/>
      <c r="J157" s="213">
        <f>ROUND(I157*H157,2)</f>
        <v>0</v>
      </c>
      <c r="K157" s="209" t="s">
        <v>139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0.071330000000000005</v>
      </c>
      <c r="R157" s="216">
        <f>Q157*H157</f>
        <v>0.014408660000000002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140</v>
      </c>
      <c r="AT157" s="218" t="s">
        <v>135</v>
      </c>
      <c r="AU157" s="218" t="s">
        <v>83</v>
      </c>
      <c r="AY157" s="20" t="s">
        <v>133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81</v>
      </c>
      <c r="BK157" s="219">
        <f>ROUND(I157*H157,2)</f>
        <v>0</v>
      </c>
      <c r="BL157" s="20" t="s">
        <v>140</v>
      </c>
      <c r="BM157" s="218" t="s">
        <v>686</v>
      </c>
    </row>
    <row r="158" s="2" customFormat="1">
      <c r="A158" s="41"/>
      <c r="B158" s="42"/>
      <c r="C158" s="43"/>
      <c r="D158" s="220" t="s">
        <v>142</v>
      </c>
      <c r="E158" s="43"/>
      <c r="F158" s="221" t="s">
        <v>687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142</v>
      </c>
      <c r="AU158" s="20" t="s">
        <v>83</v>
      </c>
    </row>
    <row r="159" s="2" customFormat="1">
      <c r="A159" s="41"/>
      <c r="B159" s="42"/>
      <c r="C159" s="43"/>
      <c r="D159" s="225" t="s">
        <v>144</v>
      </c>
      <c r="E159" s="43"/>
      <c r="F159" s="226" t="s">
        <v>688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144</v>
      </c>
      <c r="AU159" s="20" t="s">
        <v>83</v>
      </c>
    </row>
    <row r="160" s="14" customFormat="1">
      <c r="A160" s="14"/>
      <c r="B160" s="238"/>
      <c r="C160" s="239"/>
      <c r="D160" s="220" t="s">
        <v>146</v>
      </c>
      <c r="E160" s="240" t="s">
        <v>19</v>
      </c>
      <c r="F160" s="241" t="s">
        <v>689</v>
      </c>
      <c r="G160" s="239"/>
      <c r="H160" s="240" t="s">
        <v>19</v>
      </c>
      <c r="I160" s="242"/>
      <c r="J160" s="239"/>
      <c r="K160" s="239"/>
      <c r="L160" s="243"/>
      <c r="M160" s="244"/>
      <c r="N160" s="245"/>
      <c r="O160" s="245"/>
      <c r="P160" s="245"/>
      <c r="Q160" s="245"/>
      <c r="R160" s="245"/>
      <c r="S160" s="245"/>
      <c r="T160" s="246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7" t="s">
        <v>146</v>
      </c>
      <c r="AU160" s="247" t="s">
        <v>83</v>
      </c>
      <c r="AV160" s="14" t="s">
        <v>81</v>
      </c>
      <c r="AW160" s="14" t="s">
        <v>33</v>
      </c>
      <c r="AX160" s="14" t="s">
        <v>73</v>
      </c>
      <c r="AY160" s="247" t="s">
        <v>133</v>
      </c>
    </row>
    <row r="161" s="13" customFormat="1">
      <c r="A161" s="13"/>
      <c r="B161" s="227"/>
      <c r="C161" s="228"/>
      <c r="D161" s="220" t="s">
        <v>146</v>
      </c>
      <c r="E161" s="229" t="s">
        <v>19</v>
      </c>
      <c r="F161" s="230" t="s">
        <v>690</v>
      </c>
      <c r="G161" s="228"/>
      <c r="H161" s="231">
        <v>0.20200000000000001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146</v>
      </c>
      <c r="AU161" s="237" t="s">
        <v>83</v>
      </c>
      <c r="AV161" s="13" t="s">
        <v>83</v>
      </c>
      <c r="AW161" s="13" t="s">
        <v>33</v>
      </c>
      <c r="AX161" s="13" t="s">
        <v>81</v>
      </c>
      <c r="AY161" s="237" t="s">
        <v>133</v>
      </c>
    </row>
    <row r="162" s="2" customFormat="1" ht="24.15" customHeight="1">
      <c r="A162" s="41"/>
      <c r="B162" s="42"/>
      <c r="C162" s="207" t="s">
        <v>203</v>
      </c>
      <c r="D162" s="207" t="s">
        <v>135</v>
      </c>
      <c r="E162" s="208" t="s">
        <v>691</v>
      </c>
      <c r="F162" s="209" t="s">
        <v>692</v>
      </c>
      <c r="G162" s="210" t="s">
        <v>198</v>
      </c>
      <c r="H162" s="211">
        <v>2.9689999999999999</v>
      </c>
      <c r="I162" s="212"/>
      <c r="J162" s="213">
        <f>ROUND(I162*H162,2)</f>
        <v>0</v>
      </c>
      <c r="K162" s="209" t="s">
        <v>139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0.3216</v>
      </c>
      <c r="R162" s="216">
        <f>Q162*H162</f>
        <v>0.95483039999999997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140</v>
      </c>
      <c r="AT162" s="218" t="s">
        <v>135</v>
      </c>
      <c r="AU162" s="218" t="s">
        <v>83</v>
      </c>
      <c r="AY162" s="20" t="s">
        <v>133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81</v>
      </c>
      <c r="BK162" s="219">
        <f>ROUND(I162*H162,2)</f>
        <v>0</v>
      </c>
      <c r="BL162" s="20" t="s">
        <v>140</v>
      </c>
      <c r="BM162" s="218" t="s">
        <v>693</v>
      </c>
    </row>
    <row r="163" s="2" customFormat="1">
      <c r="A163" s="41"/>
      <c r="B163" s="42"/>
      <c r="C163" s="43"/>
      <c r="D163" s="220" t="s">
        <v>142</v>
      </c>
      <c r="E163" s="43"/>
      <c r="F163" s="221" t="s">
        <v>694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142</v>
      </c>
      <c r="AU163" s="20" t="s">
        <v>83</v>
      </c>
    </row>
    <row r="164" s="2" customFormat="1">
      <c r="A164" s="41"/>
      <c r="B164" s="42"/>
      <c r="C164" s="43"/>
      <c r="D164" s="225" t="s">
        <v>144</v>
      </c>
      <c r="E164" s="43"/>
      <c r="F164" s="226" t="s">
        <v>695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144</v>
      </c>
      <c r="AU164" s="20" t="s">
        <v>83</v>
      </c>
    </row>
    <row r="165" s="14" customFormat="1">
      <c r="A165" s="14"/>
      <c r="B165" s="238"/>
      <c r="C165" s="239"/>
      <c r="D165" s="220" t="s">
        <v>146</v>
      </c>
      <c r="E165" s="240" t="s">
        <v>19</v>
      </c>
      <c r="F165" s="241" t="s">
        <v>194</v>
      </c>
      <c r="G165" s="239"/>
      <c r="H165" s="240" t="s">
        <v>19</v>
      </c>
      <c r="I165" s="242"/>
      <c r="J165" s="239"/>
      <c r="K165" s="239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146</v>
      </c>
      <c r="AU165" s="247" t="s">
        <v>83</v>
      </c>
      <c r="AV165" s="14" t="s">
        <v>81</v>
      </c>
      <c r="AW165" s="14" t="s">
        <v>33</v>
      </c>
      <c r="AX165" s="14" t="s">
        <v>73</v>
      </c>
      <c r="AY165" s="247" t="s">
        <v>133</v>
      </c>
    </row>
    <row r="166" s="13" customFormat="1">
      <c r="A166" s="13"/>
      <c r="B166" s="227"/>
      <c r="C166" s="228"/>
      <c r="D166" s="220" t="s">
        <v>146</v>
      </c>
      <c r="E166" s="229" t="s">
        <v>19</v>
      </c>
      <c r="F166" s="230" t="s">
        <v>696</v>
      </c>
      <c r="G166" s="228"/>
      <c r="H166" s="231">
        <v>2.9689999999999999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146</v>
      </c>
      <c r="AU166" s="237" t="s">
        <v>83</v>
      </c>
      <c r="AV166" s="13" t="s">
        <v>83</v>
      </c>
      <c r="AW166" s="13" t="s">
        <v>33</v>
      </c>
      <c r="AX166" s="13" t="s">
        <v>81</v>
      </c>
      <c r="AY166" s="237" t="s">
        <v>133</v>
      </c>
    </row>
    <row r="167" s="2" customFormat="1" ht="24.15" customHeight="1">
      <c r="A167" s="41"/>
      <c r="B167" s="42"/>
      <c r="C167" s="207" t="s">
        <v>210</v>
      </c>
      <c r="D167" s="207" t="s">
        <v>135</v>
      </c>
      <c r="E167" s="208" t="s">
        <v>691</v>
      </c>
      <c r="F167" s="209" t="s">
        <v>692</v>
      </c>
      <c r="G167" s="210" t="s">
        <v>198</v>
      </c>
      <c r="H167" s="211">
        <v>1</v>
      </c>
      <c r="I167" s="212"/>
      <c r="J167" s="213">
        <f>ROUND(I167*H167,2)</f>
        <v>0</v>
      </c>
      <c r="K167" s="209" t="s">
        <v>139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0.3216</v>
      </c>
      <c r="R167" s="216">
        <f>Q167*H167</f>
        <v>0.3216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140</v>
      </c>
      <c r="AT167" s="218" t="s">
        <v>135</v>
      </c>
      <c r="AU167" s="218" t="s">
        <v>83</v>
      </c>
      <c r="AY167" s="20" t="s">
        <v>133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81</v>
      </c>
      <c r="BK167" s="219">
        <f>ROUND(I167*H167,2)</f>
        <v>0</v>
      </c>
      <c r="BL167" s="20" t="s">
        <v>140</v>
      </c>
      <c r="BM167" s="218" t="s">
        <v>697</v>
      </c>
    </row>
    <row r="168" s="2" customFormat="1">
      <c r="A168" s="41"/>
      <c r="B168" s="42"/>
      <c r="C168" s="43"/>
      <c r="D168" s="220" t="s">
        <v>142</v>
      </c>
      <c r="E168" s="43"/>
      <c r="F168" s="221" t="s">
        <v>694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142</v>
      </c>
      <c r="AU168" s="20" t="s">
        <v>83</v>
      </c>
    </row>
    <row r="169" s="2" customFormat="1">
      <c r="A169" s="41"/>
      <c r="B169" s="42"/>
      <c r="C169" s="43"/>
      <c r="D169" s="225" t="s">
        <v>144</v>
      </c>
      <c r="E169" s="43"/>
      <c r="F169" s="226" t="s">
        <v>695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144</v>
      </c>
      <c r="AU169" s="20" t="s">
        <v>83</v>
      </c>
    </row>
    <row r="170" s="14" customFormat="1">
      <c r="A170" s="14"/>
      <c r="B170" s="238"/>
      <c r="C170" s="239"/>
      <c r="D170" s="220" t="s">
        <v>146</v>
      </c>
      <c r="E170" s="240" t="s">
        <v>19</v>
      </c>
      <c r="F170" s="241" t="s">
        <v>698</v>
      </c>
      <c r="G170" s="239"/>
      <c r="H170" s="240" t="s">
        <v>19</v>
      </c>
      <c r="I170" s="242"/>
      <c r="J170" s="239"/>
      <c r="K170" s="239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146</v>
      </c>
      <c r="AU170" s="247" t="s">
        <v>83</v>
      </c>
      <c r="AV170" s="14" t="s">
        <v>81</v>
      </c>
      <c r="AW170" s="14" t="s">
        <v>33</v>
      </c>
      <c r="AX170" s="14" t="s">
        <v>73</v>
      </c>
      <c r="AY170" s="247" t="s">
        <v>133</v>
      </c>
    </row>
    <row r="171" s="13" customFormat="1">
      <c r="A171" s="13"/>
      <c r="B171" s="227"/>
      <c r="C171" s="228"/>
      <c r="D171" s="220" t="s">
        <v>146</v>
      </c>
      <c r="E171" s="229" t="s">
        <v>19</v>
      </c>
      <c r="F171" s="230" t="s">
        <v>699</v>
      </c>
      <c r="G171" s="228"/>
      <c r="H171" s="231">
        <v>1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146</v>
      </c>
      <c r="AU171" s="237" t="s">
        <v>83</v>
      </c>
      <c r="AV171" s="13" t="s">
        <v>83</v>
      </c>
      <c r="AW171" s="13" t="s">
        <v>33</v>
      </c>
      <c r="AX171" s="13" t="s">
        <v>81</v>
      </c>
      <c r="AY171" s="237" t="s">
        <v>133</v>
      </c>
    </row>
    <row r="172" s="2" customFormat="1" ht="24.15" customHeight="1">
      <c r="A172" s="41"/>
      <c r="B172" s="42"/>
      <c r="C172" s="207" t="s">
        <v>8</v>
      </c>
      <c r="D172" s="207" t="s">
        <v>135</v>
      </c>
      <c r="E172" s="208" t="s">
        <v>700</v>
      </c>
      <c r="F172" s="209" t="s">
        <v>701</v>
      </c>
      <c r="G172" s="210" t="s">
        <v>198</v>
      </c>
      <c r="H172" s="211">
        <v>2.4860000000000002</v>
      </c>
      <c r="I172" s="212"/>
      <c r="J172" s="213">
        <f>ROUND(I172*H172,2)</f>
        <v>0</v>
      </c>
      <c r="K172" s="209" t="s">
        <v>139</v>
      </c>
      <c r="L172" s="47"/>
      <c r="M172" s="214" t="s">
        <v>19</v>
      </c>
      <c r="N172" s="215" t="s">
        <v>44</v>
      </c>
      <c r="O172" s="87"/>
      <c r="P172" s="216">
        <f>O172*H172</f>
        <v>0</v>
      </c>
      <c r="Q172" s="216">
        <v>0.061719999999999997</v>
      </c>
      <c r="R172" s="216">
        <f>Q172*H172</f>
        <v>0.15343592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140</v>
      </c>
      <c r="AT172" s="218" t="s">
        <v>135</v>
      </c>
      <c r="AU172" s="218" t="s">
        <v>83</v>
      </c>
      <c r="AY172" s="20" t="s">
        <v>133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81</v>
      </c>
      <c r="BK172" s="219">
        <f>ROUND(I172*H172,2)</f>
        <v>0</v>
      </c>
      <c r="BL172" s="20" t="s">
        <v>140</v>
      </c>
      <c r="BM172" s="218" t="s">
        <v>702</v>
      </c>
    </row>
    <row r="173" s="2" customFormat="1">
      <c r="A173" s="41"/>
      <c r="B173" s="42"/>
      <c r="C173" s="43"/>
      <c r="D173" s="220" t="s">
        <v>142</v>
      </c>
      <c r="E173" s="43"/>
      <c r="F173" s="221" t="s">
        <v>703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142</v>
      </c>
      <c r="AU173" s="20" t="s">
        <v>83</v>
      </c>
    </row>
    <row r="174" s="2" customFormat="1">
      <c r="A174" s="41"/>
      <c r="B174" s="42"/>
      <c r="C174" s="43"/>
      <c r="D174" s="225" t="s">
        <v>144</v>
      </c>
      <c r="E174" s="43"/>
      <c r="F174" s="226" t="s">
        <v>704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144</v>
      </c>
      <c r="AU174" s="20" t="s">
        <v>83</v>
      </c>
    </row>
    <row r="175" s="14" customFormat="1">
      <c r="A175" s="14"/>
      <c r="B175" s="238"/>
      <c r="C175" s="239"/>
      <c r="D175" s="220" t="s">
        <v>146</v>
      </c>
      <c r="E175" s="240" t="s">
        <v>19</v>
      </c>
      <c r="F175" s="241" t="s">
        <v>194</v>
      </c>
      <c r="G175" s="239"/>
      <c r="H175" s="240" t="s">
        <v>19</v>
      </c>
      <c r="I175" s="242"/>
      <c r="J175" s="239"/>
      <c r="K175" s="239"/>
      <c r="L175" s="243"/>
      <c r="M175" s="244"/>
      <c r="N175" s="245"/>
      <c r="O175" s="245"/>
      <c r="P175" s="245"/>
      <c r="Q175" s="245"/>
      <c r="R175" s="245"/>
      <c r="S175" s="245"/>
      <c r="T175" s="246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7" t="s">
        <v>146</v>
      </c>
      <c r="AU175" s="247" t="s">
        <v>83</v>
      </c>
      <c r="AV175" s="14" t="s">
        <v>81</v>
      </c>
      <c r="AW175" s="14" t="s">
        <v>33</v>
      </c>
      <c r="AX175" s="14" t="s">
        <v>73</v>
      </c>
      <c r="AY175" s="247" t="s">
        <v>133</v>
      </c>
    </row>
    <row r="176" s="13" customFormat="1">
      <c r="A176" s="13"/>
      <c r="B176" s="227"/>
      <c r="C176" s="228"/>
      <c r="D176" s="220" t="s">
        <v>146</v>
      </c>
      <c r="E176" s="229" t="s">
        <v>19</v>
      </c>
      <c r="F176" s="230" t="s">
        <v>705</v>
      </c>
      <c r="G176" s="228"/>
      <c r="H176" s="231">
        <v>2.4860000000000002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146</v>
      </c>
      <c r="AU176" s="237" t="s">
        <v>83</v>
      </c>
      <c r="AV176" s="13" t="s">
        <v>83</v>
      </c>
      <c r="AW176" s="13" t="s">
        <v>33</v>
      </c>
      <c r="AX176" s="13" t="s">
        <v>81</v>
      </c>
      <c r="AY176" s="237" t="s">
        <v>133</v>
      </c>
    </row>
    <row r="177" s="2" customFormat="1" ht="24.15" customHeight="1">
      <c r="A177" s="41"/>
      <c r="B177" s="42"/>
      <c r="C177" s="207" t="s">
        <v>223</v>
      </c>
      <c r="D177" s="207" t="s">
        <v>135</v>
      </c>
      <c r="E177" s="208" t="s">
        <v>706</v>
      </c>
      <c r="F177" s="209" t="s">
        <v>707</v>
      </c>
      <c r="G177" s="210" t="s">
        <v>198</v>
      </c>
      <c r="H177" s="211">
        <v>8.2279999999999998</v>
      </c>
      <c r="I177" s="212"/>
      <c r="J177" s="213">
        <f>ROUND(I177*H177,2)</f>
        <v>0</v>
      </c>
      <c r="K177" s="209" t="s">
        <v>139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0.079210000000000003</v>
      </c>
      <c r="R177" s="216">
        <f>Q177*H177</f>
        <v>0.65173988000000005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140</v>
      </c>
      <c r="AT177" s="218" t="s">
        <v>135</v>
      </c>
      <c r="AU177" s="218" t="s">
        <v>83</v>
      </c>
      <c r="AY177" s="20" t="s">
        <v>133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81</v>
      </c>
      <c r="BK177" s="219">
        <f>ROUND(I177*H177,2)</f>
        <v>0</v>
      </c>
      <c r="BL177" s="20" t="s">
        <v>140</v>
      </c>
      <c r="BM177" s="218" t="s">
        <v>708</v>
      </c>
    </row>
    <row r="178" s="2" customFormat="1">
      <c r="A178" s="41"/>
      <c r="B178" s="42"/>
      <c r="C178" s="43"/>
      <c r="D178" s="220" t="s">
        <v>142</v>
      </c>
      <c r="E178" s="43"/>
      <c r="F178" s="221" t="s">
        <v>709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142</v>
      </c>
      <c r="AU178" s="20" t="s">
        <v>83</v>
      </c>
    </row>
    <row r="179" s="2" customFormat="1">
      <c r="A179" s="41"/>
      <c r="B179" s="42"/>
      <c r="C179" s="43"/>
      <c r="D179" s="225" t="s">
        <v>144</v>
      </c>
      <c r="E179" s="43"/>
      <c r="F179" s="226" t="s">
        <v>710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144</v>
      </c>
      <c r="AU179" s="20" t="s">
        <v>83</v>
      </c>
    </row>
    <row r="180" s="14" customFormat="1">
      <c r="A180" s="14"/>
      <c r="B180" s="238"/>
      <c r="C180" s="239"/>
      <c r="D180" s="220" t="s">
        <v>146</v>
      </c>
      <c r="E180" s="240" t="s">
        <v>19</v>
      </c>
      <c r="F180" s="241" t="s">
        <v>194</v>
      </c>
      <c r="G180" s="239"/>
      <c r="H180" s="240" t="s">
        <v>19</v>
      </c>
      <c r="I180" s="242"/>
      <c r="J180" s="239"/>
      <c r="K180" s="239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146</v>
      </c>
      <c r="AU180" s="247" t="s">
        <v>83</v>
      </c>
      <c r="AV180" s="14" t="s">
        <v>81</v>
      </c>
      <c r="AW180" s="14" t="s">
        <v>33</v>
      </c>
      <c r="AX180" s="14" t="s">
        <v>73</v>
      </c>
      <c r="AY180" s="247" t="s">
        <v>133</v>
      </c>
    </row>
    <row r="181" s="13" customFormat="1">
      <c r="A181" s="13"/>
      <c r="B181" s="227"/>
      <c r="C181" s="228"/>
      <c r="D181" s="220" t="s">
        <v>146</v>
      </c>
      <c r="E181" s="229" t="s">
        <v>19</v>
      </c>
      <c r="F181" s="230" t="s">
        <v>711</v>
      </c>
      <c r="G181" s="228"/>
      <c r="H181" s="231">
        <v>2.3100000000000001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7" t="s">
        <v>146</v>
      </c>
      <c r="AU181" s="237" t="s">
        <v>83</v>
      </c>
      <c r="AV181" s="13" t="s">
        <v>83</v>
      </c>
      <c r="AW181" s="13" t="s">
        <v>33</v>
      </c>
      <c r="AX181" s="13" t="s">
        <v>73</v>
      </c>
      <c r="AY181" s="237" t="s">
        <v>133</v>
      </c>
    </row>
    <row r="182" s="13" customFormat="1">
      <c r="A182" s="13"/>
      <c r="B182" s="227"/>
      <c r="C182" s="228"/>
      <c r="D182" s="220" t="s">
        <v>146</v>
      </c>
      <c r="E182" s="229" t="s">
        <v>19</v>
      </c>
      <c r="F182" s="230" t="s">
        <v>712</v>
      </c>
      <c r="G182" s="228"/>
      <c r="H182" s="231">
        <v>7.8470000000000004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146</v>
      </c>
      <c r="AU182" s="237" t="s">
        <v>83</v>
      </c>
      <c r="AV182" s="13" t="s">
        <v>83</v>
      </c>
      <c r="AW182" s="13" t="s">
        <v>33</v>
      </c>
      <c r="AX182" s="13" t="s">
        <v>73</v>
      </c>
      <c r="AY182" s="237" t="s">
        <v>133</v>
      </c>
    </row>
    <row r="183" s="13" customFormat="1">
      <c r="A183" s="13"/>
      <c r="B183" s="227"/>
      <c r="C183" s="228"/>
      <c r="D183" s="220" t="s">
        <v>146</v>
      </c>
      <c r="E183" s="229" t="s">
        <v>19</v>
      </c>
      <c r="F183" s="230" t="s">
        <v>713</v>
      </c>
      <c r="G183" s="228"/>
      <c r="H183" s="231">
        <v>-1.9290000000000001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146</v>
      </c>
      <c r="AU183" s="237" t="s">
        <v>83</v>
      </c>
      <c r="AV183" s="13" t="s">
        <v>83</v>
      </c>
      <c r="AW183" s="13" t="s">
        <v>33</v>
      </c>
      <c r="AX183" s="13" t="s">
        <v>73</v>
      </c>
      <c r="AY183" s="237" t="s">
        <v>133</v>
      </c>
    </row>
    <row r="184" s="15" customFormat="1">
      <c r="A184" s="15"/>
      <c r="B184" s="248"/>
      <c r="C184" s="249"/>
      <c r="D184" s="220" t="s">
        <v>146</v>
      </c>
      <c r="E184" s="250" t="s">
        <v>19</v>
      </c>
      <c r="F184" s="251" t="s">
        <v>261</v>
      </c>
      <c r="G184" s="249"/>
      <c r="H184" s="252">
        <v>8.2279999999999998</v>
      </c>
      <c r="I184" s="253"/>
      <c r="J184" s="249"/>
      <c r="K184" s="249"/>
      <c r="L184" s="254"/>
      <c r="M184" s="255"/>
      <c r="N184" s="256"/>
      <c r="O184" s="256"/>
      <c r="P184" s="256"/>
      <c r="Q184" s="256"/>
      <c r="R184" s="256"/>
      <c r="S184" s="256"/>
      <c r="T184" s="257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8" t="s">
        <v>146</v>
      </c>
      <c r="AU184" s="258" t="s">
        <v>83</v>
      </c>
      <c r="AV184" s="15" t="s">
        <v>140</v>
      </c>
      <c r="AW184" s="15" t="s">
        <v>33</v>
      </c>
      <c r="AX184" s="15" t="s">
        <v>81</v>
      </c>
      <c r="AY184" s="258" t="s">
        <v>133</v>
      </c>
    </row>
    <row r="185" s="2" customFormat="1" ht="24.15" customHeight="1">
      <c r="A185" s="41"/>
      <c r="B185" s="42"/>
      <c r="C185" s="207" t="s">
        <v>230</v>
      </c>
      <c r="D185" s="207" t="s">
        <v>135</v>
      </c>
      <c r="E185" s="208" t="s">
        <v>714</v>
      </c>
      <c r="F185" s="209" t="s">
        <v>715</v>
      </c>
      <c r="G185" s="210" t="s">
        <v>312</v>
      </c>
      <c r="H185" s="211">
        <v>0.84999999999999998</v>
      </c>
      <c r="I185" s="212"/>
      <c r="J185" s="213">
        <f>ROUND(I185*H185,2)</f>
        <v>0</v>
      </c>
      <c r="K185" s="209" t="s">
        <v>139</v>
      </c>
      <c r="L185" s="47"/>
      <c r="M185" s="214" t="s">
        <v>19</v>
      </c>
      <c r="N185" s="215" t="s">
        <v>44</v>
      </c>
      <c r="O185" s="87"/>
      <c r="P185" s="216">
        <f>O185*H185</f>
        <v>0</v>
      </c>
      <c r="Q185" s="216">
        <v>8.0271400000000005E-05</v>
      </c>
      <c r="R185" s="216">
        <f>Q185*H185</f>
        <v>6.8230689999999996E-05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140</v>
      </c>
      <c r="AT185" s="218" t="s">
        <v>135</v>
      </c>
      <c r="AU185" s="218" t="s">
        <v>83</v>
      </c>
      <c r="AY185" s="20" t="s">
        <v>133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81</v>
      </c>
      <c r="BK185" s="219">
        <f>ROUND(I185*H185,2)</f>
        <v>0</v>
      </c>
      <c r="BL185" s="20" t="s">
        <v>140</v>
      </c>
      <c r="BM185" s="218" t="s">
        <v>716</v>
      </c>
    </row>
    <row r="186" s="2" customFormat="1">
      <c r="A186" s="41"/>
      <c r="B186" s="42"/>
      <c r="C186" s="43"/>
      <c r="D186" s="220" t="s">
        <v>142</v>
      </c>
      <c r="E186" s="43"/>
      <c r="F186" s="221" t="s">
        <v>717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142</v>
      </c>
      <c r="AU186" s="20" t="s">
        <v>83</v>
      </c>
    </row>
    <row r="187" s="2" customFormat="1">
      <c r="A187" s="41"/>
      <c r="B187" s="42"/>
      <c r="C187" s="43"/>
      <c r="D187" s="225" t="s">
        <v>144</v>
      </c>
      <c r="E187" s="43"/>
      <c r="F187" s="226" t="s">
        <v>718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144</v>
      </c>
      <c r="AU187" s="20" t="s">
        <v>83</v>
      </c>
    </row>
    <row r="188" s="14" customFormat="1">
      <c r="A188" s="14"/>
      <c r="B188" s="238"/>
      <c r="C188" s="239"/>
      <c r="D188" s="220" t="s">
        <v>146</v>
      </c>
      <c r="E188" s="240" t="s">
        <v>19</v>
      </c>
      <c r="F188" s="241" t="s">
        <v>194</v>
      </c>
      <c r="G188" s="239"/>
      <c r="H188" s="240" t="s">
        <v>19</v>
      </c>
      <c r="I188" s="242"/>
      <c r="J188" s="239"/>
      <c r="K188" s="239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146</v>
      </c>
      <c r="AU188" s="247" t="s">
        <v>83</v>
      </c>
      <c r="AV188" s="14" t="s">
        <v>81</v>
      </c>
      <c r="AW188" s="14" t="s">
        <v>33</v>
      </c>
      <c r="AX188" s="14" t="s">
        <v>73</v>
      </c>
      <c r="AY188" s="247" t="s">
        <v>133</v>
      </c>
    </row>
    <row r="189" s="13" customFormat="1">
      <c r="A189" s="13"/>
      <c r="B189" s="227"/>
      <c r="C189" s="228"/>
      <c r="D189" s="220" t="s">
        <v>146</v>
      </c>
      <c r="E189" s="229" t="s">
        <v>19</v>
      </c>
      <c r="F189" s="230" t="s">
        <v>719</v>
      </c>
      <c r="G189" s="228"/>
      <c r="H189" s="231">
        <v>0.84999999999999998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7" t="s">
        <v>146</v>
      </c>
      <c r="AU189" s="237" t="s">
        <v>83</v>
      </c>
      <c r="AV189" s="13" t="s">
        <v>83</v>
      </c>
      <c r="AW189" s="13" t="s">
        <v>33</v>
      </c>
      <c r="AX189" s="13" t="s">
        <v>81</v>
      </c>
      <c r="AY189" s="237" t="s">
        <v>133</v>
      </c>
    </row>
    <row r="190" s="2" customFormat="1" ht="24.15" customHeight="1">
      <c r="A190" s="41"/>
      <c r="B190" s="42"/>
      <c r="C190" s="207" t="s">
        <v>238</v>
      </c>
      <c r="D190" s="207" t="s">
        <v>135</v>
      </c>
      <c r="E190" s="208" t="s">
        <v>720</v>
      </c>
      <c r="F190" s="209" t="s">
        <v>721</v>
      </c>
      <c r="G190" s="210" t="s">
        <v>312</v>
      </c>
      <c r="H190" s="211">
        <v>2.6600000000000001</v>
      </c>
      <c r="I190" s="212"/>
      <c r="J190" s="213">
        <f>ROUND(I190*H190,2)</f>
        <v>0</v>
      </c>
      <c r="K190" s="209" t="s">
        <v>139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0.00012040709999999999</v>
      </c>
      <c r="R190" s="216">
        <f>Q190*H190</f>
        <v>0.000320282886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140</v>
      </c>
      <c r="AT190" s="218" t="s">
        <v>135</v>
      </c>
      <c r="AU190" s="218" t="s">
        <v>83</v>
      </c>
      <c r="AY190" s="20" t="s">
        <v>133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81</v>
      </c>
      <c r="BK190" s="219">
        <f>ROUND(I190*H190,2)</f>
        <v>0</v>
      </c>
      <c r="BL190" s="20" t="s">
        <v>140</v>
      </c>
      <c r="BM190" s="218" t="s">
        <v>722</v>
      </c>
    </row>
    <row r="191" s="2" customFormat="1">
      <c r="A191" s="41"/>
      <c r="B191" s="42"/>
      <c r="C191" s="43"/>
      <c r="D191" s="220" t="s">
        <v>142</v>
      </c>
      <c r="E191" s="43"/>
      <c r="F191" s="221" t="s">
        <v>723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142</v>
      </c>
      <c r="AU191" s="20" t="s">
        <v>83</v>
      </c>
    </row>
    <row r="192" s="2" customFormat="1">
      <c r="A192" s="41"/>
      <c r="B192" s="42"/>
      <c r="C192" s="43"/>
      <c r="D192" s="225" t="s">
        <v>144</v>
      </c>
      <c r="E192" s="43"/>
      <c r="F192" s="226" t="s">
        <v>724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144</v>
      </c>
      <c r="AU192" s="20" t="s">
        <v>83</v>
      </c>
    </row>
    <row r="193" s="14" customFormat="1">
      <c r="A193" s="14"/>
      <c r="B193" s="238"/>
      <c r="C193" s="239"/>
      <c r="D193" s="220" t="s">
        <v>146</v>
      </c>
      <c r="E193" s="240" t="s">
        <v>19</v>
      </c>
      <c r="F193" s="241" t="s">
        <v>194</v>
      </c>
      <c r="G193" s="239"/>
      <c r="H193" s="240" t="s">
        <v>19</v>
      </c>
      <c r="I193" s="242"/>
      <c r="J193" s="239"/>
      <c r="K193" s="239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146</v>
      </c>
      <c r="AU193" s="247" t="s">
        <v>83</v>
      </c>
      <c r="AV193" s="14" t="s">
        <v>81</v>
      </c>
      <c r="AW193" s="14" t="s">
        <v>33</v>
      </c>
      <c r="AX193" s="14" t="s">
        <v>73</v>
      </c>
      <c r="AY193" s="247" t="s">
        <v>133</v>
      </c>
    </row>
    <row r="194" s="13" customFormat="1">
      <c r="A194" s="13"/>
      <c r="B194" s="227"/>
      <c r="C194" s="228"/>
      <c r="D194" s="220" t="s">
        <v>146</v>
      </c>
      <c r="E194" s="229" t="s">
        <v>19</v>
      </c>
      <c r="F194" s="230" t="s">
        <v>725</v>
      </c>
      <c r="G194" s="228"/>
      <c r="H194" s="231">
        <v>2.6600000000000001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146</v>
      </c>
      <c r="AU194" s="237" t="s">
        <v>83</v>
      </c>
      <c r="AV194" s="13" t="s">
        <v>83</v>
      </c>
      <c r="AW194" s="13" t="s">
        <v>33</v>
      </c>
      <c r="AX194" s="13" t="s">
        <v>81</v>
      </c>
      <c r="AY194" s="237" t="s">
        <v>133</v>
      </c>
    </row>
    <row r="195" s="12" customFormat="1" ht="22.8" customHeight="1">
      <c r="A195" s="12"/>
      <c r="B195" s="191"/>
      <c r="C195" s="192"/>
      <c r="D195" s="193" t="s">
        <v>72</v>
      </c>
      <c r="E195" s="205" t="s">
        <v>140</v>
      </c>
      <c r="F195" s="205" t="s">
        <v>726</v>
      </c>
      <c r="G195" s="192"/>
      <c r="H195" s="192"/>
      <c r="I195" s="195"/>
      <c r="J195" s="206">
        <f>BK195</f>
        <v>0</v>
      </c>
      <c r="K195" s="192"/>
      <c r="L195" s="197"/>
      <c r="M195" s="198"/>
      <c r="N195" s="199"/>
      <c r="O195" s="199"/>
      <c r="P195" s="200">
        <f>SUM(P196:P233)</f>
        <v>0</v>
      </c>
      <c r="Q195" s="199"/>
      <c r="R195" s="200">
        <f>SUM(R196:R233)</f>
        <v>7.7005627000000008</v>
      </c>
      <c r="S195" s="199"/>
      <c r="T195" s="201">
        <f>SUM(T196:T233)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2" t="s">
        <v>81</v>
      </c>
      <c r="AT195" s="203" t="s">
        <v>72</v>
      </c>
      <c r="AU195" s="203" t="s">
        <v>81</v>
      </c>
      <c r="AY195" s="202" t="s">
        <v>133</v>
      </c>
      <c r="BK195" s="204">
        <f>SUM(BK196:BK233)</f>
        <v>0</v>
      </c>
    </row>
    <row r="196" s="2" customFormat="1" ht="24.15" customHeight="1">
      <c r="A196" s="41"/>
      <c r="B196" s="42"/>
      <c r="C196" s="207" t="s">
        <v>246</v>
      </c>
      <c r="D196" s="207" t="s">
        <v>135</v>
      </c>
      <c r="E196" s="208" t="s">
        <v>727</v>
      </c>
      <c r="F196" s="209" t="s">
        <v>728</v>
      </c>
      <c r="G196" s="210" t="s">
        <v>287</v>
      </c>
      <c r="H196" s="211">
        <v>3</v>
      </c>
      <c r="I196" s="212"/>
      <c r="J196" s="213">
        <f>ROUND(I196*H196,2)</f>
        <v>0</v>
      </c>
      <c r="K196" s="209" t="s">
        <v>139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0.002294</v>
      </c>
      <c r="R196" s="216">
        <f>Q196*H196</f>
        <v>0.0068820000000000001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140</v>
      </c>
      <c r="AT196" s="218" t="s">
        <v>135</v>
      </c>
      <c r="AU196" s="218" t="s">
        <v>83</v>
      </c>
      <c r="AY196" s="20" t="s">
        <v>133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81</v>
      </c>
      <c r="BK196" s="219">
        <f>ROUND(I196*H196,2)</f>
        <v>0</v>
      </c>
      <c r="BL196" s="20" t="s">
        <v>140</v>
      </c>
      <c r="BM196" s="218" t="s">
        <v>729</v>
      </c>
    </row>
    <row r="197" s="2" customFormat="1">
      <c r="A197" s="41"/>
      <c r="B197" s="42"/>
      <c r="C197" s="43"/>
      <c r="D197" s="220" t="s">
        <v>142</v>
      </c>
      <c r="E197" s="43"/>
      <c r="F197" s="221" t="s">
        <v>730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142</v>
      </c>
      <c r="AU197" s="20" t="s">
        <v>83</v>
      </c>
    </row>
    <row r="198" s="2" customFormat="1">
      <c r="A198" s="41"/>
      <c r="B198" s="42"/>
      <c r="C198" s="43"/>
      <c r="D198" s="225" t="s">
        <v>144</v>
      </c>
      <c r="E198" s="43"/>
      <c r="F198" s="226" t="s">
        <v>731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144</v>
      </c>
      <c r="AU198" s="20" t="s">
        <v>83</v>
      </c>
    </row>
    <row r="199" s="14" customFormat="1">
      <c r="A199" s="14"/>
      <c r="B199" s="238"/>
      <c r="C199" s="239"/>
      <c r="D199" s="220" t="s">
        <v>146</v>
      </c>
      <c r="E199" s="240" t="s">
        <v>19</v>
      </c>
      <c r="F199" s="241" t="s">
        <v>732</v>
      </c>
      <c r="G199" s="239"/>
      <c r="H199" s="240" t="s">
        <v>19</v>
      </c>
      <c r="I199" s="242"/>
      <c r="J199" s="239"/>
      <c r="K199" s="239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146</v>
      </c>
      <c r="AU199" s="247" t="s">
        <v>83</v>
      </c>
      <c r="AV199" s="14" t="s">
        <v>81</v>
      </c>
      <c r="AW199" s="14" t="s">
        <v>33</v>
      </c>
      <c r="AX199" s="14" t="s">
        <v>73</v>
      </c>
      <c r="AY199" s="247" t="s">
        <v>133</v>
      </c>
    </row>
    <row r="200" s="13" customFormat="1">
      <c r="A200" s="13"/>
      <c r="B200" s="227"/>
      <c r="C200" s="228"/>
      <c r="D200" s="220" t="s">
        <v>146</v>
      </c>
      <c r="E200" s="229" t="s">
        <v>19</v>
      </c>
      <c r="F200" s="230" t="s">
        <v>733</v>
      </c>
      <c r="G200" s="228"/>
      <c r="H200" s="231">
        <v>2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146</v>
      </c>
      <c r="AU200" s="237" t="s">
        <v>83</v>
      </c>
      <c r="AV200" s="13" t="s">
        <v>83</v>
      </c>
      <c r="AW200" s="13" t="s">
        <v>33</v>
      </c>
      <c r="AX200" s="13" t="s">
        <v>73</v>
      </c>
      <c r="AY200" s="237" t="s">
        <v>133</v>
      </c>
    </row>
    <row r="201" s="13" customFormat="1">
      <c r="A201" s="13"/>
      <c r="B201" s="227"/>
      <c r="C201" s="228"/>
      <c r="D201" s="220" t="s">
        <v>146</v>
      </c>
      <c r="E201" s="229" t="s">
        <v>19</v>
      </c>
      <c r="F201" s="230" t="s">
        <v>734</v>
      </c>
      <c r="G201" s="228"/>
      <c r="H201" s="231">
        <v>1</v>
      </c>
      <c r="I201" s="232"/>
      <c r="J201" s="228"/>
      <c r="K201" s="228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146</v>
      </c>
      <c r="AU201" s="237" t="s">
        <v>83</v>
      </c>
      <c r="AV201" s="13" t="s">
        <v>83</v>
      </c>
      <c r="AW201" s="13" t="s">
        <v>33</v>
      </c>
      <c r="AX201" s="13" t="s">
        <v>73</v>
      </c>
      <c r="AY201" s="237" t="s">
        <v>133</v>
      </c>
    </row>
    <row r="202" s="15" customFormat="1">
      <c r="A202" s="15"/>
      <c r="B202" s="248"/>
      <c r="C202" s="249"/>
      <c r="D202" s="220" t="s">
        <v>146</v>
      </c>
      <c r="E202" s="250" t="s">
        <v>19</v>
      </c>
      <c r="F202" s="251" t="s">
        <v>261</v>
      </c>
      <c r="G202" s="249"/>
      <c r="H202" s="252">
        <v>3</v>
      </c>
      <c r="I202" s="253"/>
      <c r="J202" s="249"/>
      <c r="K202" s="249"/>
      <c r="L202" s="254"/>
      <c r="M202" s="255"/>
      <c r="N202" s="256"/>
      <c r="O202" s="256"/>
      <c r="P202" s="256"/>
      <c r="Q202" s="256"/>
      <c r="R202" s="256"/>
      <c r="S202" s="256"/>
      <c r="T202" s="257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8" t="s">
        <v>146</v>
      </c>
      <c r="AU202" s="258" t="s">
        <v>83</v>
      </c>
      <c r="AV202" s="15" t="s">
        <v>140</v>
      </c>
      <c r="AW202" s="15" t="s">
        <v>33</v>
      </c>
      <c r="AX202" s="15" t="s">
        <v>81</v>
      </c>
      <c r="AY202" s="258" t="s">
        <v>133</v>
      </c>
    </row>
    <row r="203" s="2" customFormat="1" ht="16.5" customHeight="1">
      <c r="A203" s="41"/>
      <c r="B203" s="42"/>
      <c r="C203" s="273" t="s">
        <v>253</v>
      </c>
      <c r="D203" s="273" t="s">
        <v>735</v>
      </c>
      <c r="E203" s="274" t="s">
        <v>736</v>
      </c>
      <c r="F203" s="275" t="s">
        <v>737</v>
      </c>
      <c r="G203" s="276" t="s">
        <v>287</v>
      </c>
      <c r="H203" s="277">
        <v>3</v>
      </c>
      <c r="I203" s="278"/>
      <c r="J203" s="279">
        <f>ROUND(I203*H203,2)</f>
        <v>0</v>
      </c>
      <c r="K203" s="275" t="s">
        <v>139</v>
      </c>
      <c r="L203" s="280"/>
      <c r="M203" s="281" t="s">
        <v>19</v>
      </c>
      <c r="N203" s="282" t="s">
        <v>44</v>
      </c>
      <c r="O203" s="87"/>
      <c r="P203" s="216">
        <f>O203*H203</f>
        <v>0</v>
      </c>
      <c r="Q203" s="216">
        <v>0.053999999999999999</v>
      </c>
      <c r="R203" s="216">
        <f>Q203*H203</f>
        <v>0.16200000000000001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188</v>
      </c>
      <c r="AT203" s="218" t="s">
        <v>735</v>
      </c>
      <c r="AU203" s="218" t="s">
        <v>83</v>
      </c>
      <c r="AY203" s="20" t="s">
        <v>133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140</v>
      </c>
      <c r="BM203" s="218" t="s">
        <v>738</v>
      </c>
    </row>
    <row r="204" s="2" customFormat="1">
      <c r="A204" s="41"/>
      <c r="B204" s="42"/>
      <c r="C204" s="43"/>
      <c r="D204" s="220" t="s">
        <v>142</v>
      </c>
      <c r="E204" s="43"/>
      <c r="F204" s="221" t="s">
        <v>737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142</v>
      </c>
      <c r="AU204" s="20" t="s">
        <v>83</v>
      </c>
    </row>
    <row r="205" s="2" customFormat="1" ht="24.15" customHeight="1">
      <c r="A205" s="41"/>
      <c r="B205" s="42"/>
      <c r="C205" s="207" t="s">
        <v>262</v>
      </c>
      <c r="D205" s="207" t="s">
        <v>135</v>
      </c>
      <c r="E205" s="208" t="s">
        <v>739</v>
      </c>
      <c r="F205" s="209" t="s">
        <v>740</v>
      </c>
      <c r="G205" s="210" t="s">
        <v>198</v>
      </c>
      <c r="H205" s="211">
        <v>1.96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0.01128</v>
      </c>
      <c r="R205" s="216">
        <f>Q205*H205</f>
        <v>0.022108800000000001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140</v>
      </c>
      <c r="AT205" s="218" t="s">
        <v>135</v>
      </c>
      <c r="AU205" s="218" t="s">
        <v>83</v>
      </c>
      <c r="AY205" s="20" t="s">
        <v>133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81</v>
      </c>
      <c r="BK205" s="219">
        <f>ROUND(I205*H205,2)</f>
        <v>0</v>
      </c>
      <c r="BL205" s="20" t="s">
        <v>140</v>
      </c>
      <c r="BM205" s="218" t="s">
        <v>741</v>
      </c>
    </row>
    <row r="206" s="2" customFormat="1">
      <c r="A206" s="41"/>
      <c r="B206" s="42"/>
      <c r="C206" s="43"/>
      <c r="D206" s="220" t="s">
        <v>142</v>
      </c>
      <c r="E206" s="43"/>
      <c r="F206" s="221" t="s">
        <v>740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142</v>
      </c>
      <c r="AU206" s="20" t="s">
        <v>83</v>
      </c>
    </row>
    <row r="207" s="13" customFormat="1">
      <c r="A207" s="13"/>
      <c r="B207" s="227"/>
      <c r="C207" s="228"/>
      <c r="D207" s="220" t="s">
        <v>146</v>
      </c>
      <c r="E207" s="229" t="s">
        <v>19</v>
      </c>
      <c r="F207" s="230" t="s">
        <v>742</v>
      </c>
      <c r="G207" s="228"/>
      <c r="H207" s="231">
        <v>1.96</v>
      </c>
      <c r="I207" s="232"/>
      <c r="J207" s="228"/>
      <c r="K207" s="228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146</v>
      </c>
      <c r="AU207" s="237" t="s">
        <v>83</v>
      </c>
      <c r="AV207" s="13" t="s">
        <v>83</v>
      </c>
      <c r="AW207" s="13" t="s">
        <v>33</v>
      </c>
      <c r="AX207" s="13" t="s">
        <v>81</v>
      </c>
      <c r="AY207" s="237" t="s">
        <v>133</v>
      </c>
    </row>
    <row r="208" s="2" customFormat="1" ht="21.75" customHeight="1">
      <c r="A208" s="41"/>
      <c r="B208" s="42"/>
      <c r="C208" s="273" t="s">
        <v>269</v>
      </c>
      <c r="D208" s="273" t="s">
        <v>735</v>
      </c>
      <c r="E208" s="274" t="s">
        <v>743</v>
      </c>
      <c r="F208" s="275" t="s">
        <v>744</v>
      </c>
      <c r="G208" s="276" t="s">
        <v>181</v>
      </c>
      <c r="H208" s="277">
        <v>0.078</v>
      </c>
      <c r="I208" s="278"/>
      <c r="J208" s="279">
        <f>ROUND(I208*H208,2)</f>
        <v>0</v>
      </c>
      <c r="K208" s="275" t="s">
        <v>139</v>
      </c>
      <c r="L208" s="280"/>
      <c r="M208" s="281" t="s">
        <v>19</v>
      </c>
      <c r="N208" s="282" t="s">
        <v>44</v>
      </c>
      <c r="O208" s="87"/>
      <c r="P208" s="216">
        <f>O208*H208</f>
        <v>0</v>
      </c>
      <c r="Q208" s="216">
        <v>1</v>
      </c>
      <c r="R208" s="216">
        <f>Q208*H208</f>
        <v>0.078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188</v>
      </c>
      <c r="AT208" s="218" t="s">
        <v>735</v>
      </c>
      <c r="AU208" s="218" t="s">
        <v>83</v>
      </c>
      <c r="AY208" s="20" t="s">
        <v>133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81</v>
      </c>
      <c r="BK208" s="219">
        <f>ROUND(I208*H208,2)</f>
        <v>0</v>
      </c>
      <c r="BL208" s="20" t="s">
        <v>140</v>
      </c>
      <c r="BM208" s="218" t="s">
        <v>745</v>
      </c>
    </row>
    <row r="209" s="2" customFormat="1">
      <c r="A209" s="41"/>
      <c r="B209" s="42"/>
      <c r="C209" s="43"/>
      <c r="D209" s="220" t="s">
        <v>142</v>
      </c>
      <c r="E209" s="43"/>
      <c r="F209" s="221" t="s">
        <v>744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142</v>
      </c>
      <c r="AU209" s="20" t="s">
        <v>83</v>
      </c>
    </row>
    <row r="210" s="14" customFormat="1">
      <c r="A210" s="14"/>
      <c r="B210" s="238"/>
      <c r="C210" s="239"/>
      <c r="D210" s="220" t="s">
        <v>146</v>
      </c>
      <c r="E210" s="240" t="s">
        <v>19</v>
      </c>
      <c r="F210" s="241" t="s">
        <v>746</v>
      </c>
      <c r="G210" s="239"/>
      <c r="H210" s="240" t="s">
        <v>19</v>
      </c>
      <c r="I210" s="242"/>
      <c r="J210" s="239"/>
      <c r="K210" s="239"/>
      <c r="L210" s="243"/>
      <c r="M210" s="244"/>
      <c r="N210" s="245"/>
      <c r="O210" s="245"/>
      <c r="P210" s="245"/>
      <c r="Q210" s="245"/>
      <c r="R210" s="245"/>
      <c r="S210" s="245"/>
      <c r="T210" s="24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7" t="s">
        <v>146</v>
      </c>
      <c r="AU210" s="247" t="s">
        <v>83</v>
      </c>
      <c r="AV210" s="14" t="s">
        <v>81</v>
      </c>
      <c r="AW210" s="14" t="s">
        <v>33</v>
      </c>
      <c r="AX210" s="14" t="s">
        <v>73</v>
      </c>
      <c r="AY210" s="247" t="s">
        <v>133</v>
      </c>
    </row>
    <row r="211" s="13" customFormat="1">
      <c r="A211" s="13"/>
      <c r="B211" s="227"/>
      <c r="C211" s="228"/>
      <c r="D211" s="220" t="s">
        <v>146</v>
      </c>
      <c r="E211" s="229" t="s">
        <v>19</v>
      </c>
      <c r="F211" s="230" t="s">
        <v>747</v>
      </c>
      <c r="G211" s="228"/>
      <c r="H211" s="231">
        <v>0.078</v>
      </c>
      <c r="I211" s="232"/>
      <c r="J211" s="228"/>
      <c r="K211" s="228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146</v>
      </c>
      <c r="AU211" s="237" t="s">
        <v>83</v>
      </c>
      <c r="AV211" s="13" t="s">
        <v>83</v>
      </c>
      <c r="AW211" s="13" t="s">
        <v>33</v>
      </c>
      <c r="AX211" s="13" t="s">
        <v>81</v>
      </c>
      <c r="AY211" s="237" t="s">
        <v>133</v>
      </c>
    </row>
    <row r="212" s="2" customFormat="1" ht="24.15" customHeight="1">
      <c r="A212" s="41"/>
      <c r="B212" s="42"/>
      <c r="C212" s="207" t="s">
        <v>278</v>
      </c>
      <c r="D212" s="207" t="s">
        <v>135</v>
      </c>
      <c r="E212" s="208" t="s">
        <v>748</v>
      </c>
      <c r="F212" s="209" t="s">
        <v>749</v>
      </c>
      <c r="G212" s="210" t="s">
        <v>312</v>
      </c>
      <c r="H212" s="211">
        <v>19.268000000000001</v>
      </c>
      <c r="I212" s="212"/>
      <c r="J212" s="213">
        <f>ROUND(I212*H212,2)</f>
        <v>0</v>
      </c>
      <c r="K212" s="209" t="s">
        <v>139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0.11046</v>
      </c>
      <c r="R212" s="216">
        <f>Q212*H212</f>
        <v>2.1283432800000002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140</v>
      </c>
      <c r="AT212" s="218" t="s">
        <v>135</v>
      </c>
      <c r="AU212" s="218" t="s">
        <v>83</v>
      </c>
      <c r="AY212" s="20" t="s">
        <v>133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81</v>
      </c>
      <c r="BK212" s="219">
        <f>ROUND(I212*H212,2)</f>
        <v>0</v>
      </c>
      <c r="BL212" s="20" t="s">
        <v>140</v>
      </c>
      <c r="BM212" s="218" t="s">
        <v>750</v>
      </c>
    </row>
    <row r="213" s="2" customFormat="1">
      <c r="A213" s="41"/>
      <c r="B213" s="42"/>
      <c r="C213" s="43"/>
      <c r="D213" s="220" t="s">
        <v>142</v>
      </c>
      <c r="E213" s="43"/>
      <c r="F213" s="221" t="s">
        <v>751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142</v>
      </c>
      <c r="AU213" s="20" t="s">
        <v>83</v>
      </c>
    </row>
    <row r="214" s="2" customFormat="1">
      <c r="A214" s="41"/>
      <c r="B214" s="42"/>
      <c r="C214" s="43"/>
      <c r="D214" s="225" t="s">
        <v>144</v>
      </c>
      <c r="E214" s="43"/>
      <c r="F214" s="226" t="s">
        <v>752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144</v>
      </c>
      <c r="AU214" s="20" t="s">
        <v>83</v>
      </c>
    </row>
    <row r="215" s="14" customFormat="1">
      <c r="A215" s="14"/>
      <c r="B215" s="238"/>
      <c r="C215" s="239"/>
      <c r="D215" s="220" t="s">
        <v>146</v>
      </c>
      <c r="E215" s="240" t="s">
        <v>19</v>
      </c>
      <c r="F215" s="241" t="s">
        <v>753</v>
      </c>
      <c r="G215" s="239"/>
      <c r="H215" s="240" t="s">
        <v>19</v>
      </c>
      <c r="I215" s="242"/>
      <c r="J215" s="239"/>
      <c r="K215" s="239"/>
      <c r="L215" s="243"/>
      <c r="M215" s="244"/>
      <c r="N215" s="245"/>
      <c r="O215" s="245"/>
      <c r="P215" s="245"/>
      <c r="Q215" s="245"/>
      <c r="R215" s="245"/>
      <c r="S215" s="245"/>
      <c r="T215" s="246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7" t="s">
        <v>146</v>
      </c>
      <c r="AU215" s="247" t="s">
        <v>83</v>
      </c>
      <c r="AV215" s="14" t="s">
        <v>81</v>
      </c>
      <c r="AW215" s="14" t="s">
        <v>33</v>
      </c>
      <c r="AX215" s="14" t="s">
        <v>73</v>
      </c>
      <c r="AY215" s="247" t="s">
        <v>133</v>
      </c>
    </row>
    <row r="216" s="13" customFormat="1">
      <c r="A216" s="13"/>
      <c r="B216" s="227"/>
      <c r="C216" s="228"/>
      <c r="D216" s="220" t="s">
        <v>146</v>
      </c>
      <c r="E216" s="229" t="s">
        <v>19</v>
      </c>
      <c r="F216" s="230" t="s">
        <v>754</v>
      </c>
      <c r="G216" s="228"/>
      <c r="H216" s="231">
        <v>19.268000000000001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146</v>
      </c>
      <c r="AU216" s="237" t="s">
        <v>83</v>
      </c>
      <c r="AV216" s="13" t="s">
        <v>83</v>
      </c>
      <c r="AW216" s="13" t="s">
        <v>33</v>
      </c>
      <c r="AX216" s="13" t="s">
        <v>81</v>
      </c>
      <c r="AY216" s="237" t="s">
        <v>133</v>
      </c>
    </row>
    <row r="217" s="2" customFormat="1" ht="16.5" customHeight="1">
      <c r="A217" s="41"/>
      <c r="B217" s="42"/>
      <c r="C217" s="207" t="s">
        <v>7</v>
      </c>
      <c r="D217" s="207" t="s">
        <v>135</v>
      </c>
      <c r="E217" s="208" t="s">
        <v>755</v>
      </c>
      <c r="F217" s="209" t="s">
        <v>756</v>
      </c>
      <c r="G217" s="210" t="s">
        <v>198</v>
      </c>
      <c r="H217" s="211">
        <v>3.532</v>
      </c>
      <c r="I217" s="212"/>
      <c r="J217" s="213">
        <f>ROUND(I217*H217,2)</f>
        <v>0</v>
      </c>
      <c r="K217" s="209" t="s">
        <v>139</v>
      </c>
      <c r="L217" s="47"/>
      <c r="M217" s="214" t="s">
        <v>19</v>
      </c>
      <c r="N217" s="215" t="s">
        <v>44</v>
      </c>
      <c r="O217" s="87"/>
      <c r="P217" s="216">
        <f>O217*H217</f>
        <v>0</v>
      </c>
      <c r="Q217" s="216">
        <v>0.0091599999999999997</v>
      </c>
      <c r="R217" s="216">
        <f>Q217*H217</f>
        <v>0.032353119999999999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140</v>
      </c>
      <c r="AT217" s="218" t="s">
        <v>135</v>
      </c>
      <c r="AU217" s="218" t="s">
        <v>83</v>
      </c>
      <c r="AY217" s="20" t="s">
        <v>133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81</v>
      </c>
      <c r="BK217" s="219">
        <f>ROUND(I217*H217,2)</f>
        <v>0</v>
      </c>
      <c r="BL217" s="20" t="s">
        <v>140</v>
      </c>
      <c r="BM217" s="218" t="s">
        <v>757</v>
      </c>
    </row>
    <row r="218" s="2" customFormat="1">
      <c r="A218" s="41"/>
      <c r="B218" s="42"/>
      <c r="C218" s="43"/>
      <c r="D218" s="220" t="s">
        <v>142</v>
      </c>
      <c r="E218" s="43"/>
      <c r="F218" s="221" t="s">
        <v>758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142</v>
      </c>
      <c r="AU218" s="20" t="s">
        <v>83</v>
      </c>
    </row>
    <row r="219" s="2" customFormat="1">
      <c r="A219" s="41"/>
      <c r="B219" s="42"/>
      <c r="C219" s="43"/>
      <c r="D219" s="225" t="s">
        <v>144</v>
      </c>
      <c r="E219" s="43"/>
      <c r="F219" s="226" t="s">
        <v>759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144</v>
      </c>
      <c r="AU219" s="20" t="s">
        <v>83</v>
      </c>
    </row>
    <row r="220" s="14" customFormat="1">
      <c r="A220" s="14"/>
      <c r="B220" s="238"/>
      <c r="C220" s="239"/>
      <c r="D220" s="220" t="s">
        <v>146</v>
      </c>
      <c r="E220" s="240" t="s">
        <v>19</v>
      </c>
      <c r="F220" s="241" t="s">
        <v>753</v>
      </c>
      <c r="G220" s="239"/>
      <c r="H220" s="240" t="s">
        <v>19</v>
      </c>
      <c r="I220" s="242"/>
      <c r="J220" s="239"/>
      <c r="K220" s="239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146</v>
      </c>
      <c r="AU220" s="247" t="s">
        <v>83</v>
      </c>
      <c r="AV220" s="14" t="s">
        <v>81</v>
      </c>
      <c r="AW220" s="14" t="s">
        <v>33</v>
      </c>
      <c r="AX220" s="14" t="s">
        <v>73</v>
      </c>
      <c r="AY220" s="247" t="s">
        <v>133</v>
      </c>
    </row>
    <row r="221" s="13" customFormat="1">
      <c r="A221" s="13"/>
      <c r="B221" s="227"/>
      <c r="C221" s="228"/>
      <c r="D221" s="220" t="s">
        <v>146</v>
      </c>
      <c r="E221" s="229" t="s">
        <v>19</v>
      </c>
      <c r="F221" s="230" t="s">
        <v>760</v>
      </c>
      <c r="G221" s="228"/>
      <c r="H221" s="231">
        <v>3.532</v>
      </c>
      <c r="I221" s="232"/>
      <c r="J221" s="228"/>
      <c r="K221" s="228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146</v>
      </c>
      <c r="AU221" s="237" t="s">
        <v>83</v>
      </c>
      <c r="AV221" s="13" t="s">
        <v>83</v>
      </c>
      <c r="AW221" s="13" t="s">
        <v>33</v>
      </c>
      <c r="AX221" s="13" t="s">
        <v>81</v>
      </c>
      <c r="AY221" s="237" t="s">
        <v>133</v>
      </c>
    </row>
    <row r="222" s="2" customFormat="1" ht="16.5" customHeight="1">
      <c r="A222" s="41"/>
      <c r="B222" s="42"/>
      <c r="C222" s="207" t="s">
        <v>294</v>
      </c>
      <c r="D222" s="207" t="s">
        <v>135</v>
      </c>
      <c r="E222" s="208" t="s">
        <v>761</v>
      </c>
      <c r="F222" s="209" t="s">
        <v>762</v>
      </c>
      <c r="G222" s="210" t="s">
        <v>198</v>
      </c>
      <c r="H222" s="211">
        <v>3.532</v>
      </c>
      <c r="I222" s="212"/>
      <c r="J222" s="213">
        <f>ROUND(I222*H222,2)</f>
        <v>0</v>
      </c>
      <c r="K222" s="209" t="s">
        <v>139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140</v>
      </c>
      <c r="AT222" s="218" t="s">
        <v>135</v>
      </c>
      <c r="AU222" s="218" t="s">
        <v>83</v>
      </c>
      <c r="AY222" s="20" t="s">
        <v>133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81</v>
      </c>
      <c r="BK222" s="219">
        <f>ROUND(I222*H222,2)</f>
        <v>0</v>
      </c>
      <c r="BL222" s="20" t="s">
        <v>140</v>
      </c>
      <c r="BM222" s="218" t="s">
        <v>763</v>
      </c>
    </row>
    <row r="223" s="2" customFormat="1">
      <c r="A223" s="41"/>
      <c r="B223" s="42"/>
      <c r="C223" s="43"/>
      <c r="D223" s="220" t="s">
        <v>142</v>
      </c>
      <c r="E223" s="43"/>
      <c r="F223" s="221" t="s">
        <v>764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142</v>
      </c>
      <c r="AU223" s="20" t="s">
        <v>83</v>
      </c>
    </row>
    <row r="224" s="2" customFormat="1">
      <c r="A224" s="41"/>
      <c r="B224" s="42"/>
      <c r="C224" s="43"/>
      <c r="D224" s="225" t="s">
        <v>144</v>
      </c>
      <c r="E224" s="43"/>
      <c r="F224" s="226" t="s">
        <v>765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144</v>
      </c>
      <c r="AU224" s="20" t="s">
        <v>83</v>
      </c>
    </row>
    <row r="225" s="2" customFormat="1" ht="16.5" customHeight="1">
      <c r="A225" s="41"/>
      <c r="B225" s="42"/>
      <c r="C225" s="207" t="s">
        <v>301</v>
      </c>
      <c r="D225" s="207" t="s">
        <v>135</v>
      </c>
      <c r="E225" s="208" t="s">
        <v>766</v>
      </c>
      <c r="F225" s="209" t="s">
        <v>767</v>
      </c>
      <c r="G225" s="210" t="s">
        <v>198</v>
      </c>
      <c r="H225" s="211">
        <v>9.7750000000000004</v>
      </c>
      <c r="I225" s="212"/>
      <c r="J225" s="213">
        <f>ROUND(I225*H225,2)</f>
        <v>0</v>
      </c>
      <c r="K225" s="209" t="s">
        <v>19</v>
      </c>
      <c r="L225" s="47"/>
      <c r="M225" s="214" t="s">
        <v>19</v>
      </c>
      <c r="N225" s="215" t="s">
        <v>44</v>
      </c>
      <c r="O225" s="87"/>
      <c r="P225" s="216">
        <f>O225*H225</f>
        <v>0</v>
      </c>
      <c r="Q225" s="216">
        <v>0.53922000000000003</v>
      </c>
      <c r="R225" s="216">
        <f>Q225*H225</f>
        <v>5.2708755000000007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140</v>
      </c>
      <c r="AT225" s="218" t="s">
        <v>135</v>
      </c>
      <c r="AU225" s="218" t="s">
        <v>83</v>
      </c>
      <c r="AY225" s="20" t="s">
        <v>133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81</v>
      </c>
      <c r="BK225" s="219">
        <f>ROUND(I225*H225,2)</f>
        <v>0</v>
      </c>
      <c r="BL225" s="20" t="s">
        <v>140</v>
      </c>
      <c r="BM225" s="218" t="s">
        <v>768</v>
      </c>
    </row>
    <row r="226" s="2" customFormat="1">
      <c r="A226" s="41"/>
      <c r="B226" s="42"/>
      <c r="C226" s="43"/>
      <c r="D226" s="220" t="s">
        <v>142</v>
      </c>
      <c r="E226" s="43"/>
      <c r="F226" s="221" t="s">
        <v>769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142</v>
      </c>
      <c r="AU226" s="20" t="s">
        <v>83</v>
      </c>
    </row>
    <row r="227" s="14" customFormat="1">
      <c r="A227" s="14"/>
      <c r="B227" s="238"/>
      <c r="C227" s="239"/>
      <c r="D227" s="220" t="s">
        <v>146</v>
      </c>
      <c r="E227" s="240" t="s">
        <v>19</v>
      </c>
      <c r="F227" s="241" t="s">
        <v>244</v>
      </c>
      <c r="G227" s="239"/>
      <c r="H227" s="240" t="s">
        <v>19</v>
      </c>
      <c r="I227" s="242"/>
      <c r="J227" s="239"/>
      <c r="K227" s="239"/>
      <c r="L227" s="243"/>
      <c r="M227" s="244"/>
      <c r="N227" s="245"/>
      <c r="O227" s="245"/>
      <c r="P227" s="245"/>
      <c r="Q227" s="245"/>
      <c r="R227" s="245"/>
      <c r="S227" s="245"/>
      <c r="T227" s="246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7" t="s">
        <v>146</v>
      </c>
      <c r="AU227" s="247" t="s">
        <v>83</v>
      </c>
      <c r="AV227" s="14" t="s">
        <v>81</v>
      </c>
      <c r="AW227" s="14" t="s">
        <v>33</v>
      </c>
      <c r="AX227" s="14" t="s">
        <v>73</v>
      </c>
      <c r="AY227" s="247" t="s">
        <v>133</v>
      </c>
    </row>
    <row r="228" s="14" customFormat="1">
      <c r="A228" s="14"/>
      <c r="B228" s="238"/>
      <c r="C228" s="239"/>
      <c r="D228" s="220" t="s">
        <v>146</v>
      </c>
      <c r="E228" s="240" t="s">
        <v>19</v>
      </c>
      <c r="F228" s="241" t="s">
        <v>770</v>
      </c>
      <c r="G228" s="239"/>
      <c r="H228" s="240" t="s">
        <v>19</v>
      </c>
      <c r="I228" s="242"/>
      <c r="J228" s="239"/>
      <c r="K228" s="239"/>
      <c r="L228" s="243"/>
      <c r="M228" s="244"/>
      <c r="N228" s="245"/>
      <c r="O228" s="245"/>
      <c r="P228" s="245"/>
      <c r="Q228" s="245"/>
      <c r="R228" s="245"/>
      <c r="S228" s="245"/>
      <c r="T228" s="246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7" t="s">
        <v>146</v>
      </c>
      <c r="AU228" s="247" t="s">
        <v>83</v>
      </c>
      <c r="AV228" s="14" t="s">
        <v>81</v>
      </c>
      <c r="AW228" s="14" t="s">
        <v>33</v>
      </c>
      <c r="AX228" s="14" t="s">
        <v>73</v>
      </c>
      <c r="AY228" s="247" t="s">
        <v>133</v>
      </c>
    </row>
    <row r="229" s="13" customFormat="1">
      <c r="A229" s="13"/>
      <c r="B229" s="227"/>
      <c r="C229" s="228"/>
      <c r="D229" s="220" t="s">
        <v>146</v>
      </c>
      <c r="E229" s="229" t="s">
        <v>19</v>
      </c>
      <c r="F229" s="230" t="s">
        <v>140</v>
      </c>
      <c r="G229" s="228"/>
      <c r="H229" s="231">
        <v>4</v>
      </c>
      <c r="I229" s="232"/>
      <c r="J229" s="228"/>
      <c r="K229" s="228"/>
      <c r="L229" s="233"/>
      <c r="M229" s="234"/>
      <c r="N229" s="235"/>
      <c r="O229" s="235"/>
      <c r="P229" s="235"/>
      <c r="Q229" s="235"/>
      <c r="R229" s="235"/>
      <c r="S229" s="235"/>
      <c r="T229" s="236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7" t="s">
        <v>146</v>
      </c>
      <c r="AU229" s="237" t="s">
        <v>83</v>
      </c>
      <c r="AV229" s="13" t="s">
        <v>83</v>
      </c>
      <c r="AW229" s="13" t="s">
        <v>33</v>
      </c>
      <c r="AX229" s="13" t="s">
        <v>73</v>
      </c>
      <c r="AY229" s="237" t="s">
        <v>133</v>
      </c>
    </row>
    <row r="230" s="14" customFormat="1">
      <c r="A230" s="14"/>
      <c r="B230" s="238"/>
      <c r="C230" s="239"/>
      <c r="D230" s="220" t="s">
        <v>146</v>
      </c>
      <c r="E230" s="240" t="s">
        <v>19</v>
      </c>
      <c r="F230" s="241" t="s">
        <v>771</v>
      </c>
      <c r="G230" s="239"/>
      <c r="H230" s="240" t="s">
        <v>19</v>
      </c>
      <c r="I230" s="242"/>
      <c r="J230" s="239"/>
      <c r="K230" s="239"/>
      <c r="L230" s="243"/>
      <c r="M230" s="244"/>
      <c r="N230" s="245"/>
      <c r="O230" s="245"/>
      <c r="P230" s="245"/>
      <c r="Q230" s="245"/>
      <c r="R230" s="245"/>
      <c r="S230" s="245"/>
      <c r="T230" s="246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7" t="s">
        <v>146</v>
      </c>
      <c r="AU230" s="247" t="s">
        <v>83</v>
      </c>
      <c r="AV230" s="14" t="s">
        <v>81</v>
      </c>
      <c r="AW230" s="14" t="s">
        <v>33</v>
      </c>
      <c r="AX230" s="14" t="s">
        <v>73</v>
      </c>
      <c r="AY230" s="247" t="s">
        <v>133</v>
      </c>
    </row>
    <row r="231" s="13" customFormat="1">
      <c r="A231" s="13"/>
      <c r="B231" s="227"/>
      <c r="C231" s="228"/>
      <c r="D231" s="220" t="s">
        <v>146</v>
      </c>
      <c r="E231" s="229" t="s">
        <v>19</v>
      </c>
      <c r="F231" s="230" t="s">
        <v>772</v>
      </c>
      <c r="G231" s="228"/>
      <c r="H231" s="231">
        <v>4.5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146</v>
      </c>
      <c r="AU231" s="237" t="s">
        <v>83</v>
      </c>
      <c r="AV231" s="13" t="s">
        <v>83</v>
      </c>
      <c r="AW231" s="13" t="s">
        <v>33</v>
      </c>
      <c r="AX231" s="13" t="s">
        <v>73</v>
      </c>
      <c r="AY231" s="237" t="s">
        <v>133</v>
      </c>
    </row>
    <row r="232" s="15" customFormat="1">
      <c r="A232" s="15"/>
      <c r="B232" s="248"/>
      <c r="C232" s="249"/>
      <c r="D232" s="220" t="s">
        <v>146</v>
      </c>
      <c r="E232" s="250" t="s">
        <v>19</v>
      </c>
      <c r="F232" s="251" t="s">
        <v>261</v>
      </c>
      <c r="G232" s="249"/>
      <c r="H232" s="252">
        <v>8.5</v>
      </c>
      <c r="I232" s="253"/>
      <c r="J232" s="249"/>
      <c r="K232" s="249"/>
      <c r="L232" s="254"/>
      <c r="M232" s="255"/>
      <c r="N232" s="256"/>
      <c r="O232" s="256"/>
      <c r="P232" s="256"/>
      <c r="Q232" s="256"/>
      <c r="R232" s="256"/>
      <c r="S232" s="256"/>
      <c r="T232" s="25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58" t="s">
        <v>146</v>
      </c>
      <c r="AU232" s="258" t="s">
        <v>83</v>
      </c>
      <c r="AV232" s="15" t="s">
        <v>140</v>
      </c>
      <c r="AW232" s="15" t="s">
        <v>33</v>
      </c>
      <c r="AX232" s="15" t="s">
        <v>81</v>
      </c>
      <c r="AY232" s="258" t="s">
        <v>133</v>
      </c>
    </row>
    <row r="233" s="13" customFormat="1">
      <c r="A233" s="13"/>
      <c r="B233" s="227"/>
      <c r="C233" s="228"/>
      <c r="D233" s="220" t="s">
        <v>146</v>
      </c>
      <c r="E233" s="228"/>
      <c r="F233" s="230" t="s">
        <v>773</v>
      </c>
      <c r="G233" s="228"/>
      <c r="H233" s="231">
        <v>9.7750000000000004</v>
      </c>
      <c r="I233" s="232"/>
      <c r="J233" s="228"/>
      <c r="K233" s="228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146</v>
      </c>
      <c r="AU233" s="237" t="s">
        <v>83</v>
      </c>
      <c r="AV233" s="13" t="s">
        <v>83</v>
      </c>
      <c r="AW233" s="13" t="s">
        <v>4</v>
      </c>
      <c r="AX233" s="13" t="s">
        <v>81</v>
      </c>
      <c r="AY233" s="237" t="s">
        <v>133</v>
      </c>
    </row>
    <row r="234" s="12" customFormat="1" ht="22.8" customHeight="1">
      <c r="A234" s="12"/>
      <c r="B234" s="191"/>
      <c r="C234" s="192"/>
      <c r="D234" s="193" t="s">
        <v>72</v>
      </c>
      <c r="E234" s="205" t="s">
        <v>166</v>
      </c>
      <c r="F234" s="205" t="s">
        <v>774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SUM(P235:P250)</f>
        <v>0</v>
      </c>
      <c r="Q234" s="199"/>
      <c r="R234" s="200">
        <f>SUM(R235:R250)</f>
        <v>26.527383699999998</v>
      </c>
      <c r="S234" s="199"/>
      <c r="T234" s="201">
        <f>SUM(T235:T250)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81</v>
      </c>
      <c r="AT234" s="203" t="s">
        <v>72</v>
      </c>
      <c r="AU234" s="203" t="s">
        <v>81</v>
      </c>
      <c r="AY234" s="202" t="s">
        <v>133</v>
      </c>
      <c r="BK234" s="204">
        <f>SUM(BK235:BK250)</f>
        <v>0</v>
      </c>
    </row>
    <row r="235" s="2" customFormat="1" ht="24.15" customHeight="1">
      <c r="A235" s="41"/>
      <c r="B235" s="42"/>
      <c r="C235" s="207" t="s">
        <v>309</v>
      </c>
      <c r="D235" s="207" t="s">
        <v>135</v>
      </c>
      <c r="E235" s="208" t="s">
        <v>775</v>
      </c>
      <c r="F235" s="209" t="s">
        <v>776</v>
      </c>
      <c r="G235" s="210" t="s">
        <v>198</v>
      </c>
      <c r="H235" s="211">
        <v>36.409999999999997</v>
      </c>
      <c r="I235" s="212"/>
      <c r="J235" s="213">
        <f>ROUND(I235*H235,2)</f>
        <v>0</v>
      </c>
      <c r="K235" s="209" t="s">
        <v>139</v>
      </c>
      <c r="L235" s="47"/>
      <c r="M235" s="214" t="s">
        <v>19</v>
      </c>
      <c r="N235" s="215" t="s">
        <v>44</v>
      </c>
      <c r="O235" s="87"/>
      <c r="P235" s="216">
        <f>O235*H235</f>
        <v>0</v>
      </c>
      <c r="Q235" s="216">
        <v>0.29160000000000003</v>
      </c>
      <c r="R235" s="216">
        <f>Q235*H235</f>
        <v>10.617156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140</v>
      </c>
      <c r="AT235" s="218" t="s">
        <v>135</v>
      </c>
      <c r="AU235" s="218" t="s">
        <v>83</v>
      </c>
      <c r="AY235" s="20" t="s">
        <v>133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81</v>
      </c>
      <c r="BK235" s="219">
        <f>ROUND(I235*H235,2)</f>
        <v>0</v>
      </c>
      <c r="BL235" s="20" t="s">
        <v>140</v>
      </c>
      <c r="BM235" s="218" t="s">
        <v>777</v>
      </c>
    </row>
    <row r="236" s="2" customFormat="1">
      <c r="A236" s="41"/>
      <c r="B236" s="42"/>
      <c r="C236" s="43"/>
      <c r="D236" s="220" t="s">
        <v>142</v>
      </c>
      <c r="E236" s="43"/>
      <c r="F236" s="221" t="s">
        <v>778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142</v>
      </c>
      <c r="AU236" s="20" t="s">
        <v>83</v>
      </c>
    </row>
    <row r="237" s="2" customFormat="1">
      <c r="A237" s="41"/>
      <c r="B237" s="42"/>
      <c r="C237" s="43"/>
      <c r="D237" s="225" t="s">
        <v>144</v>
      </c>
      <c r="E237" s="43"/>
      <c r="F237" s="226" t="s">
        <v>779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144</v>
      </c>
      <c r="AU237" s="20" t="s">
        <v>83</v>
      </c>
    </row>
    <row r="238" s="13" customFormat="1">
      <c r="A238" s="13"/>
      <c r="B238" s="227"/>
      <c r="C238" s="228"/>
      <c r="D238" s="220" t="s">
        <v>146</v>
      </c>
      <c r="E238" s="229" t="s">
        <v>19</v>
      </c>
      <c r="F238" s="230" t="s">
        <v>780</v>
      </c>
      <c r="G238" s="228"/>
      <c r="H238" s="231">
        <v>36.409999999999997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146</v>
      </c>
      <c r="AU238" s="237" t="s">
        <v>83</v>
      </c>
      <c r="AV238" s="13" t="s">
        <v>83</v>
      </c>
      <c r="AW238" s="13" t="s">
        <v>33</v>
      </c>
      <c r="AX238" s="13" t="s">
        <v>81</v>
      </c>
      <c r="AY238" s="237" t="s">
        <v>133</v>
      </c>
    </row>
    <row r="239" s="2" customFormat="1" ht="24.15" customHeight="1">
      <c r="A239" s="41"/>
      <c r="B239" s="42"/>
      <c r="C239" s="207" t="s">
        <v>317</v>
      </c>
      <c r="D239" s="207" t="s">
        <v>135</v>
      </c>
      <c r="E239" s="208" t="s">
        <v>781</v>
      </c>
      <c r="F239" s="209" t="s">
        <v>782</v>
      </c>
      <c r="G239" s="210" t="s">
        <v>198</v>
      </c>
      <c r="H239" s="211">
        <v>36.409999999999997</v>
      </c>
      <c r="I239" s="212"/>
      <c r="J239" s="213">
        <f>ROUND(I239*H239,2)</f>
        <v>0</v>
      </c>
      <c r="K239" s="209" t="s">
        <v>139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0.1002</v>
      </c>
      <c r="R239" s="216">
        <f>Q239*H239</f>
        <v>3.6482819999999996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140</v>
      </c>
      <c r="AT239" s="218" t="s">
        <v>135</v>
      </c>
      <c r="AU239" s="218" t="s">
        <v>83</v>
      </c>
      <c r="AY239" s="20" t="s">
        <v>133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81</v>
      </c>
      <c r="BK239" s="219">
        <f>ROUND(I239*H239,2)</f>
        <v>0</v>
      </c>
      <c r="BL239" s="20" t="s">
        <v>140</v>
      </c>
      <c r="BM239" s="218" t="s">
        <v>783</v>
      </c>
    </row>
    <row r="240" s="2" customFormat="1">
      <c r="A240" s="41"/>
      <c r="B240" s="42"/>
      <c r="C240" s="43"/>
      <c r="D240" s="220" t="s">
        <v>142</v>
      </c>
      <c r="E240" s="43"/>
      <c r="F240" s="221" t="s">
        <v>784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142</v>
      </c>
      <c r="AU240" s="20" t="s">
        <v>83</v>
      </c>
    </row>
    <row r="241" s="2" customFormat="1">
      <c r="A241" s="41"/>
      <c r="B241" s="42"/>
      <c r="C241" s="43"/>
      <c r="D241" s="225" t="s">
        <v>144</v>
      </c>
      <c r="E241" s="43"/>
      <c r="F241" s="226" t="s">
        <v>785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144</v>
      </c>
      <c r="AU241" s="20" t="s">
        <v>83</v>
      </c>
    </row>
    <row r="242" s="13" customFormat="1">
      <c r="A242" s="13"/>
      <c r="B242" s="227"/>
      <c r="C242" s="228"/>
      <c r="D242" s="220" t="s">
        <v>146</v>
      </c>
      <c r="E242" s="229" t="s">
        <v>19</v>
      </c>
      <c r="F242" s="230" t="s">
        <v>780</v>
      </c>
      <c r="G242" s="228"/>
      <c r="H242" s="231">
        <v>36.409999999999997</v>
      </c>
      <c r="I242" s="232"/>
      <c r="J242" s="228"/>
      <c r="K242" s="228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146</v>
      </c>
      <c r="AU242" s="237" t="s">
        <v>83</v>
      </c>
      <c r="AV242" s="13" t="s">
        <v>83</v>
      </c>
      <c r="AW242" s="13" t="s">
        <v>33</v>
      </c>
      <c r="AX242" s="13" t="s">
        <v>81</v>
      </c>
      <c r="AY242" s="237" t="s">
        <v>133</v>
      </c>
    </row>
    <row r="243" s="2" customFormat="1" ht="16.5" customHeight="1">
      <c r="A243" s="41"/>
      <c r="B243" s="42"/>
      <c r="C243" s="273" t="s">
        <v>324</v>
      </c>
      <c r="D243" s="273" t="s">
        <v>735</v>
      </c>
      <c r="E243" s="274" t="s">
        <v>786</v>
      </c>
      <c r="F243" s="275" t="s">
        <v>787</v>
      </c>
      <c r="G243" s="276" t="s">
        <v>181</v>
      </c>
      <c r="H243" s="277">
        <v>10.377000000000001</v>
      </c>
      <c r="I243" s="278"/>
      <c r="J243" s="279">
        <f>ROUND(I243*H243,2)</f>
        <v>0</v>
      </c>
      <c r="K243" s="275" t="s">
        <v>139</v>
      </c>
      <c r="L243" s="280"/>
      <c r="M243" s="281" t="s">
        <v>19</v>
      </c>
      <c r="N243" s="282" t="s">
        <v>44</v>
      </c>
      <c r="O243" s="87"/>
      <c r="P243" s="216">
        <f>O243*H243</f>
        <v>0</v>
      </c>
      <c r="Q243" s="216">
        <v>1</v>
      </c>
      <c r="R243" s="216">
        <f>Q243*H243</f>
        <v>10.377000000000001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188</v>
      </c>
      <c r="AT243" s="218" t="s">
        <v>735</v>
      </c>
      <c r="AU243" s="218" t="s">
        <v>83</v>
      </c>
      <c r="AY243" s="20" t="s">
        <v>133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81</v>
      </c>
      <c r="BK243" s="219">
        <f>ROUND(I243*H243,2)</f>
        <v>0</v>
      </c>
      <c r="BL243" s="20" t="s">
        <v>140</v>
      </c>
      <c r="BM243" s="218" t="s">
        <v>788</v>
      </c>
    </row>
    <row r="244" s="2" customFormat="1">
      <c r="A244" s="41"/>
      <c r="B244" s="42"/>
      <c r="C244" s="43"/>
      <c r="D244" s="220" t="s">
        <v>142</v>
      </c>
      <c r="E244" s="43"/>
      <c r="F244" s="221" t="s">
        <v>787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142</v>
      </c>
      <c r="AU244" s="20" t="s">
        <v>83</v>
      </c>
    </row>
    <row r="245" s="14" customFormat="1">
      <c r="A245" s="14"/>
      <c r="B245" s="238"/>
      <c r="C245" s="239"/>
      <c r="D245" s="220" t="s">
        <v>146</v>
      </c>
      <c r="E245" s="240" t="s">
        <v>19</v>
      </c>
      <c r="F245" s="241" t="s">
        <v>789</v>
      </c>
      <c r="G245" s="239"/>
      <c r="H245" s="240" t="s">
        <v>19</v>
      </c>
      <c r="I245" s="242"/>
      <c r="J245" s="239"/>
      <c r="K245" s="239"/>
      <c r="L245" s="243"/>
      <c r="M245" s="244"/>
      <c r="N245" s="245"/>
      <c r="O245" s="245"/>
      <c r="P245" s="245"/>
      <c r="Q245" s="245"/>
      <c r="R245" s="245"/>
      <c r="S245" s="245"/>
      <c r="T245" s="24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7" t="s">
        <v>146</v>
      </c>
      <c r="AU245" s="247" t="s">
        <v>83</v>
      </c>
      <c r="AV245" s="14" t="s">
        <v>81</v>
      </c>
      <c r="AW245" s="14" t="s">
        <v>33</v>
      </c>
      <c r="AX245" s="14" t="s">
        <v>73</v>
      </c>
      <c r="AY245" s="247" t="s">
        <v>133</v>
      </c>
    </row>
    <row r="246" s="13" customFormat="1">
      <c r="A246" s="13"/>
      <c r="B246" s="227"/>
      <c r="C246" s="228"/>
      <c r="D246" s="220" t="s">
        <v>146</v>
      </c>
      <c r="E246" s="229" t="s">
        <v>19</v>
      </c>
      <c r="F246" s="230" t="s">
        <v>790</v>
      </c>
      <c r="G246" s="228"/>
      <c r="H246" s="231">
        <v>10.377000000000001</v>
      </c>
      <c r="I246" s="232"/>
      <c r="J246" s="228"/>
      <c r="K246" s="228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146</v>
      </c>
      <c r="AU246" s="237" t="s">
        <v>83</v>
      </c>
      <c r="AV246" s="13" t="s">
        <v>83</v>
      </c>
      <c r="AW246" s="13" t="s">
        <v>33</v>
      </c>
      <c r="AX246" s="13" t="s">
        <v>81</v>
      </c>
      <c r="AY246" s="237" t="s">
        <v>133</v>
      </c>
    </row>
    <row r="247" s="2" customFormat="1" ht="24.15" customHeight="1">
      <c r="A247" s="41"/>
      <c r="B247" s="42"/>
      <c r="C247" s="207" t="s">
        <v>341</v>
      </c>
      <c r="D247" s="207" t="s">
        <v>135</v>
      </c>
      <c r="E247" s="208" t="s">
        <v>791</v>
      </c>
      <c r="F247" s="209" t="s">
        <v>792</v>
      </c>
      <c r="G247" s="210" t="s">
        <v>198</v>
      </c>
      <c r="H247" s="211">
        <v>36.409999999999997</v>
      </c>
      <c r="I247" s="212"/>
      <c r="J247" s="213">
        <f>ROUND(I247*H247,2)</f>
        <v>0</v>
      </c>
      <c r="K247" s="209" t="s">
        <v>139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0.051769999999999997</v>
      </c>
      <c r="R247" s="216">
        <f>Q247*H247</f>
        <v>1.8849456999999996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140</v>
      </c>
      <c r="AT247" s="218" t="s">
        <v>135</v>
      </c>
      <c r="AU247" s="218" t="s">
        <v>83</v>
      </c>
      <c r="AY247" s="20" t="s">
        <v>133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81</v>
      </c>
      <c r="BK247" s="219">
        <f>ROUND(I247*H247,2)</f>
        <v>0</v>
      </c>
      <c r="BL247" s="20" t="s">
        <v>140</v>
      </c>
      <c r="BM247" s="218" t="s">
        <v>793</v>
      </c>
    </row>
    <row r="248" s="2" customFormat="1">
      <c r="A248" s="41"/>
      <c r="B248" s="42"/>
      <c r="C248" s="43"/>
      <c r="D248" s="220" t="s">
        <v>142</v>
      </c>
      <c r="E248" s="43"/>
      <c r="F248" s="221" t="s">
        <v>794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142</v>
      </c>
      <c r="AU248" s="20" t="s">
        <v>83</v>
      </c>
    </row>
    <row r="249" s="2" customFormat="1">
      <c r="A249" s="41"/>
      <c r="B249" s="42"/>
      <c r="C249" s="43"/>
      <c r="D249" s="225" t="s">
        <v>144</v>
      </c>
      <c r="E249" s="43"/>
      <c r="F249" s="226" t="s">
        <v>795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144</v>
      </c>
      <c r="AU249" s="20" t="s">
        <v>83</v>
      </c>
    </row>
    <row r="250" s="13" customFormat="1">
      <c r="A250" s="13"/>
      <c r="B250" s="227"/>
      <c r="C250" s="228"/>
      <c r="D250" s="220" t="s">
        <v>146</v>
      </c>
      <c r="E250" s="229" t="s">
        <v>19</v>
      </c>
      <c r="F250" s="230" t="s">
        <v>780</v>
      </c>
      <c r="G250" s="228"/>
      <c r="H250" s="231">
        <v>36.409999999999997</v>
      </c>
      <c r="I250" s="232"/>
      <c r="J250" s="228"/>
      <c r="K250" s="228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146</v>
      </c>
      <c r="AU250" s="237" t="s">
        <v>83</v>
      </c>
      <c r="AV250" s="13" t="s">
        <v>83</v>
      </c>
      <c r="AW250" s="13" t="s">
        <v>33</v>
      </c>
      <c r="AX250" s="13" t="s">
        <v>81</v>
      </c>
      <c r="AY250" s="237" t="s">
        <v>133</v>
      </c>
    </row>
    <row r="251" s="12" customFormat="1" ht="22.8" customHeight="1">
      <c r="A251" s="12"/>
      <c r="B251" s="191"/>
      <c r="C251" s="192"/>
      <c r="D251" s="193" t="s">
        <v>72</v>
      </c>
      <c r="E251" s="205" t="s">
        <v>172</v>
      </c>
      <c r="F251" s="205" t="s">
        <v>796</v>
      </c>
      <c r="G251" s="192"/>
      <c r="H251" s="192"/>
      <c r="I251" s="195"/>
      <c r="J251" s="206">
        <f>BK251</f>
        <v>0</v>
      </c>
      <c r="K251" s="192"/>
      <c r="L251" s="197"/>
      <c r="M251" s="198"/>
      <c r="N251" s="199"/>
      <c r="O251" s="199"/>
      <c r="P251" s="200">
        <f>SUM(P252:P388)</f>
        <v>0</v>
      </c>
      <c r="Q251" s="199"/>
      <c r="R251" s="200">
        <f>SUM(R252:R388)</f>
        <v>37.6134863097231</v>
      </c>
      <c r="S251" s="199"/>
      <c r="T251" s="201">
        <f>SUM(T252:T388)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2" t="s">
        <v>81</v>
      </c>
      <c r="AT251" s="203" t="s">
        <v>72</v>
      </c>
      <c r="AU251" s="203" t="s">
        <v>81</v>
      </c>
      <c r="AY251" s="202" t="s">
        <v>133</v>
      </c>
      <c r="BK251" s="204">
        <f>SUM(BK252:BK388)</f>
        <v>0</v>
      </c>
    </row>
    <row r="252" s="2" customFormat="1" ht="24.15" customHeight="1">
      <c r="A252" s="41"/>
      <c r="B252" s="42"/>
      <c r="C252" s="207" t="s">
        <v>351</v>
      </c>
      <c r="D252" s="207" t="s">
        <v>135</v>
      </c>
      <c r="E252" s="208" t="s">
        <v>797</v>
      </c>
      <c r="F252" s="209" t="s">
        <v>798</v>
      </c>
      <c r="G252" s="210" t="s">
        <v>198</v>
      </c>
      <c r="H252" s="211">
        <v>196.405</v>
      </c>
      <c r="I252" s="212"/>
      <c r="J252" s="213">
        <f>ROUND(I252*H252,2)</f>
        <v>0</v>
      </c>
      <c r="K252" s="209" t="s">
        <v>139</v>
      </c>
      <c r="L252" s="47"/>
      <c r="M252" s="214" t="s">
        <v>19</v>
      </c>
      <c r="N252" s="215" t="s">
        <v>44</v>
      </c>
      <c r="O252" s="87"/>
      <c r="P252" s="216">
        <f>O252*H252</f>
        <v>0</v>
      </c>
      <c r="Q252" s="216">
        <v>0.015599999999999999</v>
      </c>
      <c r="R252" s="216">
        <f>Q252*H252</f>
        <v>3.0639179999999997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140</v>
      </c>
      <c r="AT252" s="218" t="s">
        <v>135</v>
      </c>
      <c r="AU252" s="218" t="s">
        <v>83</v>
      </c>
      <c r="AY252" s="20" t="s">
        <v>133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81</v>
      </c>
      <c r="BK252" s="219">
        <f>ROUND(I252*H252,2)</f>
        <v>0</v>
      </c>
      <c r="BL252" s="20" t="s">
        <v>140</v>
      </c>
      <c r="BM252" s="218" t="s">
        <v>799</v>
      </c>
    </row>
    <row r="253" s="2" customFormat="1">
      <c r="A253" s="41"/>
      <c r="B253" s="42"/>
      <c r="C253" s="43"/>
      <c r="D253" s="220" t="s">
        <v>142</v>
      </c>
      <c r="E253" s="43"/>
      <c r="F253" s="221" t="s">
        <v>800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142</v>
      </c>
      <c r="AU253" s="20" t="s">
        <v>83</v>
      </c>
    </row>
    <row r="254" s="2" customFormat="1">
      <c r="A254" s="41"/>
      <c r="B254" s="42"/>
      <c r="C254" s="43"/>
      <c r="D254" s="225" t="s">
        <v>144</v>
      </c>
      <c r="E254" s="43"/>
      <c r="F254" s="226" t="s">
        <v>801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144</v>
      </c>
      <c r="AU254" s="20" t="s">
        <v>83</v>
      </c>
    </row>
    <row r="255" s="14" customFormat="1">
      <c r="A255" s="14"/>
      <c r="B255" s="238"/>
      <c r="C255" s="239"/>
      <c r="D255" s="220" t="s">
        <v>146</v>
      </c>
      <c r="E255" s="240" t="s">
        <v>19</v>
      </c>
      <c r="F255" s="241" t="s">
        <v>244</v>
      </c>
      <c r="G255" s="239"/>
      <c r="H255" s="240" t="s">
        <v>19</v>
      </c>
      <c r="I255" s="242"/>
      <c r="J255" s="239"/>
      <c r="K255" s="239"/>
      <c r="L255" s="243"/>
      <c r="M255" s="244"/>
      <c r="N255" s="245"/>
      <c r="O255" s="245"/>
      <c r="P255" s="245"/>
      <c r="Q255" s="245"/>
      <c r="R255" s="245"/>
      <c r="S255" s="245"/>
      <c r="T255" s="24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7" t="s">
        <v>146</v>
      </c>
      <c r="AU255" s="247" t="s">
        <v>83</v>
      </c>
      <c r="AV255" s="14" t="s">
        <v>81</v>
      </c>
      <c r="AW255" s="14" t="s">
        <v>33</v>
      </c>
      <c r="AX255" s="14" t="s">
        <v>73</v>
      </c>
      <c r="AY255" s="247" t="s">
        <v>133</v>
      </c>
    </row>
    <row r="256" s="13" customFormat="1">
      <c r="A256" s="13"/>
      <c r="B256" s="227"/>
      <c r="C256" s="228"/>
      <c r="D256" s="220" t="s">
        <v>146</v>
      </c>
      <c r="E256" s="229" t="s">
        <v>19</v>
      </c>
      <c r="F256" s="230" t="s">
        <v>802</v>
      </c>
      <c r="G256" s="228"/>
      <c r="H256" s="231">
        <v>56.738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146</v>
      </c>
      <c r="AU256" s="237" t="s">
        <v>83</v>
      </c>
      <c r="AV256" s="13" t="s">
        <v>83</v>
      </c>
      <c r="AW256" s="13" t="s">
        <v>33</v>
      </c>
      <c r="AX256" s="13" t="s">
        <v>73</v>
      </c>
      <c r="AY256" s="237" t="s">
        <v>133</v>
      </c>
    </row>
    <row r="257" s="13" customFormat="1">
      <c r="A257" s="13"/>
      <c r="B257" s="227"/>
      <c r="C257" s="228"/>
      <c r="D257" s="220" t="s">
        <v>146</v>
      </c>
      <c r="E257" s="229" t="s">
        <v>19</v>
      </c>
      <c r="F257" s="230" t="s">
        <v>803</v>
      </c>
      <c r="G257" s="228"/>
      <c r="H257" s="231">
        <v>40.567999999999998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146</v>
      </c>
      <c r="AU257" s="237" t="s">
        <v>83</v>
      </c>
      <c r="AV257" s="13" t="s">
        <v>83</v>
      </c>
      <c r="AW257" s="13" t="s">
        <v>33</v>
      </c>
      <c r="AX257" s="13" t="s">
        <v>73</v>
      </c>
      <c r="AY257" s="237" t="s">
        <v>133</v>
      </c>
    </row>
    <row r="258" s="13" customFormat="1">
      <c r="A258" s="13"/>
      <c r="B258" s="227"/>
      <c r="C258" s="228"/>
      <c r="D258" s="220" t="s">
        <v>146</v>
      </c>
      <c r="E258" s="229" t="s">
        <v>19</v>
      </c>
      <c r="F258" s="230" t="s">
        <v>804</v>
      </c>
      <c r="G258" s="228"/>
      <c r="H258" s="231">
        <v>60.103999999999999</v>
      </c>
      <c r="I258" s="232"/>
      <c r="J258" s="228"/>
      <c r="K258" s="228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146</v>
      </c>
      <c r="AU258" s="237" t="s">
        <v>83</v>
      </c>
      <c r="AV258" s="13" t="s">
        <v>83</v>
      </c>
      <c r="AW258" s="13" t="s">
        <v>33</v>
      </c>
      <c r="AX258" s="13" t="s">
        <v>73</v>
      </c>
      <c r="AY258" s="237" t="s">
        <v>133</v>
      </c>
    </row>
    <row r="259" s="13" customFormat="1">
      <c r="A259" s="13"/>
      <c r="B259" s="227"/>
      <c r="C259" s="228"/>
      <c r="D259" s="220" t="s">
        <v>146</v>
      </c>
      <c r="E259" s="229" t="s">
        <v>19</v>
      </c>
      <c r="F259" s="230" t="s">
        <v>805</v>
      </c>
      <c r="G259" s="228"/>
      <c r="H259" s="231">
        <v>38.994999999999997</v>
      </c>
      <c r="I259" s="232"/>
      <c r="J259" s="228"/>
      <c r="K259" s="228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146</v>
      </c>
      <c r="AU259" s="237" t="s">
        <v>83</v>
      </c>
      <c r="AV259" s="13" t="s">
        <v>83</v>
      </c>
      <c r="AW259" s="13" t="s">
        <v>33</v>
      </c>
      <c r="AX259" s="13" t="s">
        <v>73</v>
      </c>
      <c r="AY259" s="237" t="s">
        <v>133</v>
      </c>
    </row>
    <row r="260" s="16" customFormat="1">
      <c r="A260" s="16"/>
      <c r="B260" s="259"/>
      <c r="C260" s="260"/>
      <c r="D260" s="220" t="s">
        <v>146</v>
      </c>
      <c r="E260" s="261" t="s">
        <v>19</v>
      </c>
      <c r="F260" s="262" t="s">
        <v>339</v>
      </c>
      <c r="G260" s="260"/>
      <c r="H260" s="263">
        <v>196.405</v>
      </c>
      <c r="I260" s="264"/>
      <c r="J260" s="260"/>
      <c r="K260" s="260"/>
      <c r="L260" s="265"/>
      <c r="M260" s="266"/>
      <c r="N260" s="267"/>
      <c r="O260" s="267"/>
      <c r="P260" s="267"/>
      <c r="Q260" s="267"/>
      <c r="R260" s="267"/>
      <c r="S260" s="267"/>
      <c r="T260" s="268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69" t="s">
        <v>146</v>
      </c>
      <c r="AU260" s="269" t="s">
        <v>83</v>
      </c>
      <c r="AV260" s="16" t="s">
        <v>154</v>
      </c>
      <c r="AW260" s="16" t="s">
        <v>33</v>
      </c>
      <c r="AX260" s="16" t="s">
        <v>73</v>
      </c>
      <c r="AY260" s="269" t="s">
        <v>133</v>
      </c>
    </row>
    <row r="261" s="13" customFormat="1">
      <c r="A261" s="13"/>
      <c r="B261" s="227"/>
      <c r="C261" s="228"/>
      <c r="D261" s="220" t="s">
        <v>146</v>
      </c>
      <c r="E261" s="229" t="s">
        <v>19</v>
      </c>
      <c r="F261" s="230" t="s">
        <v>806</v>
      </c>
      <c r="G261" s="228"/>
      <c r="H261" s="231">
        <v>196.405</v>
      </c>
      <c r="I261" s="232"/>
      <c r="J261" s="228"/>
      <c r="K261" s="228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146</v>
      </c>
      <c r="AU261" s="237" t="s">
        <v>83</v>
      </c>
      <c r="AV261" s="13" t="s">
        <v>83</v>
      </c>
      <c r="AW261" s="13" t="s">
        <v>33</v>
      </c>
      <c r="AX261" s="13" t="s">
        <v>81</v>
      </c>
      <c r="AY261" s="237" t="s">
        <v>133</v>
      </c>
    </row>
    <row r="262" s="2" customFormat="1" ht="24.15" customHeight="1">
      <c r="A262" s="41"/>
      <c r="B262" s="42"/>
      <c r="C262" s="207" t="s">
        <v>357</v>
      </c>
      <c r="D262" s="207" t="s">
        <v>135</v>
      </c>
      <c r="E262" s="208" t="s">
        <v>807</v>
      </c>
      <c r="F262" s="209" t="s">
        <v>808</v>
      </c>
      <c r="G262" s="210" t="s">
        <v>198</v>
      </c>
      <c r="H262" s="211">
        <v>39.549999999999997</v>
      </c>
      <c r="I262" s="212"/>
      <c r="J262" s="213">
        <f>ROUND(I262*H262,2)</f>
        <v>0</v>
      </c>
      <c r="K262" s="209" t="s">
        <v>139</v>
      </c>
      <c r="L262" s="47"/>
      <c r="M262" s="214" t="s">
        <v>19</v>
      </c>
      <c r="N262" s="215" t="s">
        <v>44</v>
      </c>
      <c r="O262" s="87"/>
      <c r="P262" s="216">
        <f>O262*H262</f>
        <v>0</v>
      </c>
      <c r="Q262" s="216">
        <v>0.0147</v>
      </c>
      <c r="R262" s="216">
        <f>Q262*H262</f>
        <v>0.58138499999999993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140</v>
      </c>
      <c r="AT262" s="218" t="s">
        <v>135</v>
      </c>
      <c r="AU262" s="218" t="s">
        <v>83</v>
      </c>
      <c r="AY262" s="20" t="s">
        <v>133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81</v>
      </c>
      <c r="BK262" s="219">
        <f>ROUND(I262*H262,2)</f>
        <v>0</v>
      </c>
      <c r="BL262" s="20" t="s">
        <v>140</v>
      </c>
      <c r="BM262" s="218" t="s">
        <v>809</v>
      </c>
    </row>
    <row r="263" s="2" customFormat="1">
      <c r="A263" s="41"/>
      <c r="B263" s="42"/>
      <c r="C263" s="43"/>
      <c r="D263" s="220" t="s">
        <v>142</v>
      </c>
      <c r="E263" s="43"/>
      <c r="F263" s="221" t="s">
        <v>810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142</v>
      </c>
      <c r="AU263" s="20" t="s">
        <v>83</v>
      </c>
    </row>
    <row r="264" s="2" customFormat="1">
      <c r="A264" s="41"/>
      <c r="B264" s="42"/>
      <c r="C264" s="43"/>
      <c r="D264" s="225" t="s">
        <v>144</v>
      </c>
      <c r="E264" s="43"/>
      <c r="F264" s="226" t="s">
        <v>811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144</v>
      </c>
      <c r="AU264" s="20" t="s">
        <v>83</v>
      </c>
    </row>
    <row r="265" s="14" customFormat="1">
      <c r="A265" s="14"/>
      <c r="B265" s="238"/>
      <c r="C265" s="239"/>
      <c r="D265" s="220" t="s">
        <v>146</v>
      </c>
      <c r="E265" s="240" t="s">
        <v>19</v>
      </c>
      <c r="F265" s="241" t="s">
        <v>812</v>
      </c>
      <c r="G265" s="239"/>
      <c r="H265" s="240" t="s">
        <v>19</v>
      </c>
      <c r="I265" s="242"/>
      <c r="J265" s="239"/>
      <c r="K265" s="239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146</v>
      </c>
      <c r="AU265" s="247" t="s">
        <v>83</v>
      </c>
      <c r="AV265" s="14" t="s">
        <v>81</v>
      </c>
      <c r="AW265" s="14" t="s">
        <v>33</v>
      </c>
      <c r="AX265" s="14" t="s">
        <v>73</v>
      </c>
      <c r="AY265" s="247" t="s">
        <v>133</v>
      </c>
    </row>
    <row r="266" s="13" customFormat="1">
      <c r="A266" s="13"/>
      <c r="B266" s="227"/>
      <c r="C266" s="228"/>
      <c r="D266" s="220" t="s">
        <v>146</v>
      </c>
      <c r="E266" s="229" t="s">
        <v>19</v>
      </c>
      <c r="F266" s="230" t="s">
        <v>813</v>
      </c>
      <c r="G266" s="228"/>
      <c r="H266" s="231">
        <v>39.549999999999997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146</v>
      </c>
      <c r="AU266" s="237" t="s">
        <v>83</v>
      </c>
      <c r="AV266" s="13" t="s">
        <v>83</v>
      </c>
      <c r="AW266" s="13" t="s">
        <v>33</v>
      </c>
      <c r="AX266" s="13" t="s">
        <v>81</v>
      </c>
      <c r="AY266" s="237" t="s">
        <v>133</v>
      </c>
    </row>
    <row r="267" s="2" customFormat="1" ht="24.15" customHeight="1">
      <c r="A267" s="41"/>
      <c r="B267" s="42"/>
      <c r="C267" s="207" t="s">
        <v>363</v>
      </c>
      <c r="D267" s="207" t="s">
        <v>135</v>
      </c>
      <c r="E267" s="208" t="s">
        <v>814</v>
      </c>
      <c r="F267" s="209" t="s">
        <v>815</v>
      </c>
      <c r="G267" s="210" t="s">
        <v>198</v>
      </c>
      <c r="H267" s="211">
        <v>167.14500000000001</v>
      </c>
      <c r="I267" s="212"/>
      <c r="J267" s="213">
        <f>ROUND(I267*H267,2)</f>
        <v>0</v>
      </c>
      <c r="K267" s="209" t="s">
        <v>139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0.0147</v>
      </c>
      <c r="R267" s="216">
        <f>Q267*H267</f>
        <v>2.4570315000000003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140</v>
      </c>
      <c r="AT267" s="218" t="s">
        <v>135</v>
      </c>
      <c r="AU267" s="218" t="s">
        <v>83</v>
      </c>
      <c r="AY267" s="20" t="s">
        <v>133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81</v>
      </c>
      <c r="BK267" s="219">
        <f>ROUND(I267*H267,2)</f>
        <v>0</v>
      </c>
      <c r="BL267" s="20" t="s">
        <v>140</v>
      </c>
      <c r="BM267" s="218" t="s">
        <v>816</v>
      </c>
    </row>
    <row r="268" s="2" customFormat="1">
      <c r="A268" s="41"/>
      <c r="B268" s="42"/>
      <c r="C268" s="43"/>
      <c r="D268" s="220" t="s">
        <v>142</v>
      </c>
      <c r="E268" s="43"/>
      <c r="F268" s="221" t="s">
        <v>817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142</v>
      </c>
      <c r="AU268" s="20" t="s">
        <v>83</v>
      </c>
    </row>
    <row r="269" s="2" customFormat="1">
      <c r="A269" s="41"/>
      <c r="B269" s="42"/>
      <c r="C269" s="43"/>
      <c r="D269" s="225" t="s">
        <v>144</v>
      </c>
      <c r="E269" s="43"/>
      <c r="F269" s="226" t="s">
        <v>818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144</v>
      </c>
      <c r="AU269" s="20" t="s">
        <v>83</v>
      </c>
    </row>
    <row r="270" s="14" customFormat="1">
      <c r="A270" s="14"/>
      <c r="B270" s="238"/>
      <c r="C270" s="239"/>
      <c r="D270" s="220" t="s">
        <v>146</v>
      </c>
      <c r="E270" s="240" t="s">
        <v>19</v>
      </c>
      <c r="F270" s="241" t="s">
        <v>819</v>
      </c>
      <c r="G270" s="239"/>
      <c r="H270" s="240" t="s">
        <v>19</v>
      </c>
      <c r="I270" s="242"/>
      <c r="J270" s="239"/>
      <c r="K270" s="239"/>
      <c r="L270" s="243"/>
      <c r="M270" s="244"/>
      <c r="N270" s="245"/>
      <c r="O270" s="245"/>
      <c r="P270" s="245"/>
      <c r="Q270" s="245"/>
      <c r="R270" s="245"/>
      <c r="S270" s="245"/>
      <c r="T270" s="24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47" t="s">
        <v>146</v>
      </c>
      <c r="AU270" s="247" t="s">
        <v>83</v>
      </c>
      <c r="AV270" s="14" t="s">
        <v>81</v>
      </c>
      <c r="AW270" s="14" t="s">
        <v>33</v>
      </c>
      <c r="AX270" s="14" t="s">
        <v>73</v>
      </c>
      <c r="AY270" s="247" t="s">
        <v>133</v>
      </c>
    </row>
    <row r="271" s="13" customFormat="1">
      <c r="A271" s="13"/>
      <c r="B271" s="227"/>
      <c r="C271" s="228"/>
      <c r="D271" s="220" t="s">
        <v>146</v>
      </c>
      <c r="E271" s="229" t="s">
        <v>19</v>
      </c>
      <c r="F271" s="230" t="s">
        <v>331</v>
      </c>
      <c r="G271" s="228"/>
      <c r="H271" s="231">
        <v>16.038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146</v>
      </c>
      <c r="AU271" s="237" t="s">
        <v>83</v>
      </c>
      <c r="AV271" s="13" t="s">
        <v>83</v>
      </c>
      <c r="AW271" s="13" t="s">
        <v>33</v>
      </c>
      <c r="AX271" s="13" t="s">
        <v>73</v>
      </c>
      <c r="AY271" s="237" t="s">
        <v>133</v>
      </c>
    </row>
    <row r="272" s="13" customFormat="1">
      <c r="A272" s="13"/>
      <c r="B272" s="227"/>
      <c r="C272" s="228"/>
      <c r="D272" s="220" t="s">
        <v>146</v>
      </c>
      <c r="E272" s="229" t="s">
        <v>19</v>
      </c>
      <c r="F272" s="230" t="s">
        <v>332</v>
      </c>
      <c r="G272" s="228"/>
      <c r="H272" s="231">
        <v>21.75</v>
      </c>
      <c r="I272" s="232"/>
      <c r="J272" s="228"/>
      <c r="K272" s="228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146</v>
      </c>
      <c r="AU272" s="237" t="s">
        <v>83</v>
      </c>
      <c r="AV272" s="13" t="s">
        <v>83</v>
      </c>
      <c r="AW272" s="13" t="s">
        <v>33</v>
      </c>
      <c r="AX272" s="13" t="s">
        <v>73</v>
      </c>
      <c r="AY272" s="237" t="s">
        <v>133</v>
      </c>
    </row>
    <row r="273" s="13" customFormat="1">
      <c r="A273" s="13"/>
      <c r="B273" s="227"/>
      <c r="C273" s="228"/>
      <c r="D273" s="220" t="s">
        <v>146</v>
      </c>
      <c r="E273" s="229" t="s">
        <v>19</v>
      </c>
      <c r="F273" s="230" t="s">
        <v>333</v>
      </c>
      <c r="G273" s="228"/>
      <c r="H273" s="231">
        <v>41.835999999999999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146</v>
      </c>
      <c r="AU273" s="237" t="s">
        <v>83</v>
      </c>
      <c r="AV273" s="13" t="s">
        <v>83</v>
      </c>
      <c r="AW273" s="13" t="s">
        <v>33</v>
      </c>
      <c r="AX273" s="13" t="s">
        <v>73</v>
      </c>
      <c r="AY273" s="237" t="s">
        <v>133</v>
      </c>
    </row>
    <row r="274" s="13" customFormat="1">
      <c r="A274" s="13"/>
      <c r="B274" s="227"/>
      <c r="C274" s="228"/>
      <c r="D274" s="220" t="s">
        <v>146</v>
      </c>
      <c r="E274" s="229" t="s">
        <v>19</v>
      </c>
      <c r="F274" s="230" t="s">
        <v>334</v>
      </c>
      <c r="G274" s="228"/>
      <c r="H274" s="231">
        <v>25.100000000000001</v>
      </c>
      <c r="I274" s="232"/>
      <c r="J274" s="228"/>
      <c r="K274" s="228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146</v>
      </c>
      <c r="AU274" s="237" t="s">
        <v>83</v>
      </c>
      <c r="AV274" s="13" t="s">
        <v>83</v>
      </c>
      <c r="AW274" s="13" t="s">
        <v>33</v>
      </c>
      <c r="AX274" s="13" t="s">
        <v>73</v>
      </c>
      <c r="AY274" s="237" t="s">
        <v>133</v>
      </c>
    </row>
    <row r="275" s="13" customFormat="1">
      <c r="A275" s="13"/>
      <c r="B275" s="227"/>
      <c r="C275" s="228"/>
      <c r="D275" s="220" t="s">
        <v>146</v>
      </c>
      <c r="E275" s="229" t="s">
        <v>19</v>
      </c>
      <c r="F275" s="230" t="s">
        <v>335</v>
      </c>
      <c r="G275" s="228"/>
      <c r="H275" s="231">
        <v>22.640999999999998</v>
      </c>
      <c r="I275" s="232"/>
      <c r="J275" s="228"/>
      <c r="K275" s="228"/>
      <c r="L275" s="233"/>
      <c r="M275" s="234"/>
      <c r="N275" s="235"/>
      <c r="O275" s="235"/>
      <c r="P275" s="235"/>
      <c r="Q275" s="235"/>
      <c r="R275" s="235"/>
      <c r="S275" s="235"/>
      <c r="T275" s="23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7" t="s">
        <v>146</v>
      </c>
      <c r="AU275" s="237" t="s">
        <v>83</v>
      </c>
      <c r="AV275" s="13" t="s">
        <v>83</v>
      </c>
      <c r="AW275" s="13" t="s">
        <v>33</v>
      </c>
      <c r="AX275" s="13" t="s">
        <v>73</v>
      </c>
      <c r="AY275" s="237" t="s">
        <v>133</v>
      </c>
    </row>
    <row r="276" s="13" customFormat="1">
      <c r="A276" s="13"/>
      <c r="B276" s="227"/>
      <c r="C276" s="228"/>
      <c r="D276" s="220" t="s">
        <v>146</v>
      </c>
      <c r="E276" s="229" t="s">
        <v>19</v>
      </c>
      <c r="F276" s="230" t="s">
        <v>336</v>
      </c>
      <c r="G276" s="228"/>
      <c r="H276" s="231">
        <v>40.048000000000002</v>
      </c>
      <c r="I276" s="232"/>
      <c r="J276" s="228"/>
      <c r="K276" s="228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146</v>
      </c>
      <c r="AU276" s="237" t="s">
        <v>83</v>
      </c>
      <c r="AV276" s="13" t="s">
        <v>83</v>
      </c>
      <c r="AW276" s="13" t="s">
        <v>33</v>
      </c>
      <c r="AX276" s="13" t="s">
        <v>73</v>
      </c>
      <c r="AY276" s="237" t="s">
        <v>133</v>
      </c>
    </row>
    <row r="277" s="13" customFormat="1">
      <c r="A277" s="13"/>
      <c r="B277" s="227"/>
      <c r="C277" s="228"/>
      <c r="D277" s="220" t="s">
        <v>146</v>
      </c>
      <c r="E277" s="229" t="s">
        <v>19</v>
      </c>
      <c r="F277" s="230" t="s">
        <v>337</v>
      </c>
      <c r="G277" s="228"/>
      <c r="H277" s="231">
        <v>28.428999999999998</v>
      </c>
      <c r="I277" s="232"/>
      <c r="J277" s="228"/>
      <c r="K277" s="228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146</v>
      </c>
      <c r="AU277" s="237" t="s">
        <v>83</v>
      </c>
      <c r="AV277" s="13" t="s">
        <v>83</v>
      </c>
      <c r="AW277" s="13" t="s">
        <v>33</v>
      </c>
      <c r="AX277" s="13" t="s">
        <v>73</v>
      </c>
      <c r="AY277" s="237" t="s">
        <v>133</v>
      </c>
    </row>
    <row r="278" s="13" customFormat="1">
      <c r="A278" s="13"/>
      <c r="B278" s="227"/>
      <c r="C278" s="228"/>
      <c r="D278" s="220" t="s">
        <v>146</v>
      </c>
      <c r="E278" s="229" t="s">
        <v>19</v>
      </c>
      <c r="F278" s="230" t="s">
        <v>338</v>
      </c>
      <c r="G278" s="228"/>
      <c r="H278" s="231">
        <v>27.018000000000001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146</v>
      </c>
      <c r="AU278" s="237" t="s">
        <v>83</v>
      </c>
      <c r="AV278" s="13" t="s">
        <v>83</v>
      </c>
      <c r="AW278" s="13" t="s">
        <v>33</v>
      </c>
      <c r="AX278" s="13" t="s">
        <v>73</v>
      </c>
      <c r="AY278" s="237" t="s">
        <v>133</v>
      </c>
    </row>
    <row r="279" s="16" customFormat="1">
      <c r="A279" s="16"/>
      <c r="B279" s="259"/>
      <c r="C279" s="260"/>
      <c r="D279" s="220" t="s">
        <v>146</v>
      </c>
      <c r="E279" s="261" t="s">
        <v>19</v>
      </c>
      <c r="F279" s="262" t="s">
        <v>339</v>
      </c>
      <c r="G279" s="260"/>
      <c r="H279" s="263">
        <v>222.85999999999999</v>
      </c>
      <c r="I279" s="264"/>
      <c r="J279" s="260"/>
      <c r="K279" s="260"/>
      <c r="L279" s="265"/>
      <c r="M279" s="266"/>
      <c r="N279" s="267"/>
      <c r="O279" s="267"/>
      <c r="P279" s="267"/>
      <c r="Q279" s="267"/>
      <c r="R279" s="267"/>
      <c r="S279" s="267"/>
      <c r="T279" s="268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T279" s="269" t="s">
        <v>146</v>
      </c>
      <c r="AU279" s="269" t="s">
        <v>83</v>
      </c>
      <c r="AV279" s="16" t="s">
        <v>154</v>
      </c>
      <c r="AW279" s="16" t="s">
        <v>33</v>
      </c>
      <c r="AX279" s="16" t="s">
        <v>73</v>
      </c>
      <c r="AY279" s="269" t="s">
        <v>133</v>
      </c>
    </row>
    <row r="280" s="13" customFormat="1">
      <c r="A280" s="13"/>
      <c r="B280" s="227"/>
      <c r="C280" s="228"/>
      <c r="D280" s="220" t="s">
        <v>146</v>
      </c>
      <c r="E280" s="229" t="s">
        <v>19</v>
      </c>
      <c r="F280" s="230" t="s">
        <v>820</v>
      </c>
      <c r="G280" s="228"/>
      <c r="H280" s="231">
        <v>167.14500000000001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146</v>
      </c>
      <c r="AU280" s="237" t="s">
        <v>83</v>
      </c>
      <c r="AV280" s="13" t="s">
        <v>83</v>
      </c>
      <c r="AW280" s="13" t="s">
        <v>33</v>
      </c>
      <c r="AX280" s="13" t="s">
        <v>81</v>
      </c>
      <c r="AY280" s="237" t="s">
        <v>133</v>
      </c>
    </row>
    <row r="281" s="2" customFormat="1" ht="24.15" customHeight="1">
      <c r="A281" s="41"/>
      <c r="B281" s="42"/>
      <c r="C281" s="207" t="s">
        <v>374</v>
      </c>
      <c r="D281" s="207" t="s">
        <v>135</v>
      </c>
      <c r="E281" s="208" t="s">
        <v>821</v>
      </c>
      <c r="F281" s="209" t="s">
        <v>822</v>
      </c>
      <c r="G281" s="210" t="s">
        <v>198</v>
      </c>
      <c r="H281" s="211">
        <v>79.099999999999994</v>
      </c>
      <c r="I281" s="212"/>
      <c r="J281" s="213">
        <f>ROUND(I281*H281,2)</f>
        <v>0</v>
      </c>
      <c r="K281" s="209" t="s">
        <v>139</v>
      </c>
      <c r="L281" s="47"/>
      <c r="M281" s="214" t="s">
        <v>19</v>
      </c>
      <c r="N281" s="215" t="s">
        <v>44</v>
      </c>
      <c r="O281" s="87"/>
      <c r="P281" s="216">
        <f>O281*H281</f>
        <v>0</v>
      </c>
      <c r="Q281" s="216">
        <v>0.0040000000000000001</v>
      </c>
      <c r="R281" s="216">
        <f>Q281*H281</f>
        <v>0.31639999999999996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140</v>
      </c>
      <c r="AT281" s="218" t="s">
        <v>135</v>
      </c>
      <c r="AU281" s="218" t="s">
        <v>83</v>
      </c>
      <c r="AY281" s="20" t="s">
        <v>133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81</v>
      </c>
      <c r="BK281" s="219">
        <f>ROUND(I281*H281,2)</f>
        <v>0</v>
      </c>
      <c r="BL281" s="20" t="s">
        <v>140</v>
      </c>
      <c r="BM281" s="218" t="s">
        <v>823</v>
      </c>
    </row>
    <row r="282" s="2" customFormat="1">
      <c r="A282" s="41"/>
      <c r="B282" s="42"/>
      <c r="C282" s="43"/>
      <c r="D282" s="220" t="s">
        <v>142</v>
      </c>
      <c r="E282" s="43"/>
      <c r="F282" s="221" t="s">
        <v>824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142</v>
      </c>
      <c r="AU282" s="20" t="s">
        <v>83</v>
      </c>
    </row>
    <row r="283" s="2" customFormat="1">
      <c r="A283" s="41"/>
      <c r="B283" s="42"/>
      <c r="C283" s="43"/>
      <c r="D283" s="225" t="s">
        <v>144</v>
      </c>
      <c r="E283" s="43"/>
      <c r="F283" s="226" t="s">
        <v>825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144</v>
      </c>
      <c r="AU283" s="20" t="s">
        <v>83</v>
      </c>
    </row>
    <row r="284" s="14" customFormat="1">
      <c r="A284" s="14"/>
      <c r="B284" s="238"/>
      <c r="C284" s="239"/>
      <c r="D284" s="220" t="s">
        <v>146</v>
      </c>
      <c r="E284" s="240" t="s">
        <v>19</v>
      </c>
      <c r="F284" s="241" t="s">
        <v>194</v>
      </c>
      <c r="G284" s="239"/>
      <c r="H284" s="240" t="s">
        <v>19</v>
      </c>
      <c r="I284" s="242"/>
      <c r="J284" s="239"/>
      <c r="K284" s="239"/>
      <c r="L284" s="243"/>
      <c r="M284" s="244"/>
      <c r="N284" s="245"/>
      <c r="O284" s="245"/>
      <c r="P284" s="245"/>
      <c r="Q284" s="245"/>
      <c r="R284" s="245"/>
      <c r="S284" s="245"/>
      <c r="T284" s="246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7" t="s">
        <v>146</v>
      </c>
      <c r="AU284" s="247" t="s">
        <v>83</v>
      </c>
      <c r="AV284" s="14" t="s">
        <v>81</v>
      </c>
      <c r="AW284" s="14" t="s">
        <v>33</v>
      </c>
      <c r="AX284" s="14" t="s">
        <v>73</v>
      </c>
      <c r="AY284" s="247" t="s">
        <v>133</v>
      </c>
    </row>
    <row r="285" s="13" customFormat="1">
      <c r="A285" s="13"/>
      <c r="B285" s="227"/>
      <c r="C285" s="228"/>
      <c r="D285" s="220" t="s">
        <v>146</v>
      </c>
      <c r="E285" s="229" t="s">
        <v>19</v>
      </c>
      <c r="F285" s="230" t="s">
        <v>826</v>
      </c>
      <c r="G285" s="228"/>
      <c r="H285" s="231">
        <v>79.099999999999994</v>
      </c>
      <c r="I285" s="232"/>
      <c r="J285" s="228"/>
      <c r="K285" s="228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146</v>
      </c>
      <c r="AU285" s="237" t="s">
        <v>83</v>
      </c>
      <c r="AV285" s="13" t="s">
        <v>83</v>
      </c>
      <c r="AW285" s="13" t="s">
        <v>33</v>
      </c>
      <c r="AX285" s="13" t="s">
        <v>81</v>
      </c>
      <c r="AY285" s="237" t="s">
        <v>133</v>
      </c>
    </row>
    <row r="286" s="2" customFormat="1" ht="16.5" customHeight="1">
      <c r="A286" s="41"/>
      <c r="B286" s="42"/>
      <c r="C286" s="207" t="s">
        <v>382</v>
      </c>
      <c r="D286" s="207" t="s">
        <v>135</v>
      </c>
      <c r="E286" s="208" t="s">
        <v>827</v>
      </c>
      <c r="F286" s="209" t="s">
        <v>828</v>
      </c>
      <c r="G286" s="210" t="s">
        <v>198</v>
      </c>
      <c r="H286" s="211">
        <v>252.476</v>
      </c>
      <c r="I286" s="212"/>
      <c r="J286" s="213">
        <f>ROUND(I286*H286,2)</f>
        <v>0</v>
      </c>
      <c r="K286" s="209" t="s">
        <v>139</v>
      </c>
      <c r="L286" s="47"/>
      <c r="M286" s="214" t="s">
        <v>19</v>
      </c>
      <c r="N286" s="215" t="s">
        <v>44</v>
      </c>
      <c r="O286" s="87"/>
      <c r="P286" s="216">
        <f>O286*H286</f>
        <v>0</v>
      </c>
      <c r="Q286" s="216">
        <v>0.0040000000000000001</v>
      </c>
      <c r="R286" s="216">
        <f>Q286*H286</f>
        <v>1.0099039999999999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140</v>
      </c>
      <c r="AT286" s="218" t="s">
        <v>135</v>
      </c>
      <c r="AU286" s="218" t="s">
        <v>83</v>
      </c>
      <c r="AY286" s="20" t="s">
        <v>133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81</v>
      </c>
      <c r="BK286" s="219">
        <f>ROUND(I286*H286,2)</f>
        <v>0</v>
      </c>
      <c r="BL286" s="20" t="s">
        <v>140</v>
      </c>
      <c r="BM286" s="218" t="s">
        <v>829</v>
      </c>
    </row>
    <row r="287" s="2" customFormat="1">
      <c r="A287" s="41"/>
      <c r="B287" s="42"/>
      <c r="C287" s="43"/>
      <c r="D287" s="220" t="s">
        <v>142</v>
      </c>
      <c r="E287" s="43"/>
      <c r="F287" s="221" t="s">
        <v>830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142</v>
      </c>
      <c r="AU287" s="20" t="s">
        <v>83</v>
      </c>
    </row>
    <row r="288" s="2" customFormat="1">
      <c r="A288" s="41"/>
      <c r="B288" s="42"/>
      <c r="C288" s="43"/>
      <c r="D288" s="225" t="s">
        <v>144</v>
      </c>
      <c r="E288" s="43"/>
      <c r="F288" s="226" t="s">
        <v>831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144</v>
      </c>
      <c r="AU288" s="20" t="s">
        <v>83</v>
      </c>
    </row>
    <row r="289" s="14" customFormat="1">
      <c r="A289" s="14"/>
      <c r="B289" s="238"/>
      <c r="C289" s="239"/>
      <c r="D289" s="220" t="s">
        <v>146</v>
      </c>
      <c r="E289" s="240" t="s">
        <v>19</v>
      </c>
      <c r="F289" s="241" t="s">
        <v>832</v>
      </c>
      <c r="G289" s="239"/>
      <c r="H289" s="240" t="s">
        <v>19</v>
      </c>
      <c r="I289" s="242"/>
      <c r="J289" s="239"/>
      <c r="K289" s="239"/>
      <c r="L289" s="243"/>
      <c r="M289" s="244"/>
      <c r="N289" s="245"/>
      <c r="O289" s="245"/>
      <c r="P289" s="245"/>
      <c r="Q289" s="245"/>
      <c r="R289" s="245"/>
      <c r="S289" s="245"/>
      <c r="T289" s="24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7" t="s">
        <v>146</v>
      </c>
      <c r="AU289" s="247" t="s">
        <v>83</v>
      </c>
      <c r="AV289" s="14" t="s">
        <v>81</v>
      </c>
      <c r="AW289" s="14" t="s">
        <v>33</v>
      </c>
      <c r="AX289" s="14" t="s">
        <v>73</v>
      </c>
      <c r="AY289" s="247" t="s">
        <v>133</v>
      </c>
    </row>
    <row r="290" s="13" customFormat="1">
      <c r="A290" s="13"/>
      <c r="B290" s="227"/>
      <c r="C290" s="228"/>
      <c r="D290" s="220" t="s">
        <v>146</v>
      </c>
      <c r="E290" s="229" t="s">
        <v>19</v>
      </c>
      <c r="F290" s="230" t="s">
        <v>331</v>
      </c>
      <c r="G290" s="228"/>
      <c r="H290" s="231">
        <v>16.038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146</v>
      </c>
      <c r="AU290" s="237" t="s">
        <v>83</v>
      </c>
      <c r="AV290" s="13" t="s">
        <v>83</v>
      </c>
      <c r="AW290" s="13" t="s">
        <v>33</v>
      </c>
      <c r="AX290" s="13" t="s">
        <v>73</v>
      </c>
      <c r="AY290" s="237" t="s">
        <v>133</v>
      </c>
    </row>
    <row r="291" s="13" customFormat="1">
      <c r="A291" s="13"/>
      <c r="B291" s="227"/>
      <c r="C291" s="228"/>
      <c r="D291" s="220" t="s">
        <v>146</v>
      </c>
      <c r="E291" s="229" t="s">
        <v>19</v>
      </c>
      <c r="F291" s="230" t="s">
        <v>332</v>
      </c>
      <c r="G291" s="228"/>
      <c r="H291" s="231">
        <v>21.75</v>
      </c>
      <c r="I291" s="232"/>
      <c r="J291" s="228"/>
      <c r="K291" s="228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146</v>
      </c>
      <c r="AU291" s="237" t="s">
        <v>83</v>
      </c>
      <c r="AV291" s="13" t="s">
        <v>83</v>
      </c>
      <c r="AW291" s="13" t="s">
        <v>33</v>
      </c>
      <c r="AX291" s="13" t="s">
        <v>73</v>
      </c>
      <c r="AY291" s="237" t="s">
        <v>133</v>
      </c>
    </row>
    <row r="292" s="13" customFormat="1">
      <c r="A292" s="13"/>
      <c r="B292" s="227"/>
      <c r="C292" s="228"/>
      <c r="D292" s="220" t="s">
        <v>146</v>
      </c>
      <c r="E292" s="229" t="s">
        <v>19</v>
      </c>
      <c r="F292" s="230" t="s">
        <v>333</v>
      </c>
      <c r="G292" s="228"/>
      <c r="H292" s="231">
        <v>41.835999999999999</v>
      </c>
      <c r="I292" s="232"/>
      <c r="J292" s="228"/>
      <c r="K292" s="228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146</v>
      </c>
      <c r="AU292" s="237" t="s">
        <v>83</v>
      </c>
      <c r="AV292" s="13" t="s">
        <v>83</v>
      </c>
      <c r="AW292" s="13" t="s">
        <v>33</v>
      </c>
      <c r="AX292" s="13" t="s">
        <v>73</v>
      </c>
      <c r="AY292" s="237" t="s">
        <v>133</v>
      </c>
    </row>
    <row r="293" s="13" customFormat="1">
      <c r="A293" s="13"/>
      <c r="B293" s="227"/>
      <c r="C293" s="228"/>
      <c r="D293" s="220" t="s">
        <v>146</v>
      </c>
      <c r="E293" s="229" t="s">
        <v>19</v>
      </c>
      <c r="F293" s="230" t="s">
        <v>334</v>
      </c>
      <c r="G293" s="228"/>
      <c r="H293" s="231">
        <v>25.100000000000001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146</v>
      </c>
      <c r="AU293" s="237" t="s">
        <v>83</v>
      </c>
      <c r="AV293" s="13" t="s">
        <v>83</v>
      </c>
      <c r="AW293" s="13" t="s">
        <v>33</v>
      </c>
      <c r="AX293" s="13" t="s">
        <v>73</v>
      </c>
      <c r="AY293" s="237" t="s">
        <v>133</v>
      </c>
    </row>
    <row r="294" s="13" customFormat="1">
      <c r="A294" s="13"/>
      <c r="B294" s="227"/>
      <c r="C294" s="228"/>
      <c r="D294" s="220" t="s">
        <v>146</v>
      </c>
      <c r="E294" s="229" t="s">
        <v>19</v>
      </c>
      <c r="F294" s="230" t="s">
        <v>335</v>
      </c>
      <c r="G294" s="228"/>
      <c r="H294" s="231">
        <v>22.640999999999998</v>
      </c>
      <c r="I294" s="232"/>
      <c r="J294" s="228"/>
      <c r="K294" s="228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146</v>
      </c>
      <c r="AU294" s="237" t="s">
        <v>83</v>
      </c>
      <c r="AV294" s="13" t="s">
        <v>83</v>
      </c>
      <c r="AW294" s="13" t="s">
        <v>33</v>
      </c>
      <c r="AX294" s="13" t="s">
        <v>73</v>
      </c>
      <c r="AY294" s="237" t="s">
        <v>133</v>
      </c>
    </row>
    <row r="295" s="13" customFormat="1">
      <c r="A295" s="13"/>
      <c r="B295" s="227"/>
      <c r="C295" s="228"/>
      <c r="D295" s="220" t="s">
        <v>146</v>
      </c>
      <c r="E295" s="229" t="s">
        <v>19</v>
      </c>
      <c r="F295" s="230" t="s">
        <v>336</v>
      </c>
      <c r="G295" s="228"/>
      <c r="H295" s="231">
        <v>40.048000000000002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146</v>
      </c>
      <c r="AU295" s="237" t="s">
        <v>83</v>
      </c>
      <c r="AV295" s="13" t="s">
        <v>83</v>
      </c>
      <c r="AW295" s="13" t="s">
        <v>33</v>
      </c>
      <c r="AX295" s="13" t="s">
        <v>73</v>
      </c>
      <c r="AY295" s="237" t="s">
        <v>133</v>
      </c>
    </row>
    <row r="296" s="13" customFormat="1">
      <c r="A296" s="13"/>
      <c r="B296" s="227"/>
      <c r="C296" s="228"/>
      <c r="D296" s="220" t="s">
        <v>146</v>
      </c>
      <c r="E296" s="229" t="s">
        <v>19</v>
      </c>
      <c r="F296" s="230" t="s">
        <v>337</v>
      </c>
      <c r="G296" s="228"/>
      <c r="H296" s="231">
        <v>28.428999999999998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146</v>
      </c>
      <c r="AU296" s="237" t="s">
        <v>83</v>
      </c>
      <c r="AV296" s="13" t="s">
        <v>83</v>
      </c>
      <c r="AW296" s="13" t="s">
        <v>33</v>
      </c>
      <c r="AX296" s="13" t="s">
        <v>73</v>
      </c>
      <c r="AY296" s="237" t="s">
        <v>133</v>
      </c>
    </row>
    <row r="297" s="13" customFormat="1">
      <c r="A297" s="13"/>
      <c r="B297" s="227"/>
      <c r="C297" s="228"/>
      <c r="D297" s="220" t="s">
        <v>146</v>
      </c>
      <c r="E297" s="229" t="s">
        <v>19</v>
      </c>
      <c r="F297" s="230" t="s">
        <v>338</v>
      </c>
      <c r="G297" s="228"/>
      <c r="H297" s="231">
        <v>27.018000000000001</v>
      </c>
      <c r="I297" s="232"/>
      <c r="J297" s="228"/>
      <c r="K297" s="228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146</v>
      </c>
      <c r="AU297" s="237" t="s">
        <v>83</v>
      </c>
      <c r="AV297" s="13" t="s">
        <v>83</v>
      </c>
      <c r="AW297" s="13" t="s">
        <v>33</v>
      </c>
      <c r="AX297" s="13" t="s">
        <v>73</v>
      </c>
      <c r="AY297" s="237" t="s">
        <v>133</v>
      </c>
    </row>
    <row r="298" s="16" customFormat="1">
      <c r="A298" s="16"/>
      <c r="B298" s="259"/>
      <c r="C298" s="260"/>
      <c r="D298" s="220" t="s">
        <v>146</v>
      </c>
      <c r="E298" s="261" t="s">
        <v>19</v>
      </c>
      <c r="F298" s="262" t="s">
        <v>339</v>
      </c>
      <c r="G298" s="260"/>
      <c r="H298" s="263">
        <v>222.85999999999999</v>
      </c>
      <c r="I298" s="264"/>
      <c r="J298" s="260"/>
      <c r="K298" s="260"/>
      <c r="L298" s="265"/>
      <c r="M298" s="266"/>
      <c r="N298" s="267"/>
      <c r="O298" s="267"/>
      <c r="P298" s="267"/>
      <c r="Q298" s="267"/>
      <c r="R298" s="267"/>
      <c r="S298" s="267"/>
      <c r="T298" s="268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269" t="s">
        <v>146</v>
      </c>
      <c r="AU298" s="269" t="s">
        <v>83</v>
      </c>
      <c r="AV298" s="16" t="s">
        <v>154</v>
      </c>
      <c r="AW298" s="16" t="s">
        <v>33</v>
      </c>
      <c r="AX298" s="16" t="s">
        <v>73</v>
      </c>
      <c r="AY298" s="269" t="s">
        <v>133</v>
      </c>
    </row>
    <row r="299" s="14" customFormat="1">
      <c r="A299" s="14"/>
      <c r="B299" s="238"/>
      <c r="C299" s="239"/>
      <c r="D299" s="220" t="s">
        <v>146</v>
      </c>
      <c r="E299" s="240" t="s">
        <v>19</v>
      </c>
      <c r="F299" s="241" t="s">
        <v>244</v>
      </c>
      <c r="G299" s="239"/>
      <c r="H299" s="240" t="s">
        <v>19</v>
      </c>
      <c r="I299" s="242"/>
      <c r="J299" s="239"/>
      <c r="K299" s="239"/>
      <c r="L299" s="243"/>
      <c r="M299" s="244"/>
      <c r="N299" s="245"/>
      <c r="O299" s="245"/>
      <c r="P299" s="245"/>
      <c r="Q299" s="245"/>
      <c r="R299" s="245"/>
      <c r="S299" s="245"/>
      <c r="T299" s="246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7" t="s">
        <v>146</v>
      </c>
      <c r="AU299" s="247" t="s">
        <v>83</v>
      </c>
      <c r="AV299" s="14" t="s">
        <v>81</v>
      </c>
      <c r="AW299" s="14" t="s">
        <v>33</v>
      </c>
      <c r="AX299" s="14" t="s">
        <v>73</v>
      </c>
      <c r="AY299" s="247" t="s">
        <v>133</v>
      </c>
    </row>
    <row r="300" s="13" customFormat="1">
      <c r="A300" s="13"/>
      <c r="B300" s="227"/>
      <c r="C300" s="228"/>
      <c r="D300" s="220" t="s">
        <v>146</v>
      </c>
      <c r="E300" s="229" t="s">
        <v>19</v>
      </c>
      <c r="F300" s="230" t="s">
        <v>833</v>
      </c>
      <c r="G300" s="228"/>
      <c r="H300" s="231">
        <v>29.460999999999999</v>
      </c>
      <c r="I300" s="232"/>
      <c r="J300" s="228"/>
      <c r="K300" s="228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146</v>
      </c>
      <c r="AU300" s="237" t="s">
        <v>83</v>
      </c>
      <c r="AV300" s="13" t="s">
        <v>83</v>
      </c>
      <c r="AW300" s="13" t="s">
        <v>33</v>
      </c>
      <c r="AX300" s="13" t="s">
        <v>73</v>
      </c>
      <c r="AY300" s="237" t="s">
        <v>133</v>
      </c>
    </row>
    <row r="301" s="16" customFormat="1">
      <c r="A301" s="16"/>
      <c r="B301" s="259"/>
      <c r="C301" s="260"/>
      <c r="D301" s="220" t="s">
        <v>146</v>
      </c>
      <c r="E301" s="261" t="s">
        <v>19</v>
      </c>
      <c r="F301" s="262" t="s">
        <v>339</v>
      </c>
      <c r="G301" s="260"/>
      <c r="H301" s="263">
        <v>29.460999999999999</v>
      </c>
      <c r="I301" s="264"/>
      <c r="J301" s="260"/>
      <c r="K301" s="260"/>
      <c r="L301" s="265"/>
      <c r="M301" s="266"/>
      <c r="N301" s="267"/>
      <c r="O301" s="267"/>
      <c r="P301" s="267"/>
      <c r="Q301" s="267"/>
      <c r="R301" s="267"/>
      <c r="S301" s="267"/>
      <c r="T301" s="268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T301" s="269" t="s">
        <v>146</v>
      </c>
      <c r="AU301" s="269" t="s">
        <v>83</v>
      </c>
      <c r="AV301" s="16" t="s">
        <v>154</v>
      </c>
      <c r="AW301" s="16" t="s">
        <v>33</v>
      </c>
      <c r="AX301" s="16" t="s">
        <v>73</v>
      </c>
      <c r="AY301" s="269" t="s">
        <v>133</v>
      </c>
    </row>
    <row r="302" s="13" customFormat="1">
      <c r="A302" s="13"/>
      <c r="B302" s="227"/>
      <c r="C302" s="228"/>
      <c r="D302" s="220" t="s">
        <v>146</v>
      </c>
      <c r="E302" s="229" t="s">
        <v>19</v>
      </c>
      <c r="F302" s="230" t="s">
        <v>834</v>
      </c>
      <c r="G302" s="228"/>
      <c r="H302" s="231">
        <v>-37.689999999999998</v>
      </c>
      <c r="I302" s="232"/>
      <c r="J302" s="228"/>
      <c r="K302" s="228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146</v>
      </c>
      <c r="AU302" s="237" t="s">
        <v>83</v>
      </c>
      <c r="AV302" s="13" t="s">
        <v>83</v>
      </c>
      <c r="AW302" s="13" t="s">
        <v>33</v>
      </c>
      <c r="AX302" s="13" t="s">
        <v>73</v>
      </c>
      <c r="AY302" s="237" t="s">
        <v>133</v>
      </c>
    </row>
    <row r="303" s="14" customFormat="1">
      <c r="A303" s="14"/>
      <c r="B303" s="238"/>
      <c r="C303" s="239"/>
      <c r="D303" s="220" t="s">
        <v>146</v>
      </c>
      <c r="E303" s="240" t="s">
        <v>19</v>
      </c>
      <c r="F303" s="241" t="s">
        <v>236</v>
      </c>
      <c r="G303" s="239"/>
      <c r="H303" s="240" t="s">
        <v>19</v>
      </c>
      <c r="I303" s="242"/>
      <c r="J303" s="239"/>
      <c r="K303" s="239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146</v>
      </c>
      <c r="AU303" s="247" t="s">
        <v>83</v>
      </c>
      <c r="AV303" s="14" t="s">
        <v>81</v>
      </c>
      <c r="AW303" s="14" t="s">
        <v>33</v>
      </c>
      <c r="AX303" s="14" t="s">
        <v>73</v>
      </c>
      <c r="AY303" s="247" t="s">
        <v>133</v>
      </c>
    </row>
    <row r="304" s="13" customFormat="1">
      <c r="A304" s="13"/>
      <c r="B304" s="227"/>
      <c r="C304" s="228"/>
      <c r="D304" s="220" t="s">
        <v>146</v>
      </c>
      <c r="E304" s="229" t="s">
        <v>19</v>
      </c>
      <c r="F304" s="230" t="s">
        <v>835</v>
      </c>
      <c r="G304" s="228"/>
      <c r="H304" s="231">
        <v>37.844999999999999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146</v>
      </c>
      <c r="AU304" s="237" t="s">
        <v>83</v>
      </c>
      <c r="AV304" s="13" t="s">
        <v>83</v>
      </c>
      <c r="AW304" s="13" t="s">
        <v>33</v>
      </c>
      <c r="AX304" s="13" t="s">
        <v>73</v>
      </c>
      <c r="AY304" s="237" t="s">
        <v>133</v>
      </c>
    </row>
    <row r="305" s="15" customFormat="1">
      <c r="A305" s="15"/>
      <c r="B305" s="248"/>
      <c r="C305" s="249"/>
      <c r="D305" s="220" t="s">
        <v>146</v>
      </c>
      <c r="E305" s="250" t="s">
        <v>19</v>
      </c>
      <c r="F305" s="251" t="s">
        <v>261</v>
      </c>
      <c r="G305" s="249"/>
      <c r="H305" s="252">
        <v>252.47599999999997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58" t="s">
        <v>146</v>
      </c>
      <c r="AU305" s="258" t="s">
        <v>83</v>
      </c>
      <c r="AV305" s="15" t="s">
        <v>140</v>
      </c>
      <c r="AW305" s="15" t="s">
        <v>33</v>
      </c>
      <c r="AX305" s="15" t="s">
        <v>81</v>
      </c>
      <c r="AY305" s="258" t="s">
        <v>133</v>
      </c>
    </row>
    <row r="306" s="2" customFormat="1" ht="24.15" customHeight="1">
      <c r="A306" s="41"/>
      <c r="B306" s="42"/>
      <c r="C306" s="207" t="s">
        <v>389</v>
      </c>
      <c r="D306" s="207" t="s">
        <v>135</v>
      </c>
      <c r="E306" s="208" t="s">
        <v>836</v>
      </c>
      <c r="F306" s="209" t="s">
        <v>837</v>
      </c>
      <c r="G306" s="210" t="s">
        <v>198</v>
      </c>
      <c r="H306" s="211">
        <v>20.280999999999999</v>
      </c>
      <c r="I306" s="212"/>
      <c r="J306" s="213">
        <f>ROUND(I306*H306,2)</f>
        <v>0</v>
      </c>
      <c r="K306" s="209" t="s">
        <v>139</v>
      </c>
      <c r="L306" s="47"/>
      <c r="M306" s="214" t="s">
        <v>19</v>
      </c>
      <c r="N306" s="215" t="s">
        <v>44</v>
      </c>
      <c r="O306" s="87"/>
      <c r="P306" s="216">
        <f>O306*H306</f>
        <v>0</v>
      </c>
      <c r="Q306" s="216">
        <v>0.026360000000000001</v>
      </c>
      <c r="R306" s="216">
        <f>Q306*H306</f>
        <v>0.53460715999999997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140</v>
      </c>
      <c r="AT306" s="218" t="s">
        <v>135</v>
      </c>
      <c r="AU306" s="218" t="s">
        <v>83</v>
      </c>
      <c r="AY306" s="20" t="s">
        <v>133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81</v>
      </c>
      <c r="BK306" s="219">
        <f>ROUND(I306*H306,2)</f>
        <v>0</v>
      </c>
      <c r="BL306" s="20" t="s">
        <v>140</v>
      </c>
      <c r="BM306" s="218" t="s">
        <v>838</v>
      </c>
    </row>
    <row r="307" s="2" customFormat="1">
      <c r="A307" s="41"/>
      <c r="B307" s="42"/>
      <c r="C307" s="43"/>
      <c r="D307" s="220" t="s">
        <v>142</v>
      </c>
      <c r="E307" s="43"/>
      <c r="F307" s="221" t="s">
        <v>839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142</v>
      </c>
      <c r="AU307" s="20" t="s">
        <v>83</v>
      </c>
    </row>
    <row r="308" s="2" customFormat="1">
      <c r="A308" s="41"/>
      <c r="B308" s="42"/>
      <c r="C308" s="43"/>
      <c r="D308" s="225" t="s">
        <v>144</v>
      </c>
      <c r="E308" s="43"/>
      <c r="F308" s="226" t="s">
        <v>840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144</v>
      </c>
      <c r="AU308" s="20" t="s">
        <v>83</v>
      </c>
    </row>
    <row r="309" s="14" customFormat="1">
      <c r="A309" s="14"/>
      <c r="B309" s="238"/>
      <c r="C309" s="239"/>
      <c r="D309" s="220" t="s">
        <v>146</v>
      </c>
      <c r="E309" s="240" t="s">
        <v>19</v>
      </c>
      <c r="F309" s="241" t="s">
        <v>841</v>
      </c>
      <c r="G309" s="239"/>
      <c r="H309" s="240" t="s">
        <v>19</v>
      </c>
      <c r="I309" s="242"/>
      <c r="J309" s="239"/>
      <c r="K309" s="239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146</v>
      </c>
      <c r="AU309" s="247" t="s">
        <v>83</v>
      </c>
      <c r="AV309" s="14" t="s">
        <v>81</v>
      </c>
      <c r="AW309" s="14" t="s">
        <v>33</v>
      </c>
      <c r="AX309" s="14" t="s">
        <v>73</v>
      </c>
      <c r="AY309" s="247" t="s">
        <v>133</v>
      </c>
    </row>
    <row r="310" s="13" customFormat="1">
      <c r="A310" s="13"/>
      <c r="B310" s="227"/>
      <c r="C310" s="228"/>
      <c r="D310" s="220" t="s">
        <v>146</v>
      </c>
      <c r="E310" s="229" t="s">
        <v>19</v>
      </c>
      <c r="F310" s="230" t="s">
        <v>842</v>
      </c>
      <c r="G310" s="228"/>
      <c r="H310" s="231">
        <v>20.280999999999999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146</v>
      </c>
      <c r="AU310" s="237" t="s">
        <v>83</v>
      </c>
      <c r="AV310" s="13" t="s">
        <v>83</v>
      </c>
      <c r="AW310" s="13" t="s">
        <v>33</v>
      </c>
      <c r="AX310" s="13" t="s">
        <v>81</v>
      </c>
      <c r="AY310" s="237" t="s">
        <v>133</v>
      </c>
    </row>
    <row r="311" s="2" customFormat="1" ht="33" customHeight="1">
      <c r="A311" s="41"/>
      <c r="B311" s="42"/>
      <c r="C311" s="207" t="s">
        <v>397</v>
      </c>
      <c r="D311" s="207" t="s">
        <v>135</v>
      </c>
      <c r="E311" s="208" t="s">
        <v>843</v>
      </c>
      <c r="F311" s="209" t="s">
        <v>844</v>
      </c>
      <c r="G311" s="210" t="s">
        <v>198</v>
      </c>
      <c r="H311" s="211">
        <v>4.3680000000000003</v>
      </c>
      <c r="I311" s="212"/>
      <c r="J311" s="213">
        <f>ROUND(I311*H311,2)</f>
        <v>0</v>
      </c>
      <c r="K311" s="209" t="s">
        <v>139</v>
      </c>
      <c r="L311" s="47"/>
      <c r="M311" s="214" t="s">
        <v>19</v>
      </c>
      <c r="N311" s="215" t="s">
        <v>44</v>
      </c>
      <c r="O311" s="87"/>
      <c r="P311" s="216">
        <f>O311*H311</f>
        <v>0</v>
      </c>
      <c r="Q311" s="216">
        <v>0.044150000000000002</v>
      </c>
      <c r="R311" s="216">
        <f>Q311*H311</f>
        <v>0.19284720000000002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140</v>
      </c>
      <c r="AT311" s="218" t="s">
        <v>135</v>
      </c>
      <c r="AU311" s="218" t="s">
        <v>83</v>
      </c>
      <c r="AY311" s="20" t="s">
        <v>133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81</v>
      </c>
      <c r="BK311" s="219">
        <f>ROUND(I311*H311,2)</f>
        <v>0</v>
      </c>
      <c r="BL311" s="20" t="s">
        <v>140</v>
      </c>
      <c r="BM311" s="218" t="s">
        <v>845</v>
      </c>
    </row>
    <row r="312" s="2" customFormat="1">
      <c r="A312" s="41"/>
      <c r="B312" s="42"/>
      <c r="C312" s="43"/>
      <c r="D312" s="220" t="s">
        <v>142</v>
      </c>
      <c r="E312" s="43"/>
      <c r="F312" s="221" t="s">
        <v>846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142</v>
      </c>
      <c r="AU312" s="20" t="s">
        <v>83</v>
      </c>
    </row>
    <row r="313" s="2" customFormat="1">
      <c r="A313" s="41"/>
      <c r="B313" s="42"/>
      <c r="C313" s="43"/>
      <c r="D313" s="225" t="s">
        <v>144</v>
      </c>
      <c r="E313" s="43"/>
      <c r="F313" s="226" t="s">
        <v>847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144</v>
      </c>
      <c r="AU313" s="20" t="s">
        <v>83</v>
      </c>
    </row>
    <row r="314" s="14" customFormat="1">
      <c r="A314" s="14"/>
      <c r="B314" s="238"/>
      <c r="C314" s="239"/>
      <c r="D314" s="220" t="s">
        <v>146</v>
      </c>
      <c r="E314" s="240" t="s">
        <v>19</v>
      </c>
      <c r="F314" s="241" t="s">
        <v>848</v>
      </c>
      <c r="G314" s="239"/>
      <c r="H314" s="240" t="s">
        <v>19</v>
      </c>
      <c r="I314" s="242"/>
      <c r="J314" s="239"/>
      <c r="K314" s="239"/>
      <c r="L314" s="243"/>
      <c r="M314" s="244"/>
      <c r="N314" s="245"/>
      <c r="O314" s="245"/>
      <c r="P314" s="245"/>
      <c r="Q314" s="245"/>
      <c r="R314" s="245"/>
      <c r="S314" s="245"/>
      <c r="T314" s="24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7" t="s">
        <v>146</v>
      </c>
      <c r="AU314" s="247" t="s">
        <v>83</v>
      </c>
      <c r="AV314" s="14" t="s">
        <v>81</v>
      </c>
      <c r="AW314" s="14" t="s">
        <v>33</v>
      </c>
      <c r="AX314" s="14" t="s">
        <v>73</v>
      </c>
      <c r="AY314" s="247" t="s">
        <v>133</v>
      </c>
    </row>
    <row r="315" s="13" customFormat="1">
      <c r="A315" s="13"/>
      <c r="B315" s="227"/>
      <c r="C315" s="228"/>
      <c r="D315" s="220" t="s">
        <v>146</v>
      </c>
      <c r="E315" s="229" t="s">
        <v>19</v>
      </c>
      <c r="F315" s="230" t="s">
        <v>849</v>
      </c>
      <c r="G315" s="228"/>
      <c r="H315" s="231">
        <v>4.3680000000000003</v>
      </c>
      <c r="I315" s="232"/>
      <c r="J315" s="228"/>
      <c r="K315" s="228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146</v>
      </c>
      <c r="AU315" s="237" t="s">
        <v>83</v>
      </c>
      <c r="AV315" s="13" t="s">
        <v>83</v>
      </c>
      <c r="AW315" s="13" t="s">
        <v>33</v>
      </c>
      <c r="AX315" s="13" t="s">
        <v>81</v>
      </c>
      <c r="AY315" s="237" t="s">
        <v>133</v>
      </c>
    </row>
    <row r="316" s="2" customFormat="1" ht="24.15" customHeight="1">
      <c r="A316" s="41"/>
      <c r="B316" s="42"/>
      <c r="C316" s="207" t="s">
        <v>404</v>
      </c>
      <c r="D316" s="207" t="s">
        <v>135</v>
      </c>
      <c r="E316" s="208" t="s">
        <v>850</v>
      </c>
      <c r="F316" s="209" t="s">
        <v>851</v>
      </c>
      <c r="G316" s="210" t="s">
        <v>198</v>
      </c>
      <c r="H316" s="211">
        <v>95.379999999999995</v>
      </c>
      <c r="I316" s="212"/>
      <c r="J316" s="213">
        <f>ROUND(I316*H316,2)</f>
        <v>0</v>
      </c>
      <c r="K316" s="209" t="s">
        <v>139</v>
      </c>
      <c r="L316" s="47"/>
      <c r="M316" s="214" t="s">
        <v>19</v>
      </c>
      <c r="N316" s="215" t="s">
        <v>44</v>
      </c>
      <c r="O316" s="87"/>
      <c r="P316" s="216">
        <f>O316*H316</f>
        <v>0</v>
      </c>
      <c r="Q316" s="216">
        <v>0.011979999999999999</v>
      </c>
      <c r="R316" s="216">
        <f>Q316*H316</f>
        <v>1.1426523999999998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140</v>
      </c>
      <c r="AT316" s="218" t="s">
        <v>135</v>
      </c>
      <c r="AU316" s="218" t="s">
        <v>83</v>
      </c>
      <c r="AY316" s="20" t="s">
        <v>133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81</v>
      </c>
      <c r="BK316" s="219">
        <f>ROUND(I316*H316,2)</f>
        <v>0</v>
      </c>
      <c r="BL316" s="20" t="s">
        <v>140</v>
      </c>
      <c r="BM316" s="218" t="s">
        <v>852</v>
      </c>
    </row>
    <row r="317" s="2" customFormat="1">
      <c r="A317" s="41"/>
      <c r="B317" s="42"/>
      <c r="C317" s="43"/>
      <c r="D317" s="220" t="s">
        <v>142</v>
      </c>
      <c r="E317" s="43"/>
      <c r="F317" s="221" t="s">
        <v>853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142</v>
      </c>
      <c r="AU317" s="20" t="s">
        <v>83</v>
      </c>
    </row>
    <row r="318" s="2" customFormat="1">
      <c r="A318" s="41"/>
      <c r="B318" s="42"/>
      <c r="C318" s="43"/>
      <c r="D318" s="225" t="s">
        <v>144</v>
      </c>
      <c r="E318" s="43"/>
      <c r="F318" s="226" t="s">
        <v>854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144</v>
      </c>
      <c r="AU318" s="20" t="s">
        <v>83</v>
      </c>
    </row>
    <row r="319" s="14" customFormat="1">
      <c r="A319" s="14"/>
      <c r="B319" s="238"/>
      <c r="C319" s="239"/>
      <c r="D319" s="220" t="s">
        <v>146</v>
      </c>
      <c r="E319" s="240" t="s">
        <v>19</v>
      </c>
      <c r="F319" s="241" t="s">
        <v>855</v>
      </c>
      <c r="G319" s="239"/>
      <c r="H319" s="240" t="s">
        <v>19</v>
      </c>
      <c r="I319" s="242"/>
      <c r="J319" s="239"/>
      <c r="K319" s="239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146</v>
      </c>
      <c r="AU319" s="247" t="s">
        <v>83</v>
      </c>
      <c r="AV319" s="14" t="s">
        <v>81</v>
      </c>
      <c r="AW319" s="14" t="s">
        <v>33</v>
      </c>
      <c r="AX319" s="14" t="s">
        <v>73</v>
      </c>
      <c r="AY319" s="247" t="s">
        <v>133</v>
      </c>
    </row>
    <row r="320" s="13" customFormat="1">
      <c r="A320" s="13"/>
      <c r="B320" s="227"/>
      <c r="C320" s="228"/>
      <c r="D320" s="220" t="s">
        <v>146</v>
      </c>
      <c r="E320" s="229" t="s">
        <v>19</v>
      </c>
      <c r="F320" s="230" t="s">
        <v>856</v>
      </c>
      <c r="G320" s="228"/>
      <c r="H320" s="231">
        <v>95.379999999999995</v>
      </c>
      <c r="I320" s="232"/>
      <c r="J320" s="228"/>
      <c r="K320" s="228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146</v>
      </c>
      <c r="AU320" s="237" t="s">
        <v>83</v>
      </c>
      <c r="AV320" s="13" t="s">
        <v>83</v>
      </c>
      <c r="AW320" s="13" t="s">
        <v>33</v>
      </c>
      <c r="AX320" s="13" t="s">
        <v>81</v>
      </c>
      <c r="AY320" s="237" t="s">
        <v>133</v>
      </c>
    </row>
    <row r="321" s="2" customFormat="1" ht="16.5" customHeight="1">
      <c r="A321" s="41"/>
      <c r="B321" s="42"/>
      <c r="C321" s="207" t="s">
        <v>413</v>
      </c>
      <c r="D321" s="207" t="s">
        <v>135</v>
      </c>
      <c r="E321" s="208" t="s">
        <v>857</v>
      </c>
      <c r="F321" s="209" t="s">
        <v>858</v>
      </c>
      <c r="G321" s="210" t="s">
        <v>198</v>
      </c>
      <c r="H321" s="211">
        <v>95.379999999999995</v>
      </c>
      <c r="I321" s="212"/>
      <c r="J321" s="213">
        <f>ROUND(I321*H321,2)</f>
        <v>0</v>
      </c>
      <c r="K321" s="209" t="s">
        <v>139</v>
      </c>
      <c r="L321" s="47"/>
      <c r="M321" s="214" t="s">
        <v>19</v>
      </c>
      <c r="N321" s="215" t="s">
        <v>44</v>
      </c>
      <c r="O321" s="87"/>
      <c r="P321" s="216">
        <f>O321*H321</f>
        <v>0</v>
      </c>
      <c r="Q321" s="216">
        <v>0.0040000000000000001</v>
      </c>
      <c r="R321" s="216">
        <f>Q321*H321</f>
        <v>0.38151999999999997</v>
      </c>
      <c r="S321" s="216">
        <v>0</v>
      </c>
      <c r="T321" s="217">
        <f>S321*H321</f>
        <v>0</v>
      </c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R321" s="218" t="s">
        <v>140</v>
      </c>
      <c r="AT321" s="218" t="s">
        <v>135</v>
      </c>
      <c r="AU321" s="218" t="s">
        <v>83</v>
      </c>
      <c r="AY321" s="20" t="s">
        <v>133</v>
      </c>
      <c r="BE321" s="219">
        <f>IF(N321="základní",J321,0)</f>
        <v>0</v>
      </c>
      <c r="BF321" s="219">
        <f>IF(N321="snížená",J321,0)</f>
        <v>0</v>
      </c>
      <c r="BG321" s="219">
        <f>IF(N321="zákl. přenesená",J321,0)</f>
        <v>0</v>
      </c>
      <c r="BH321" s="219">
        <f>IF(N321="sníž. přenesená",J321,0)</f>
        <v>0</v>
      </c>
      <c r="BI321" s="219">
        <f>IF(N321="nulová",J321,0)</f>
        <v>0</v>
      </c>
      <c r="BJ321" s="20" t="s">
        <v>81</v>
      </c>
      <c r="BK321" s="219">
        <f>ROUND(I321*H321,2)</f>
        <v>0</v>
      </c>
      <c r="BL321" s="20" t="s">
        <v>140</v>
      </c>
      <c r="BM321" s="218" t="s">
        <v>859</v>
      </c>
    </row>
    <row r="322" s="2" customFormat="1">
      <c r="A322" s="41"/>
      <c r="B322" s="42"/>
      <c r="C322" s="43"/>
      <c r="D322" s="220" t="s">
        <v>142</v>
      </c>
      <c r="E322" s="43"/>
      <c r="F322" s="221" t="s">
        <v>860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142</v>
      </c>
      <c r="AU322" s="20" t="s">
        <v>83</v>
      </c>
    </row>
    <row r="323" s="2" customFormat="1">
      <c r="A323" s="41"/>
      <c r="B323" s="42"/>
      <c r="C323" s="43"/>
      <c r="D323" s="225" t="s">
        <v>144</v>
      </c>
      <c r="E323" s="43"/>
      <c r="F323" s="226" t="s">
        <v>861</v>
      </c>
      <c r="G323" s="43"/>
      <c r="H323" s="43"/>
      <c r="I323" s="222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T323" s="20" t="s">
        <v>144</v>
      </c>
      <c r="AU323" s="20" t="s">
        <v>83</v>
      </c>
    </row>
    <row r="324" s="14" customFormat="1">
      <c r="A324" s="14"/>
      <c r="B324" s="238"/>
      <c r="C324" s="239"/>
      <c r="D324" s="220" t="s">
        <v>146</v>
      </c>
      <c r="E324" s="240" t="s">
        <v>19</v>
      </c>
      <c r="F324" s="241" t="s">
        <v>862</v>
      </c>
      <c r="G324" s="239"/>
      <c r="H324" s="240" t="s">
        <v>19</v>
      </c>
      <c r="I324" s="242"/>
      <c r="J324" s="239"/>
      <c r="K324" s="239"/>
      <c r="L324" s="243"/>
      <c r="M324" s="244"/>
      <c r="N324" s="245"/>
      <c r="O324" s="245"/>
      <c r="P324" s="245"/>
      <c r="Q324" s="245"/>
      <c r="R324" s="245"/>
      <c r="S324" s="245"/>
      <c r="T324" s="246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7" t="s">
        <v>146</v>
      </c>
      <c r="AU324" s="247" t="s">
        <v>83</v>
      </c>
      <c r="AV324" s="14" t="s">
        <v>81</v>
      </c>
      <c r="AW324" s="14" t="s">
        <v>33</v>
      </c>
      <c r="AX324" s="14" t="s">
        <v>73</v>
      </c>
      <c r="AY324" s="247" t="s">
        <v>133</v>
      </c>
    </row>
    <row r="325" s="14" customFormat="1">
      <c r="A325" s="14"/>
      <c r="B325" s="238"/>
      <c r="C325" s="239"/>
      <c r="D325" s="220" t="s">
        <v>146</v>
      </c>
      <c r="E325" s="240" t="s">
        <v>19</v>
      </c>
      <c r="F325" s="241" t="s">
        <v>863</v>
      </c>
      <c r="G325" s="239"/>
      <c r="H325" s="240" t="s">
        <v>19</v>
      </c>
      <c r="I325" s="242"/>
      <c r="J325" s="239"/>
      <c r="K325" s="239"/>
      <c r="L325" s="243"/>
      <c r="M325" s="244"/>
      <c r="N325" s="245"/>
      <c r="O325" s="245"/>
      <c r="P325" s="245"/>
      <c r="Q325" s="245"/>
      <c r="R325" s="245"/>
      <c r="S325" s="245"/>
      <c r="T325" s="24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7" t="s">
        <v>146</v>
      </c>
      <c r="AU325" s="247" t="s">
        <v>83</v>
      </c>
      <c r="AV325" s="14" t="s">
        <v>81</v>
      </c>
      <c r="AW325" s="14" t="s">
        <v>33</v>
      </c>
      <c r="AX325" s="14" t="s">
        <v>73</v>
      </c>
      <c r="AY325" s="247" t="s">
        <v>133</v>
      </c>
    </row>
    <row r="326" s="13" customFormat="1">
      <c r="A326" s="13"/>
      <c r="B326" s="227"/>
      <c r="C326" s="228"/>
      <c r="D326" s="220" t="s">
        <v>146</v>
      </c>
      <c r="E326" s="229" t="s">
        <v>19</v>
      </c>
      <c r="F326" s="230" t="s">
        <v>856</v>
      </c>
      <c r="G326" s="228"/>
      <c r="H326" s="231">
        <v>95.379999999999995</v>
      </c>
      <c r="I326" s="232"/>
      <c r="J326" s="228"/>
      <c r="K326" s="228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146</v>
      </c>
      <c r="AU326" s="237" t="s">
        <v>83</v>
      </c>
      <c r="AV326" s="13" t="s">
        <v>83</v>
      </c>
      <c r="AW326" s="13" t="s">
        <v>33</v>
      </c>
      <c r="AX326" s="13" t="s">
        <v>81</v>
      </c>
      <c r="AY326" s="237" t="s">
        <v>133</v>
      </c>
    </row>
    <row r="327" s="2" customFormat="1" ht="33" customHeight="1">
      <c r="A327" s="41"/>
      <c r="B327" s="42"/>
      <c r="C327" s="207" t="s">
        <v>422</v>
      </c>
      <c r="D327" s="207" t="s">
        <v>135</v>
      </c>
      <c r="E327" s="208" t="s">
        <v>864</v>
      </c>
      <c r="F327" s="209" t="s">
        <v>865</v>
      </c>
      <c r="G327" s="210" t="s">
        <v>138</v>
      </c>
      <c r="H327" s="211">
        <v>4.1479999999999997</v>
      </c>
      <c r="I327" s="212"/>
      <c r="J327" s="213">
        <f>ROUND(I327*H327,2)</f>
        <v>0</v>
      </c>
      <c r="K327" s="209" t="s">
        <v>139</v>
      </c>
      <c r="L327" s="47"/>
      <c r="M327" s="214" t="s">
        <v>19</v>
      </c>
      <c r="N327" s="215" t="s">
        <v>44</v>
      </c>
      <c r="O327" s="87"/>
      <c r="P327" s="216">
        <f>O327*H327</f>
        <v>0</v>
      </c>
      <c r="Q327" s="216">
        <v>2.5018699999999998</v>
      </c>
      <c r="R327" s="216">
        <f>Q327*H327</f>
        <v>10.377756759999999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140</v>
      </c>
      <c r="AT327" s="218" t="s">
        <v>135</v>
      </c>
      <c r="AU327" s="218" t="s">
        <v>83</v>
      </c>
      <c r="AY327" s="20" t="s">
        <v>133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81</v>
      </c>
      <c r="BK327" s="219">
        <f>ROUND(I327*H327,2)</f>
        <v>0</v>
      </c>
      <c r="BL327" s="20" t="s">
        <v>140</v>
      </c>
      <c r="BM327" s="218" t="s">
        <v>866</v>
      </c>
    </row>
    <row r="328" s="2" customFormat="1">
      <c r="A328" s="41"/>
      <c r="B328" s="42"/>
      <c r="C328" s="43"/>
      <c r="D328" s="220" t="s">
        <v>142</v>
      </c>
      <c r="E328" s="43"/>
      <c r="F328" s="221" t="s">
        <v>867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142</v>
      </c>
      <c r="AU328" s="20" t="s">
        <v>83</v>
      </c>
    </row>
    <row r="329" s="2" customFormat="1">
      <c r="A329" s="41"/>
      <c r="B329" s="42"/>
      <c r="C329" s="43"/>
      <c r="D329" s="225" t="s">
        <v>144</v>
      </c>
      <c r="E329" s="43"/>
      <c r="F329" s="226" t="s">
        <v>868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144</v>
      </c>
      <c r="AU329" s="20" t="s">
        <v>83</v>
      </c>
    </row>
    <row r="330" s="14" customFormat="1">
      <c r="A330" s="14"/>
      <c r="B330" s="238"/>
      <c r="C330" s="239"/>
      <c r="D330" s="220" t="s">
        <v>146</v>
      </c>
      <c r="E330" s="240" t="s">
        <v>19</v>
      </c>
      <c r="F330" s="241" t="s">
        <v>869</v>
      </c>
      <c r="G330" s="239"/>
      <c r="H330" s="240" t="s">
        <v>19</v>
      </c>
      <c r="I330" s="242"/>
      <c r="J330" s="239"/>
      <c r="K330" s="239"/>
      <c r="L330" s="243"/>
      <c r="M330" s="244"/>
      <c r="N330" s="245"/>
      <c r="O330" s="245"/>
      <c r="P330" s="245"/>
      <c r="Q330" s="245"/>
      <c r="R330" s="245"/>
      <c r="S330" s="245"/>
      <c r="T330" s="246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7" t="s">
        <v>146</v>
      </c>
      <c r="AU330" s="247" t="s">
        <v>83</v>
      </c>
      <c r="AV330" s="14" t="s">
        <v>81</v>
      </c>
      <c r="AW330" s="14" t="s">
        <v>33</v>
      </c>
      <c r="AX330" s="14" t="s">
        <v>73</v>
      </c>
      <c r="AY330" s="247" t="s">
        <v>133</v>
      </c>
    </row>
    <row r="331" s="13" customFormat="1">
      <c r="A331" s="13"/>
      <c r="B331" s="227"/>
      <c r="C331" s="228"/>
      <c r="D331" s="220" t="s">
        <v>146</v>
      </c>
      <c r="E331" s="229" t="s">
        <v>19</v>
      </c>
      <c r="F331" s="230" t="s">
        <v>870</v>
      </c>
      <c r="G331" s="228"/>
      <c r="H331" s="231">
        <v>1.369</v>
      </c>
      <c r="I331" s="232"/>
      <c r="J331" s="228"/>
      <c r="K331" s="228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146</v>
      </c>
      <c r="AU331" s="237" t="s">
        <v>83</v>
      </c>
      <c r="AV331" s="13" t="s">
        <v>83</v>
      </c>
      <c r="AW331" s="13" t="s">
        <v>33</v>
      </c>
      <c r="AX331" s="13" t="s">
        <v>73</v>
      </c>
      <c r="AY331" s="237" t="s">
        <v>133</v>
      </c>
    </row>
    <row r="332" s="13" customFormat="1">
      <c r="A332" s="13"/>
      <c r="B332" s="227"/>
      <c r="C332" s="228"/>
      <c r="D332" s="220" t="s">
        <v>146</v>
      </c>
      <c r="E332" s="229" t="s">
        <v>19</v>
      </c>
      <c r="F332" s="230" t="s">
        <v>871</v>
      </c>
      <c r="G332" s="228"/>
      <c r="H332" s="231">
        <v>1.1990000000000001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146</v>
      </c>
      <c r="AU332" s="237" t="s">
        <v>83</v>
      </c>
      <c r="AV332" s="13" t="s">
        <v>83</v>
      </c>
      <c r="AW332" s="13" t="s">
        <v>33</v>
      </c>
      <c r="AX332" s="13" t="s">
        <v>73</v>
      </c>
      <c r="AY332" s="237" t="s">
        <v>133</v>
      </c>
    </row>
    <row r="333" s="14" customFormat="1">
      <c r="A333" s="14"/>
      <c r="B333" s="238"/>
      <c r="C333" s="239"/>
      <c r="D333" s="220" t="s">
        <v>146</v>
      </c>
      <c r="E333" s="240" t="s">
        <v>19</v>
      </c>
      <c r="F333" s="241" t="s">
        <v>872</v>
      </c>
      <c r="G333" s="239"/>
      <c r="H333" s="240" t="s">
        <v>19</v>
      </c>
      <c r="I333" s="242"/>
      <c r="J333" s="239"/>
      <c r="K333" s="239"/>
      <c r="L333" s="243"/>
      <c r="M333" s="244"/>
      <c r="N333" s="245"/>
      <c r="O333" s="245"/>
      <c r="P333" s="245"/>
      <c r="Q333" s="245"/>
      <c r="R333" s="245"/>
      <c r="S333" s="245"/>
      <c r="T333" s="24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7" t="s">
        <v>146</v>
      </c>
      <c r="AU333" s="247" t="s">
        <v>83</v>
      </c>
      <c r="AV333" s="14" t="s">
        <v>81</v>
      </c>
      <c r="AW333" s="14" t="s">
        <v>33</v>
      </c>
      <c r="AX333" s="14" t="s">
        <v>73</v>
      </c>
      <c r="AY333" s="247" t="s">
        <v>133</v>
      </c>
    </row>
    <row r="334" s="13" customFormat="1">
      <c r="A334" s="13"/>
      <c r="B334" s="227"/>
      <c r="C334" s="228"/>
      <c r="D334" s="220" t="s">
        <v>146</v>
      </c>
      <c r="E334" s="229" t="s">
        <v>19</v>
      </c>
      <c r="F334" s="230" t="s">
        <v>873</v>
      </c>
      <c r="G334" s="228"/>
      <c r="H334" s="231">
        <v>0.86499999999999999</v>
      </c>
      <c r="I334" s="232"/>
      <c r="J334" s="228"/>
      <c r="K334" s="228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146</v>
      </c>
      <c r="AU334" s="237" t="s">
        <v>83</v>
      </c>
      <c r="AV334" s="13" t="s">
        <v>83</v>
      </c>
      <c r="AW334" s="13" t="s">
        <v>33</v>
      </c>
      <c r="AX334" s="13" t="s">
        <v>73</v>
      </c>
      <c r="AY334" s="237" t="s">
        <v>133</v>
      </c>
    </row>
    <row r="335" s="13" customFormat="1">
      <c r="A335" s="13"/>
      <c r="B335" s="227"/>
      <c r="C335" s="228"/>
      <c r="D335" s="220" t="s">
        <v>146</v>
      </c>
      <c r="E335" s="229" t="s">
        <v>19</v>
      </c>
      <c r="F335" s="230" t="s">
        <v>874</v>
      </c>
      <c r="G335" s="228"/>
      <c r="H335" s="231">
        <v>0.71499999999999997</v>
      </c>
      <c r="I335" s="232"/>
      <c r="J335" s="228"/>
      <c r="K335" s="228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146</v>
      </c>
      <c r="AU335" s="237" t="s">
        <v>83</v>
      </c>
      <c r="AV335" s="13" t="s">
        <v>83</v>
      </c>
      <c r="AW335" s="13" t="s">
        <v>33</v>
      </c>
      <c r="AX335" s="13" t="s">
        <v>73</v>
      </c>
      <c r="AY335" s="237" t="s">
        <v>133</v>
      </c>
    </row>
    <row r="336" s="15" customFormat="1">
      <c r="A336" s="15"/>
      <c r="B336" s="248"/>
      <c r="C336" s="249"/>
      <c r="D336" s="220" t="s">
        <v>146</v>
      </c>
      <c r="E336" s="250" t="s">
        <v>19</v>
      </c>
      <c r="F336" s="251" t="s">
        <v>261</v>
      </c>
      <c r="G336" s="249"/>
      <c r="H336" s="252">
        <v>4.1479999999999997</v>
      </c>
      <c r="I336" s="253"/>
      <c r="J336" s="249"/>
      <c r="K336" s="249"/>
      <c r="L336" s="254"/>
      <c r="M336" s="255"/>
      <c r="N336" s="256"/>
      <c r="O336" s="256"/>
      <c r="P336" s="256"/>
      <c r="Q336" s="256"/>
      <c r="R336" s="256"/>
      <c r="S336" s="256"/>
      <c r="T336" s="257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58" t="s">
        <v>146</v>
      </c>
      <c r="AU336" s="258" t="s">
        <v>83</v>
      </c>
      <c r="AV336" s="15" t="s">
        <v>140</v>
      </c>
      <c r="AW336" s="15" t="s">
        <v>33</v>
      </c>
      <c r="AX336" s="15" t="s">
        <v>81</v>
      </c>
      <c r="AY336" s="258" t="s">
        <v>133</v>
      </c>
    </row>
    <row r="337" s="2" customFormat="1" ht="33" customHeight="1">
      <c r="A337" s="41"/>
      <c r="B337" s="42"/>
      <c r="C337" s="207" t="s">
        <v>429</v>
      </c>
      <c r="D337" s="207" t="s">
        <v>135</v>
      </c>
      <c r="E337" s="208" t="s">
        <v>875</v>
      </c>
      <c r="F337" s="209" t="s">
        <v>876</v>
      </c>
      <c r="G337" s="210" t="s">
        <v>138</v>
      </c>
      <c r="H337" s="211">
        <v>0.248</v>
      </c>
      <c r="I337" s="212"/>
      <c r="J337" s="213">
        <f>ROUND(I337*H337,2)</f>
        <v>0</v>
      </c>
      <c r="K337" s="209" t="s">
        <v>139</v>
      </c>
      <c r="L337" s="47"/>
      <c r="M337" s="214" t="s">
        <v>19</v>
      </c>
      <c r="N337" s="215" t="s">
        <v>44</v>
      </c>
      <c r="O337" s="87"/>
      <c r="P337" s="216">
        <f>O337*H337</f>
        <v>0</v>
      </c>
      <c r="Q337" s="216">
        <v>2.3010199999999998</v>
      </c>
      <c r="R337" s="216">
        <f>Q337*H337</f>
        <v>0.57065295999999999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140</v>
      </c>
      <c r="AT337" s="218" t="s">
        <v>135</v>
      </c>
      <c r="AU337" s="218" t="s">
        <v>83</v>
      </c>
      <c r="AY337" s="20" t="s">
        <v>133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81</v>
      </c>
      <c r="BK337" s="219">
        <f>ROUND(I337*H337,2)</f>
        <v>0</v>
      </c>
      <c r="BL337" s="20" t="s">
        <v>140</v>
      </c>
      <c r="BM337" s="218" t="s">
        <v>877</v>
      </c>
    </row>
    <row r="338" s="2" customFormat="1">
      <c r="A338" s="41"/>
      <c r="B338" s="42"/>
      <c r="C338" s="43"/>
      <c r="D338" s="220" t="s">
        <v>142</v>
      </c>
      <c r="E338" s="43"/>
      <c r="F338" s="221" t="s">
        <v>878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142</v>
      </c>
      <c r="AU338" s="20" t="s">
        <v>83</v>
      </c>
    </row>
    <row r="339" s="2" customFormat="1">
      <c r="A339" s="41"/>
      <c r="B339" s="42"/>
      <c r="C339" s="43"/>
      <c r="D339" s="225" t="s">
        <v>144</v>
      </c>
      <c r="E339" s="43"/>
      <c r="F339" s="226" t="s">
        <v>879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144</v>
      </c>
      <c r="AU339" s="20" t="s">
        <v>83</v>
      </c>
    </row>
    <row r="340" s="14" customFormat="1">
      <c r="A340" s="14"/>
      <c r="B340" s="238"/>
      <c r="C340" s="239"/>
      <c r="D340" s="220" t="s">
        <v>146</v>
      </c>
      <c r="E340" s="240" t="s">
        <v>19</v>
      </c>
      <c r="F340" s="241" t="s">
        <v>880</v>
      </c>
      <c r="G340" s="239"/>
      <c r="H340" s="240" t="s">
        <v>19</v>
      </c>
      <c r="I340" s="242"/>
      <c r="J340" s="239"/>
      <c r="K340" s="239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146</v>
      </c>
      <c r="AU340" s="247" t="s">
        <v>83</v>
      </c>
      <c r="AV340" s="14" t="s">
        <v>81</v>
      </c>
      <c r="AW340" s="14" t="s">
        <v>33</v>
      </c>
      <c r="AX340" s="14" t="s">
        <v>73</v>
      </c>
      <c r="AY340" s="247" t="s">
        <v>133</v>
      </c>
    </row>
    <row r="341" s="13" customFormat="1">
      <c r="A341" s="13"/>
      <c r="B341" s="227"/>
      <c r="C341" s="228"/>
      <c r="D341" s="220" t="s">
        <v>146</v>
      </c>
      <c r="E341" s="229" t="s">
        <v>19</v>
      </c>
      <c r="F341" s="230" t="s">
        <v>881</v>
      </c>
      <c r="G341" s="228"/>
      <c r="H341" s="231">
        <v>0.248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146</v>
      </c>
      <c r="AU341" s="237" t="s">
        <v>83</v>
      </c>
      <c r="AV341" s="13" t="s">
        <v>83</v>
      </c>
      <c r="AW341" s="13" t="s">
        <v>33</v>
      </c>
      <c r="AX341" s="13" t="s">
        <v>81</v>
      </c>
      <c r="AY341" s="237" t="s">
        <v>133</v>
      </c>
    </row>
    <row r="342" s="2" customFormat="1" ht="33" customHeight="1">
      <c r="A342" s="41"/>
      <c r="B342" s="42"/>
      <c r="C342" s="207" t="s">
        <v>436</v>
      </c>
      <c r="D342" s="207" t="s">
        <v>135</v>
      </c>
      <c r="E342" s="208" t="s">
        <v>882</v>
      </c>
      <c r="F342" s="209" t="s">
        <v>883</v>
      </c>
      <c r="G342" s="210" t="s">
        <v>138</v>
      </c>
      <c r="H342" s="211">
        <v>0.40300000000000002</v>
      </c>
      <c r="I342" s="212"/>
      <c r="J342" s="213">
        <f>ROUND(I342*H342,2)</f>
        <v>0</v>
      </c>
      <c r="K342" s="209" t="s">
        <v>139</v>
      </c>
      <c r="L342" s="47"/>
      <c r="M342" s="214" t="s">
        <v>19</v>
      </c>
      <c r="N342" s="215" t="s">
        <v>44</v>
      </c>
      <c r="O342" s="87"/>
      <c r="P342" s="216">
        <f>O342*H342</f>
        <v>0</v>
      </c>
      <c r="Q342" s="216">
        <v>2.5018699999999998</v>
      </c>
      <c r="R342" s="216">
        <f>Q342*H342</f>
        <v>1.0082536099999999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140</v>
      </c>
      <c r="AT342" s="218" t="s">
        <v>135</v>
      </c>
      <c r="AU342" s="218" t="s">
        <v>83</v>
      </c>
      <c r="AY342" s="20" t="s">
        <v>133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81</v>
      </c>
      <c r="BK342" s="219">
        <f>ROUND(I342*H342,2)</f>
        <v>0</v>
      </c>
      <c r="BL342" s="20" t="s">
        <v>140</v>
      </c>
      <c r="BM342" s="218" t="s">
        <v>884</v>
      </c>
    </row>
    <row r="343" s="2" customFormat="1">
      <c r="A343" s="41"/>
      <c r="B343" s="42"/>
      <c r="C343" s="43"/>
      <c r="D343" s="220" t="s">
        <v>142</v>
      </c>
      <c r="E343" s="43"/>
      <c r="F343" s="221" t="s">
        <v>885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142</v>
      </c>
      <c r="AU343" s="20" t="s">
        <v>83</v>
      </c>
    </row>
    <row r="344" s="2" customFormat="1">
      <c r="A344" s="41"/>
      <c r="B344" s="42"/>
      <c r="C344" s="43"/>
      <c r="D344" s="225" t="s">
        <v>144</v>
      </c>
      <c r="E344" s="43"/>
      <c r="F344" s="226" t="s">
        <v>886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144</v>
      </c>
      <c r="AU344" s="20" t="s">
        <v>83</v>
      </c>
    </row>
    <row r="345" s="13" customFormat="1">
      <c r="A345" s="13"/>
      <c r="B345" s="227"/>
      <c r="C345" s="228"/>
      <c r="D345" s="220" t="s">
        <v>146</v>
      </c>
      <c r="E345" s="229" t="s">
        <v>19</v>
      </c>
      <c r="F345" s="230" t="s">
        <v>887</v>
      </c>
      <c r="G345" s="228"/>
      <c r="H345" s="231">
        <v>0.40300000000000002</v>
      </c>
      <c r="I345" s="232"/>
      <c r="J345" s="228"/>
      <c r="K345" s="228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146</v>
      </c>
      <c r="AU345" s="237" t="s">
        <v>83</v>
      </c>
      <c r="AV345" s="13" t="s">
        <v>83</v>
      </c>
      <c r="AW345" s="13" t="s">
        <v>33</v>
      </c>
      <c r="AX345" s="13" t="s">
        <v>81</v>
      </c>
      <c r="AY345" s="237" t="s">
        <v>133</v>
      </c>
    </row>
    <row r="346" s="2" customFormat="1" ht="24.15" customHeight="1">
      <c r="A346" s="41"/>
      <c r="B346" s="42"/>
      <c r="C346" s="207" t="s">
        <v>442</v>
      </c>
      <c r="D346" s="207" t="s">
        <v>135</v>
      </c>
      <c r="E346" s="208" t="s">
        <v>888</v>
      </c>
      <c r="F346" s="209" t="s">
        <v>889</v>
      </c>
      <c r="G346" s="210" t="s">
        <v>138</v>
      </c>
      <c r="H346" s="211">
        <v>2.2799999999999998</v>
      </c>
      <c r="I346" s="212"/>
      <c r="J346" s="213">
        <f>ROUND(I346*H346,2)</f>
        <v>0</v>
      </c>
      <c r="K346" s="209" t="s">
        <v>139</v>
      </c>
      <c r="L346" s="47"/>
      <c r="M346" s="214" t="s">
        <v>19</v>
      </c>
      <c r="N346" s="215" t="s">
        <v>44</v>
      </c>
      <c r="O346" s="87"/>
      <c r="P346" s="216">
        <f>O346*H346</f>
        <v>0</v>
      </c>
      <c r="Q346" s="216">
        <v>1.442</v>
      </c>
      <c r="R346" s="216">
        <f>Q346*H346</f>
        <v>3.2877599999999996</v>
      </c>
      <c r="S346" s="216">
        <v>0</v>
      </c>
      <c r="T346" s="217">
        <f>S346*H346</f>
        <v>0</v>
      </c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R346" s="218" t="s">
        <v>140</v>
      </c>
      <c r="AT346" s="218" t="s">
        <v>135</v>
      </c>
      <c r="AU346" s="218" t="s">
        <v>83</v>
      </c>
      <c r="AY346" s="20" t="s">
        <v>133</v>
      </c>
      <c r="BE346" s="219">
        <f>IF(N346="základní",J346,0)</f>
        <v>0</v>
      </c>
      <c r="BF346" s="219">
        <f>IF(N346="snížená",J346,0)</f>
        <v>0</v>
      </c>
      <c r="BG346" s="219">
        <f>IF(N346="zákl. přenesená",J346,0)</f>
        <v>0</v>
      </c>
      <c r="BH346" s="219">
        <f>IF(N346="sníž. přenesená",J346,0)</f>
        <v>0</v>
      </c>
      <c r="BI346" s="219">
        <f>IF(N346="nulová",J346,0)</f>
        <v>0</v>
      </c>
      <c r="BJ346" s="20" t="s">
        <v>81</v>
      </c>
      <c r="BK346" s="219">
        <f>ROUND(I346*H346,2)</f>
        <v>0</v>
      </c>
      <c r="BL346" s="20" t="s">
        <v>140</v>
      </c>
      <c r="BM346" s="218" t="s">
        <v>890</v>
      </c>
    </row>
    <row r="347" s="2" customFormat="1">
      <c r="A347" s="41"/>
      <c r="B347" s="42"/>
      <c r="C347" s="43"/>
      <c r="D347" s="220" t="s">
        <v>142</v>
      </c>
      <c r="E347" s="43"/>
      <c r="F347" s="221" t="s">
        <v>891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142</v>
      </c>
      <c r="AU347" s="20" t="s">
        <v>83</v>
      </c>
    </row>
    <row r="348" s="2" customFormat="1">
      <c r="A348" s="41"/>
      <c r="B348" s="42"/>
      <c r="C348" s="43"/>
      <c r="D348" s="225" t="s">
        <v>144</v>
      </c>
      <c r="E348" s="43"/>
      <c r="F348" s="226" t="s">
        <v>892</v>
      </c>
      <c r="G348" s="43"/>
      <c r="H348" s="43"/>
      <c r="I348" s="222"/>
      <c r="J348" s="43"/>
      <c r="K348" s="43"/>
      <c r="L348" s="47"/>
      <c r="M348" s="223"/>
      <c r="N348" s="224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144</v>
      </c>
      <c r="AU348" s="20" t="s">
        <v>83</v>
      </c>
    </row>
    <row r="349" s="14" customFormat="1">
      <c r="A349" s="14"/>
      <c r="B349" s="238"/>
      <c r="C349" s="239"/>
      <c r="D349" s="220" t="s">
        <v>146</v>
      </c>
      <c r="E349" s="240" t="s">
        <v>19</v>
      </c>
      <c r="F349" s="241" t="s">
        <v>893</v>
      </c>
      <c r="G349" s="239"/>
      <c r="H349" s="240" t="s">
        <v>19</v>
      </c>
      <c r="I349" s="242"/>
      <c r="J349" s="239"/>
      <c r="K349" s="239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146</v>
      </c>
      <c r="AU349" s="247" t="s">
        <v>83</v>
      </c>
      <c r="AV349" s="14" t="s">
        <v>81</v>
      </c>
      <c r="AW349" s="14" t="s">
        <v>33</v>
      </c>
      <c r="AX349" s="14" t="s">
        <v>73</v>
      </c>
      <c r="AY349" s="247" t="s">
        <v>133</v>
      </c>
    </row>
    <row r="350" s="13" customFormat="1">
      <c r="A350" s="13"/>
      <c r="B350" s="227"/>
      <c r="C350" s="228"/>
      <c r="D350" s="220" t="s">
        <v>146</v>
      </c>
      <c r="E350" s="229" t="s">
        <v>19</v>
      </c>
      <c r="F350" s="230" t="s">
        <v>894</v>
      </c>
      <c r="G350" s="228"/>
      <c r="H350" s="231">
        <v>2.2799999999999998</v>
      </c>
      <c r="I350" s="232"/>
      <c r="J350" s="228"/>
      <c r="K350" s="228"/>
      <c r="L350" s="233"/>
      <c r="M350" s="234"/>
      <c r="N350" s="235"/>
      <c r="O350" s="235"/>
      <c r="P350" s="235"/>
      <c r="Q350" s="235"/>
      <c r="R350" s="235"/>
      <c r="S350" s="235"/>
      <c r="T350" s="23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7" t="s">
        <v>146</v>
      </c>
      <c r="AU350" s="237" t="s">
        <v>83</v>
      </c>
      <c r="AV350" s="13" t="s">
        <v>83</v>
      </c>
      <c r="AW350" s="13" t="s">
        <v>33</v>
      </c>
      <c r="AX350" s="13" t="s">
        <v>81</v>
      </c>
      <c r="AY350" s="237" t="s">
        <v>133</v>
      </c>
    </row>
    <row r="351" s="2" customFormat="1" ht="16.5" customHeight="1">
      <c r="A351" s="41"/>
      <c r="B351" s="42"/>
      <c r="C351" s="207" t="s">
        <v>450</v>
      </c>
      <c r="D351" s="207" t="s">
        <v>135</v>
      </c>
      <c r="E351" s="208" t="s">
        <v>895</v>
      </c>
      <c r="F351" s="209" t="s">
        <v>896</v>
      </c>
      <c r="G351" s="210" t="s">
        <v>181</v>
      </c>
      <c r="H351" s="211">
        <v>0.72299999999999998</v>
      </c>
      <c r="I351" s="212"/>
      <c r="J351" s="213">
        <f>ROUND(I351*H351,2)</f>
        <v>0</v>
      </c>
      <c r="K351" s="209" t="s">
        <v>897</v>
      </c>
      <c r="L351" s="47"/>
      <c r="M351" s="214" t="s">
        <v>19</v>
      </c>
      <c r="N351" s="215" t="s">
        <v>44</v>
      </c>
      <c r="O351" s="87"/>
      <c r="P351" s="216">
        <f>O351*H351</f>
        <v>0</v>
      </c>
      <c r="Q351" s="216">
        <v>1.0627727797</v>
      </c>
      <c r="R351" s="216">
        <f>Q351*H351</f>
        <v>0.76838471972309996</v>
      </c>
      <c r="S351" s="216">
        <v>0</v>
      </c>
      <c r="T351" s="217">
        <f>S351*H351</f>
        <v>0</v>
      </c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R351" s="218" t="s">
        <v>140</v>
      </c>
      <c r="AT351" s="218" t="s">
        <v>135</v>
      </c>
      <c r="AU351" s="218" t="s">
        <v>83</v>
      </c>
      <c r="AY351" s="20" t="s">
        <v>133</v>
      </c>
      <c r="BE351" s="219">
        <f>IF(N351="základní",J351,0)</f>
        <v>0</v>
      </c>
      <c r="BF351" s="219">
        <f>IF(N351="snížená",J351,0)</f>
        <v>0</v>
      </c>
      <c r="BG351" s="219">
        <f>IF(N351="zákl. přenesená",J351,0)</f>
        <v>0</v>
      </c>
      <c r="BH351" s="219">
        <f>IF(N351="sníž. přenesená",J351,0)</f>
        <v>0</v>
      </c>
      <c r="BI351" s="219">
        <f>IF(N351="nulová",J351,0)</f>
        <v>0</v>
      </c>
      <c r="BJ351" s="20" t="s">
        <v>81</v>
      </c>
      <c r="BK351" s="219">
        <f>ROUND(I351*H351,2)</f>
        <v>0</v>
      </c>
      <c r="BL351" s="20" t="s">
        <v>140</v>
      </c>
      <c r="BM351" s="218" t="s">
        <v>898</v>
      </c>
    </row>
    <row r="352" s="2" customFormat="1">
      <c r="A352" s="41"/>
      <c r="B352" s="42"/>
      <c r="C352" s="43"/>
      <c r="D352" s="220" t="s">
        <v>142</v>
      </c>
      <c r="E352" s="43"/>
      <c r="F352" s="221" t="s">
        <v>899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142</v>
      </c>
      <c r="AU352" s="20" t="s">
        <v>83</v>
      </c>
    </row>
    <row r="353" s="2" customFormat="1">
      <c r="A353" s="41"/>
      <c r="B353" s="42"/>
      <c r="C353" s="43"/>
      <c r="D353" s="225" t="s">
        <v>144</v>
      </c>
      <c r="E353" s="43"/>
      <c r="F353" s="226" t="s">
        <v>900</v>
      </c>
      <c r="G353" s="43"/>
      <c r="H353" s="43"/>
      <c r="I353" s="222"/>
      <c r="J353" s="43"/>
      <c r="K353" s="43"/>
      <c r="L353" s="47"/>
      <c r="M353" s="223"/>
      <c r="N353" s="224"/>
      <c r="O353" s="87"/>
      <c r="P353" s="87"/>
      <c r="Q353" s="87"/>
      <c r="R353" s="87"/>
      <c r="S353" s="87"/>
      <c r="T353" s="88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T353" s="20" t="s">
        <v>144</v>
      </c>
      <c r="AU353" s="20" t="s">
        <v>83</v>
      </c>
    </row>
    <row r="354" s="14" customFormat="1">
      <c r="A354" s="14"/>
      <c r="B354" s="238"/>
      <c r="C354" s="239"/>
      <c r="D354" s="220" t="s">
        <v>146</v>
      </c>
      <c r="E354" s="240" t="s">
        <v>19</v>
      </c>
      <c r="F354" s="241" t="s">
        <v>901</v>
      </c>
      <c r="G354" s="239"/>
      <c r="H354" s="240" t="s">
        <v>19</v>
      </c>
      <c r="I354" s="242"/>
      <c r="J354" s="239"/>
      <c r="K354" s="239"/>
      <c r="L354" s="243"/>
      <c r="M354" s="244"/>
      <c r="N354" s="245"/>
      <c r="O354" s="245"/>
      <c r="P354" s="245"/>
      <c r="Q354" s="245"/>
      <c r="R354" s="245"/>
      <c r="S354" s="245"/>
      <c r="T354" s="24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47" t="s">
        <v>146</v>
      </c>
      <c r="AU354" s="247" t="s">
        <v>83</v>
      </c>
      <c r="AV354" s="14" t="s">
        <v>81</v>
      </c>
      <c r="AW354" s="14" t="s">
        <v>33</v>
      </c>
      <c r="AX354" s="14" t="s">
        <v>73</v>
      </c>
      <c r="AY354" s="247" t="s">
        <v>133</v>
      </c>
    </row>
    <row r="355" s="14" customFormat="1">
      <c r="A355" s="14"/>
      <c r="B355" s="238"/>
      <c r="C355" s="239"/>
      <c r="D355" s="220" t="s">
        <v>146</v>
      </c>
      <c r="E355" s="240" t="s">
        <v>19</v>
      </c>
      <c r="F355" s="241" t="s">
        <v>902</v>
      </c>
      <c r="G355" s="239"/>
      <c r="H355" s="240" t="s">
        <v>19</v>
      </c>
      <c r="I355" s="242"/>
      <c r="J355" s="239"/>
      <c r="K355" s="239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146</v>
      </c>
      <c r="AU355" s="247" t="s">
        <v>83</v>
      </c>
      <c r="AV355" s="14" t="s">
        <v>81</v>
      </c>
      <c r="AW355" s="14" t="s">
        <v>33</v>
      </c>
      <c r="AX355" s="14" t="s">
        <v>73</v>
      </c>
      <c r="AY355" s="247" t="s">
        <v>133</v>
      </c>
    </row>
    <row r="356" s="14" customFormat="1">
      <c r="A356" s="14"/>
      <c r="B356" s="238"/>
      <c r="C356" s="239"/>
      <c r="D356" s="220" t="s">
        <v>146</v>
      </c>
      <c r="E356" s="240" t="s">
        <v>19</v>
      </c>
      <c r="F356" s="241" t="s">
        <v>903</v>
      </c>
      <c r="G356" s="239"/>
      <c r="H356" s="240" t="s">
        <v>19</v>
      </c>
      <c r="I356" s="242"/>
      <c r="J356" s="239"/>
      <c r="K356" s="239"/>
      <c r="L356" s="243"/>
      <c r="M356" s="244"/>
      <c r="N356" s="245"/>
      <c r="O356" s="245"/>
      <c r="P356" s="245"/>
      <c r="Q356" s="245"/>
      <c r="R356" s="245"/>
      <c r="S356" s="245"/>
      <c r="T356" s="246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47" t="s">
        <v>146</v>
      </c>
      <c r="AU356" s="247" t="s">
        <v>83</v>
      </c>
      <c r="AV356" s="14" t="s">
        <v>81</v>
      </c>
      <c r="AW356" s="14" t="s">
        <v>33</v>
      </c>
      <c r="AX356" s="14" t="s">
        <v>73</v>
      </c>
      <c r="AY356" s="247" t="s">
        <v>133</v>
      </c>
    </row>
    <row r="357" s="13" customFormat="1">
      <c r="A357" s="13"/>
      <c r="B357" s="227"/>
      <c r="C357" s="228"/>
      <c r="D357" s="220" t="s">
        <v>146</v>
      </c>
      <c r="E357" s="229" t="s">
        <v>19</v>
      </c>
      <c r="F357" s="230" t="s">
        <v>904</v>
      </c>
      <c r="G357" s="228"/>
      <c r="H357" s="231">
        <v>0.123</v>
      </c>
      <c r="I357" s="232"/>
      <c r="J357" s="228"/>
      <c r="K357" s="228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146</v>
      </c>
      <c r="AU357" s="237" t="s">
        <v>83</v>
      </c>
      <c r="AV357" s="13" t="s">
        <v>83</v>
      </c>
      <c r="AW357" s="13" t="s">
        <v>33</v>
      </c>
      <c r="AX357" s="13" t="s">
        <v>73</v>
      </c>
      <c r="AY357" s="237" t="s">
        <v>133</v>
      </c>
    </row>
    <row r="358" s="14" customFormat="1">
      <c r="A358" s="14"/>
      <c r="B358" s="238"/>
      <c r="C358" s="239"/>
      <c r="D358" s="220" t="s">
        <v>146</v>
      </c>
      <c r="E358" s="240" t="s">
        <v>19</v>
      </c>
      <c r="F358" s="241" t="s">
        <v>905</v>
      </c>
      <c r="G358" s="239"/>
      <c r="H358" s="240" t="s">
        <v>19</v>
      </c>
      <c r="I358" s="242"/>
      <c r="J358" s="239"/>
      <c r="K358" s="239"/>
      <c r="L358" s="243"/>
      <c r="M358" s="244"/>
      <c r="N358" s="245"/>
      <c r="O358" s="245"/>
      <c r="P358" s="245"/>
      <c r="Q358" s="245"/>
      <c r="R358" s="245"/>
      <c r="S358" s="245"/>
      <c r="T358" s="246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7" t="s">
        <v>146</v>
      </c>
      <c r="AU358" s="247" t="s">
        <v>83</v>
      </c>
      <c r="AV358" s="14" t="s">
        <v>81</v>
      </c>
      <c r="AW358" s="14" t="s">
        <v>33</v>
      </c>
      <c r="AX358" s="14" t="s">
        <v>73</v>
      </c>
      <c r="AY358" s="247" t="s">
        <v>133</v>
      </c>
    </row>
    <row r="359" s="14" customFormat="1">
      <c r="A359" s="14"/>
      <c r="B359" s="238"/>
      <c r="C359" s="239"/>
      <c r="D359" s="220" t="s">
        <v>146</v>
      </c>
      <c r="E359" s="240" t="s">
        <v>19</v>
      </c>
      <c r="F359" s="241" t="s">
        <v>906</v>
      </c>
      <c r="G359" s="239"/>
      <c r="H359" s="240" t="s">
        <v>19</v>
      </c>
      <c r="I359" s="242"/>
      <c r="J359" s="239"/>
      <c r="K359" s="239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146</v>
      </c>
      <c r="AU359" s="247" t="s">
        <v>83</v>
      </c>
      <c r="AV359" s="14" t="s">
        <v>81</v>
      </c>
      <c r="AW359" s="14" t="s">
        <v>33</v>
      </c>
      <c r="AX359" s="14" t="s">
        <v>73</v>
      </c>
      <c r="AY359" s="247" t="s">
        <v>133</v>
      </c>
    </row>
    <row r="360" s="13" customFormat="1">
      <c r="A360" s="13"/>
      <c r="B360" s="227"/>
      <c r="C360" s="228"/>
      <c r="D360" s="220" t="s">
        <v>146</v>
      </c>
      <c r="E360" s="229" t="s">
        <v>19</v>
      </c>
      <c r="F360" s="230" t="s">
        <v>907</v>
      </c>
      <c r="G360" s="228"/>
      <c r="H360" s="231">
        <v>0.17100000000000001</v>
      </c>
      <c r="I360" s="232"/>
      <c r="J360" s="228"/>
      <c r="K360" s="228"/>
      <c r="L360" s="233"/>
      <c r="M360" s="234"/>
      <c r="N360" s="235"/>
      <c r="O360" s="235"/>
      <c r="P360" s="235"/>
      <c r="Q360" s="235"/>
      <c r="R360" s="235"/>
      <c r="S360" s="235"/>
      <c r="T360" s="23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7" t="s">
        <v>146</v>
      </c>
      <c r="AU360" s="237" t="s">
        <v>83</v>
      </c>
      <c r="AV360" s="13" t="s">
        <v>83</v>
      </c>
      <c r="AW360" s="13" t="s">
        <v>33</v>
      </c>
      <c r="AX360" s="13" t="s">
        <v>73</v>
      </c>
      <c r="AY360" s="237" t="s">
        <v>133</v>
      </c>
    </row>
    <row r="361" s="14" customFormat="1">
      <c r="A361" s="14"/>
      <c r="B361" s="238"/>
      <c r="C361" s="239"/>
      <c r="D361" s="220" t="s">
        <v>146</v>
      </c>
      <c r="E361" s="240" t="s">
        <v>19</v>
      </c>
      <c r="F361" s="241" t="s">
        <v>908</v>
      </c>
      <c r="G361" s="239"/>
      <c r="H361" s="240" t="s">
        <v>19</v>
      </c>
      <c r="I361" s="242"/>
      <c r="J361" s="239"/>
      <c r="K361" s="239"/>
      <c r="L361" s="243"/>
      <c r="M361" s="244"/>
      <c r="N361" s="245"/>
      <c r="O361" s="245"/>
      <c r="P361" s="245"/>
      <c r="Q361" s="245"/>
      <c r="R361" s="245"/>
      <c r="S361" s="245"/>
      <c r="T361" s="246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47" t="s">
        <v>146</v>
      </c>
      <c r="AU361" s="247" t="s">
        <v>83</v>
      </c>
      <c r="AV361" s="14" t="s">
        <v>81</v>
      </c>
      <c r="AW361" s="14" t="s">
        <v>33</v>
      </c>
      <c r="AX361" s="14" t="s">
        <v>73</v>
      </c>
      <c r="AY361" s="247" t="s">
        <v>133</v>
      </c>
    </row>
    <row r="362" s="14" customFormat="1">
      <c r="A362" s="14"/>
      <c r="B362" s="238"/>
      <c r="C362" s="239"/>
      <c r="D362" s="220" t="s">
        <v>146</v>
      </c>
      <c r="E362" s="240" t="s">
        <v>19</v>
      </c>
      <c r="F362" s="241" t="s">
        <v>909</v>
      </c>
      <c r="G362" s="239"/>
      <c r="H362" s="240" t="s">
        <v>19</v>
      </c>
      <c r="I362" s="242"/>
      <c r="J362" s="239"/>
      <c r="K362" s="239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146</v>
      </c>
      <c r="AU362" s="247" t="s">
        <v>83</v>
      </c>
      <c r="AV362" s="14" t="s">
        <v>81</v>
      </c>
      <c r="AW362" s="14" t="s">
        <v>33</v>
      </c>
      <c r="AX362" s="14" t="s">
        <v>73</v>
      </c>
      <c r="AY362" s="247" t="s">
        <v>133</v>
      </c>
    </row>
    <row r="363" s="13" customFormat="1">
      <c r="A363" s="13"/>
      <c r="B363" s="227"/>
      <c r="C363" s="228"/>
      <c r="D363" s="220" t="s">
        <v>146</v>
      </c>
      <c r="E363" s="229" t="s">
        <v>19</v>
      </c>
      <c r="F363" s="230" t="s">
        <v>910</v>
      </c>
      <c r="G363" s="228"/>
      <c r="H363" s="231">
        <v>0.28599999999999998</v>
      </c>
      <c r="I363" s="232"/>
      <c r="J363" s="228"/>
      <c r="K363" s="228"/>
      <c r="L363" s="233"/>
      <c r="M363" s="234"/>
      <c r="N363" s="235"/>
      <c r="O363" s="235"/>
      <c r="P363" s="235"/>
      <c r="Q363" s="235"/>
      <c r="R363" s="235"/>
      <c r="S363" s="235"/>
      <c r="T363" s="23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7" t="s">
        <v>146</v>
      </c>
      <c r="AU363" s="237" t="s">
        <v>83</v>
      </c>
      <c r="AV363" s="13" t="s">
        <v>83</v>
      </c>
      <c r="AW363" s="13" t="s">
        <v>33</v>
      </c>
      <c r="AX363" s="13" t="s">
        <v>73</v>
      </c>
      <c r="AY363" s="237" t="s">
        <v>133</v>
      </c>
    </row>
    <row r="364" s="14" customFormat="1">
      <c r="A364" s="14"/>
      <c r="B364" s="238"/>
      <c r="C364" s="239"/>
      <c r="D364" s="220" t="s">
        <v>146</v>
      </c>
      <c r="E364" s="240" t="s">
        <v>19</v>
      </c>
      <c r="F364" s="241" t="s">
        <v>911</v>
      </c>
      <c r="G364" s="239"/>
      <c r="H364" s="240" t="s">
        <v>19</v>
      </c>
      <c r="I364" s="242"/>
      <c r="J364" s="239"/>
      <c r="K364" s="239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146</v>
      </c>
      <c r="AU364" s="247" t="s">
        <v>83</v>
      </c>
      <c r="AV364" s="14" t="s">
        <v>81</v>
      </c>
      <c r="AW364" s="14" t="s">
        <v>33</v>
      </c>
      <c r="AX364" s="14" t="s">
        <v>73</v>
      </c>
      <c r="AY364" s="247" t="s">
        <v>133</v>
      </c>
    </row>
    <row r="365" s="14" customFormat="1">
      <c r="A365" s="14"/>
      <c r="B365" s="238"/>
      <c r="C365" s="239"/>
      <c r="D365" s="220" t="s">
        <v>146</v>
      </c>
      <c r="E365" s="240" t="s">
        <v>19</v>
      </c>
      <c r="F365" s="241" t="s">
        <v>912</v>
      </c>
      <c r="G365" s="239"/>
      <c r="H365" s="240" t="s">
        <v>19</v>
      </c>
      <c r="I365" s="242"/>
      <c r="J365" s="239"/>
      <c r="K365" s="239"/>
      <c r="L365" s="243"/>
      <c r="M365" s="244"/>
      <c r="N365" s="245"/>
      <c r="O365" s="245"/>
      <c r="P365" s="245"/>
      <c r="Q365" s="245"/>
      <c r="R365" s="245"/>
      <c r="S365" s="245"/>
      <c r="T365" s="24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7" t="s">
        <v>146</v>
      </c>
      <c r="AU365" s="247" t="s">
        <v>83</v>
      </c>
      <c r="AV365" s="14" t="s">
        <v>81</v>
      </c>
      <c r="AW365" s="14" t="s">
        <v>33</v>
      </c>
      <c r="AX365" s="14" t="s">
        <v>73</v>
      </c>
      <c r="AY365" s="247" t="s">
        <v>133</v>
      </c>
    </row>
    <row r="366" s="13" customFormat="1">
      <c r="A366" s="13"/>
      <c r="B366" s="227"/>
      <c r="C366" s="228"/>
      <c r="D366" s="220" t="s">
        <v>146</v>
      </c>
      <c r="E366" s="229" t="s">
        <v>19</v>
      </c>
      <c r="F366" s="230" t="s">
        <v>913</v>
      </c>
      <c r="G366" s="228"/>
      <c r="H366" s="231">
        <v>0.078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146</v>
      </c>
      <c r="AU366" s="237" t="s">
        <v>83</v>
      </c>
      <c r="AV366" s="13" t="s">
        <v>83</v>
      </c>
      <c r="AW366" s="13" t="s">
        <v>33</v>
      </c>
      <c r="AX366" s="13" t="s">
        <v>73</v>
      </c>
      <c r="AY366" s="237" t="s">
        <v>133</v>
      </c>
    </row>
    <row r="367" s="14" customFormat="1">
      <c r="A367" s="14"/>
      <c r="B367" s="238"/>
      <c r="C367" s="239"/>
      <c r="D367" s="220" t="s">
        <v>146</v>
      </c>
      <c r="E367" s="240" t="s">
        <v>19</v>
      </c>
      <c r="F367" s="241" t="s">
        <v>914</v>
      </c>
      <c r="G367" s="239"/>
      <c r="H367" s="240" t="s">
        <v>19</v>
      </c>
      <c r="I367" s="242"/>
      <c r="J367" s="239"/>
      <c r="K367" s="239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146</v>
      </c>
      <c r="AU367" s="247" t="s">
        <v>83</v>
      </c>
      <c r="AV367" s="14" t="s">
        <v>81</v>
      </c>
      <c r="AW367" s="14" t="s">
        <v>33</v>
      </c>
      <c r="AX367" s="14" t="s">
        <v>73</v>
      </c>
      <c r="AY367" s="247" t="s">
        <v>133</v>
      </c>
    </row>
    <row r="368" s="14" customFormat="1">
      <c r="A368" s="14"/>
      <c r="B368" s="238"/>
      <c r="C368" s="239"/>
      <c r="D368" s="220" t="s">
        <v>146</v>
      </c>
      <c r="E368" s="240" t="s">
        <v>19</v>
      </c>
      <c r="F368" s="241" t="s">
        <v>915</v>
      </c>
      <c r="G368" s="239"/>
      <c r="H368" s="240" t="s">
        <v>19</v>
      </c>
      <c r="I368" s="242"/>
      <c r="J368" s="239"/>
      <c r="K368" s="239"/>
      <c r="L368" s="243"/>
      <c r="M368" s="244"/>
      <c r="N368" s="245"/>
      <c r="O368" s="245"/>
      <c r="P368" s="245"/>
      <c r="Q368" s="245"/>
      <c r="R368" s="245"/>
      <c r="S368" s="245"/>
      <c r="T368" s="246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47" t="s">
        <v>146</v>
      </c>
      <c r="AU368" s="247" t="s">
        <v>83</v>
      </c>
      <c r="AV368" s="14" t="s">
        <v>81</v>
      </c>
      <c r="AW368" s="14" t="s">
        <v>33</v>
      </c>
      <c r="AX368" s="14" t="s">
        <v>73</v>
      </c>
      <c r="AY368" s="247" t="s">
        <v>133</v>
      </c>
    </row>
    <row r="369" s="13" customFormat="1">
      <c r="A369" s="13"/>
      <c r="B369" s="227"/>
      <c r="C369" s="228"/>
      <c r="D369" s="220" t="s">
        <v>146</v>
      </c>
      <c r="E369" s="229" t="s">
        <v>19</v>
      </c>
      <c r="F369" s="230" t="s">
        <v>916</v>
      </c>
      <c r="G369" s="228"/>
      <c r="H369" s="231">
        <v>0.065000000000000002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146</v>
      </c>
      <c r="AU369" s="237" t="s">
        <v>83</v>
      </c>
      <c r="AV369" s="13" t="s">
        <v>83</v>
      </c>
      <c r="AW369" s="13" t="s">
        <v>33</v>
      </c>
      <c r="AX369" s="13" t="s">
        <v>73</v>
      </c>
      <c r="AY369" s="237" t="s">
        <v>133</v>
      </c>
    </row>
    <row r="370" s="15" customFormat="1">
      <c r="A370" s="15"/>
      <c r="B370" s="248"/>
      <c r="C370" s="249"/>
      <c r="D370" s="220" t="s">
        <v>146</v>
      </c>
      <c r="E370" s="250" t="s">
        <v>19</v>
      </c>
      <c r="F370" s="251" t="s">
        <v>261</v>
      </c>
      <c r="G370" s="249"/>
      <c r="H370" s="252">
        <v>0.72300000000000009</v>
      </c>
      <c r="I370" s="253"/>
      <c r="J370" s="249"/>
      <c r="K370" s="249"/>
      <c r="L370" s="254"/>
      <c r="M370" s="255"/>
      <c r="N370" s="256"/>
      <c r="O370" s="256"/>
      <c r="P370" s="256"/>
      <c r="Q370" s="256"/>
      <c r="R370" s="256"/>
      <c r="S370" s="256"/>
      <c r="T370" s="257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58" t="s">
        <v>146</v>
      </c>
      <c r="AU370" s="258" t="s">
        <v>83</v>
      </c>
      <c r="AV370" s="15" t="s">
        <v>140</v>
      </c>
      <c r="AW370" s="15" t="s">
        <v>33</v>
      </c>
      <c r="AX370" s="15" t="s">
        <v>81</v>
      </c>
      <c r="AY370" s="258" t="s">
        <v>133</v>
      </c>
    </row>
    <row r="371" s="2" customFormat="1" ht="16.5" customHeight="1">
      <c r="A371" s="41"/>
      <c r="B371" s="42"/>
      <c r="C371" s="207" t="s">
        <v>457</v>
      </c>
      <c r="D371" s="207" t="s">
        <v>135</v>
      </c>
      <c r="E371" s="208" t="s">
        <v>917</v>
      </c>
      <c r="F371" s="209" t="s">
        <v>918</v>
      </c>
      <c r="G371" s="210" t="s">
        <v>198</v>
      </c>
      <c r="H371" s="211">
        <v>93.709999999999994</v>
      </c>
      <c r="I371" s="212"/>
      <c r="J371" s="213">
        <f>ROUND(I371*H371,2)</f>
        <v>0</v>
      </c>
      <c r="K371" s="209" t="s">
        <v>139</v>
      </c>
      <c r="L371" s="47"/>
      <c r="M371" s="214" t="s">
        <v>19</v>
      </c>
      <c r="N371" s="215" t="s">
        <v>44</v>
      </c>
      <c r="O371" s="87"/>
      <c r="P371" s="216">
        <f>O371*H371</f>
        <v>0</v>
      </c>
      <c r="Q371" s="216">
        <v>0.00033</v>
      </c>
      <c r="R371" s="216">
        <f>Q371*H371</f>
        <v>0.030924299999999998</v>
      </c>
      <c r="S371" s="216">
        <v>0</v>
      </c>
      <c r="T371" s="217">
        <f>S371*H371</f>
        <v>0</v>
      </c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R371" s="218" t="s">
        <v>140</v>
      </c>
      <c r="AT371" s="218" t="s">
        <v>135</v>
      </c>
      <c r="AU371" s="218" t="s">
        <v>83</v>
      </c>
      <c r="AY371" s="20" t="s">
        <v>133</v>
      </c>
      <c r="BE371" s="219">
        <f>IF(N371="základní",J371,0)</f>
        <v>0</v>
      </c>
      <c r="BF371" s="219">
        <f>IF(N371="snížená",J371,0)</f>
        <v>0</v>
      </c>
      <c r="BG371" s="219">
        <f>IF(N371="zákl. přenesená",J371,0)</f>
        <v>0</v>
      </c>
      <c r="BH371" s="219">
        <f>IF(N371="sníž. přenesená",J371,0)</f>
        <v>0</v>
      </c>
      <c r="BI371" s="219">
        <f>IF(N371="nulová",J371,0)</f>
        <v>0</v>
      </c>
      <c r="BJ371" s="20" t="s">
        <v>81</v>
      </c>
      <c r="BK371" s="219">
        <f>ROUND(I371*H371,2)</f>
        <v>0</v>
      </c>
      <c r="BL371" s="20" t="s">
        <v>140</v>
      </c>
      <c r="BM371" s="218" t="s">
        <v>919</v>
      </c>
    </row>
    <row r="372" s="2" customFormat="1">
      <c r="A372" s="41"/>
      <c r="B372" s="42"/>
      <c r="C372" s="43"/>
      <c r="D372" s="220" t="s">
        <v>142</v>
      </c>
      <c r="E372" s="43"/>
      <c r="F372" s="221" t="s">
        <v>920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142</v>
      </c>
      <c r="AU372" s="20" t="s">
        <v>83</v>
      </c>
    </row>
    <row r="373" s="2" customFormat="1">
      <c r="A373" s="41"/>
      <c r="B373" s="42"/>
      <c r="C373" s="43"/>
      <c r="D373" s="225" t="s">
        <v>144</v>
      </c>
      <c r="E373" s="43"/>
      <c r="F373" s="226" t="s">
        <v>921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144</v>
      </c>
      <c r="AU373" s="20" t="s">
        <v>83</v>
      </c>
    </row>
    <row r="374" s="14" customFormat="1">
      <c r="A374" s="14"/>
      <c r="B374" s="238"/>
      <c r="C374" s="239"/>
      <c r="D374" s="220" t="s">
        <v>146</v>
      </c>
      <c r="E374" s="240" t="s">
        <v>19</v>
      </c>
      <c r="F374" s="241" t="s">
        <v>869</v>
      </c>
      <c r="G374" s="239"/>
      <c r="H374" s="240" t="s">
        <v>19</v>
      </c>
      <c r="I374" s="242"/>
      <c r="J374" s="239"/>
      <c r="K374" s="239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146</v>
      </c>
      <c r="AU374" s="247" t="s">
        <v>83</v>
      </c>
      <c r="AV374" s="14" t="s">
        <v>81</v>
      </c>
      <c r="AW374" s="14" t="s">
        <v>33</v>
      </c>
      <c r="AX374" s="14" t="s">
        <v>73</v>
      </c>
      <c r="AY374" s="247" t="s">
        <v>133</v>
      </c>
    </row>
    <row r="375" s="13" customFormat="1">
      <c r="A375" s="13"/>
      <c r="B375" s="227"/>
      <c r="C375" s="228"/>
      <c r="D375" s="220" t="s">
        <v>146</v>
      </c>
      <c r="E375" s="229" t="s">
        <v>19</v>
      </c>
      <c r="F375" s="230" t="s">
        <v>922</v>
      </c>
      <c r="G375" s="228"/>
      <c r="H375" s="231">
        <v>27.379999999999999</v>
      </c>
      <c r="I375" s="232"/>
      <c r="J375" s="228"/>
      <c r="K375" s="228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146</v>
      </c>
      <c r="AU375" s="237" t="s">
        <v>83</v>
      </c>
      <c r="AV375" s="13" t="s">
        <v>83</v>
      </c>
      <c r="AW375" s="13" t="s">
        <v>33</v>
      </c>
      <c r="AX375" s="13" t="s">
        <v>73</v>
      </c>
      <c r="AY375" s="237" t="s">
        <v>133</v>
      </c>
    </row>
    <row r="376" s="14" customFormat="1">
      <c r="A376" s="14"/>
      <c r="B376" s="238"/>
      <c r="C376" s="239"/>
      <c r="D376" s="220" t="s">
        <v>146</v>
      </c>
      <c r="E376" s="240" t="s">
        <v>19</v>
      </c>
      <c r="F376" s="241" t="s">
        <v>923</v>
      </c>
      <c r="G376" s="239"/>
      <c r="H376" s="240" t="s">
        <v>19</v>
      </c>
      <c r="I376" s="242"/>
      <c r="J376" s="239"/>
      <c r="K376" s="239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146</v>
      </c>
      <c r="AU376" s="247" t="s">
        <v>83</v>
      </c>
      <c r="AV376" s="14" t="s">
        <v>81</v>
      </c>
      <c r="AW376" s="14" t="s">
        <v>33</v>
      </c>
      <c r="AX376" s="14" t="s">
        <v>73</v>
      </c>
      <c r="AY376" s="247" t="s">
        <v>133</v>
      </c>
    </row>
    <row r="377" s="13" customFormat="1">
      <c r="A377" s="13"/>
      <c r="B377" s="227"/>
      <c r="C377" s="228"/>
      <c r="D377" s="220" t="s">
        <v>146</v>
      </c>
      <c r="E377" s="229" t="s">
        <v>19</v>
      </c>
      <c r="F377" s="230" t="s">
        <v>924</v>
      </c>
      <c r="G377" s="228"/>
      <c r="H377" s="231">
        <v>66.329999999999998</v>
      </c>
      <c r="I377" s="232"/>
      <c r="J377" s="228"/>
      <c r="K377" s="228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146</v>
      </c>
      <c r="AU377" s="237" t="s">
        <v>83</v>
      </c>
      <c r="AV377" s="13" t="s">
        <v>83</v>
      </c>
      <c r="AW377" s="13" t="s">
        <v>33</v>
      </c>
      <c r="AX377" s="13" t="s">
        <v>73</v>
      </c>
      <c r="AY377" s="237" t="s">
        <v>133</v>
      </c>
    </row>
    <row r="378" s="15" customFormat="1">
      <c r="A378" s="15"/>
      <c r="B378" s="248"/>
      <c r="C378" s="249"/>
      <c r="D378" s="220" t="s">
        <v>146</v>
      </c>
      <c r="E378" s="250" t="s">
        <v>19</v>
      </c>
      <c r="F378" s="251" t="s">
        <v>261</v>
      </c>
      <c r="G378" s="249"/>
      <c r="H378" s="252">
        <v>93.709999999999994</v>
      </c>
      <c r="I378" s="253"/>
      <c r="J378" s="249"/>
      <c r="K378" s="249"/>
      <c r="L378" s="254"/>
      <c r="M378" s="255"/>
      <c r="N378" s="256"/>
      <c r="O378" s="256"/>
      <c r="P378" s="256"/>
      <c r="Q378" s="256"/>
      <c r="R378" s="256"/>
      <c r="S378" s="256"/>
      <c r="T378" s="257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58" t="s">
        <v>146</v>
      </c>
      <c r="AU378" s="258" t="s">
        <v>83</v>
      </c>
      <c r="AV378" s="15" t="s">
        <v>140</v>
      </c>
      <c r="AW378" s="15" t="s">
        <v>33</v>
      </c>
      <c r="AX378" s="15" t="s">
        <v>81</v>
      </c>
      <c r="AY378" s="258" t="s">
        <v>133</v>
      </c>
    </row>
    <row r="379" s="2" customFormat="1" ht="24.15" customHeight="1">
      <c r="A379" s="41"/>
      <c r="B379" s="42"/>
      <c r="C379" s="207" t="s">
        <v>464</v>
      </c>
      <c r="D379" s="207" t="s">
        <v>135</v>
      </c>
      <c r="E379" s="208" t="s">
        <v>925</v>
      </c>
      <c r="F379" s="209" t="s">
        <v>926</v>
      </c>
      <c r="G379" s="210" t="s">
        <v>138</v>
      </c>
      <c r="H379" s="211">
        <v>1.369</v>
      </c>
      <c r="I379" s="212"/>
      <c r="J379" s="213">
        <f>ROUND(I379*H379,2)</f>
        <v>0</v>
      </c>
      <c r="K379" s="209" t="s">
        <v>139</v>
      </c>
      <c r="L379" s="47"/>
      <c r="M379" s="214" t="s">
        <v>19</v>
      </c>
      <c r="N379" s="215" t="s">
        <v>44</v>
      </c>
      <c r="O379" s="87"/>
      <c r="P379" s="216">
        <f>O379*H379</f>
        <v>0</v>
      </c>
      <c r="Q379" s="216">
        <v>2.1600000000000001</v>
      </c>
      <c r="R379" s="216">
        <f>Q379*H379</f>
        <v>2.9570400000000001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140</v>
      </c>
      <c r="AT379" s="218" t="s">
        <v>135</v>
      </c>
      <c r="AU379" s="218" t="s">
        <v>83</v>
      </c>
      <c r="AY379" s="20" t="s">
        <v>133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81</v>
      </c>
      <c r="BK379" s="219">
        <f>ROUND(I379*H379,2)</f>
        <v>0</v>
      </c>
      <c r="BL379" s="20" t="s">
        <v>140</v>
      </c>
      <c r="BM379" s="218" t="s">
        <v>927</v>
      </c>
    </row>
    <row r="380" s="2" customFormat="1">
      <c r="A380" s="41"/>
      <c r="B380" s="42"/>
      <c r="C380" s="43"/>
      <c r="D380" s="220" t="s">
        <v>142</v>
      </c>
      <c r="E380" s="43"/>
      <c r="F380" s="221" t="s">
        <v>928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142</v>
      </c>
      <c r="AU380" s="20" t="s">
        <v>83</v>
      </c>
    </row>
    <row r="381" s="2" customFormat="1">
      <c r="A381" s="41"/>
      <c r="B381" s="42"/>
      <c r="C381" s="43"/>
      <c r="D381" s="225" t="s">
        <v>144</v>
      </c>
      <c r="E381" s="43"/>
      <c r="F381" s="226" t="s">
        <v>929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144</v>
      </c>
      <c r="AU381" s="20" t="s">
        <v>83</v>
      </c>
    </row>
    <row r="382" s="14" customFormat="1">
      <c r="A382" s="14"/>
      <c r="B382" s="238"/>
      <c r="C382" s="239"/>
      <c r="D382" s="220" t="s">
        <v>146</v>
      </c>
      <c r="E382" s="240" t="s">
        <v>19</v>
      </c>
      <c r="F382" s="241" t="s">
        <v>869</v>
      </c>
      <c r="G382" s="239"/>
      <c r="H382" s="240" t="s">
        <v>19</v>
      </c>
      <c r="I382" s="242"/>
      <c r="J382" s="239"/>
      <c r="K382" s="239"/>
      <c r="L382" s="243"/>
      <c r="M382" s="244"/>
      <c r="N382" s="245"/>
      <c r="O382" s="245"/>
      <c r="P382" s="245"/>
      <c r="Q382" s="245"/>
      <c r="R382" s="245"/>
      <c r="S382" s="245"/>
      <c r="T382" s="24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7" t="s">
        <v>146</v>
      </c>
      <c r="AU382" s="247" t="s">
        <v>83</v>
      </c>
      <c r="AV382" s="14" t="s">
        <v>81</v>
      </c>
      <c r="AW382" s="14" t="s">
        <v>33</v>
      </c>
      <c r="AX382" s="14" t="s">
        <v>73</v>
      </c>
      <c r="AY382" s="247" t="s">
        <v>133</v>
      </c>
    </row>
    <row r="383" s="13" customFormat="1">
      <c r="A383" s="13"/>
      <c r="B383" s="227"/>
      <c r="C383" s="228"/>
      <c r="D383" s="220" t="s">
        <v>146</v>
      </c>
      <c r="E383" s="229" t="s">
        <v>19</v>
      </c>
      <c r="F383" s="230" t="s">
        <v>930</v>
      </c>
      <c r="G383" s="228"/>
      <c r="H383" s="231">
        <v>1.369</v>
      </c>
      <c r="I383" s="232"/>
      <c r="J383" s="228"/>
      <c r="K383" s="228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146</v>
      </c>
      <c r="AU383" s="237" t="s">
        <v>83</v>
      </c>
      <c r="AV383" s="13" t="s">
        <v>83</v>
      </c>
      <c r="AW383" s="13" t="s">
        <v>33</v>
      </c>
      <c r="AX383" s="13" t="s">
        <v>81</v>
      </c>
      <c r="AY383" s="237" t="s">
        <v>133</v>
      </c>
    </row>
    <row r="384" s="2" customFormat="1" ht="24.15" customHeight="1">
      <c r="A384" s="41"/>
      <c r="B384" s="42"/>
      <c r="C384" s="207" t="s">
        <v>471</v>
      </c>
      <c r="D384" s="207" t="s">
        <v>135</v>
      </c>
      <c r="E384" s="208" t="s">
        <v>931</v>
      </c>
      <c r="F384" s="209" t="s">
        <v>932</v>
      </c>
      <c r="G384" s="210" t="s">
        <v>138</v>
      </c>
      <c r="H384" s="211">
        <v>4.5590000000000002</v>
      </c>
      <c r="I384" s="212"/>
      <c r="J384" s="213">
        <f>ROUND(I384*H384,2)</f>
        <v>0</v>
      </c>
      <c r="K384" s="209" t="s">
        <v>139</v>
      </c>
      <c r="L384" s="47"/>
      <c r="M384" s="214" t="s">
        <v>19</v>
      </c>
      <c r="N384" s="215" t="s">
        <v>44</v>
      </c>
      <c r="O384" s="87"/>
      <c r="P384" s="216">
        <f>O384*H384</f>
        <v>0</v>
      </c>
      <c r="Q384" s="216">
        <v>1.9593</v>
      </c>
      <c r="R384" s="216">
        <f>Q384*H384</f>
        <v>8.9324487000000001</v>
      </c>
      <c r="S384" s="216">
        <v>0</v>
      </c>
      <c r="T384" s="217">
        <f>S384*H384</f>
        <v>0</v>
      </c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R384" s="218" t="s">
        <v>140</v>
      </c>
      <c r="AT384" s="218" t="s">
        <v>135</v>
      </c>
      <c r="AU384" s="218" t="s">
        <v>83</v>
      </c>
      <c r="AY384" s="20" t="s">
        <v>133</v>
      </c>
      <c r="BE384" s="219">
        <f>IF(N384="základní",J384,0)</f>
        <v>0</v>
      </c>
      <c r="BF384" s="219">
        <f>IF(N384="snížená",J384,0)</f>
        <v>0</v>
      </c>
      <c r="BG384" s="219">
        <f>IF(N384="zákl. přenesená",J384,0)</f>
        <v>0</v>
      </c>
      <c r="BH384" s="219">
        <f>IF(N384="sníž. přenesená",J384,0)</f>
        <v>0</v>
      </c>
      <c r="BI384" s="219">
        <f>IF(N384="nulová",J384,0)</f>
        <v>0</v>
      </c>
      <c r="BJ384" s="20" t="s">
        <v>81</v>
      </c>
      <c r="BK384" s="219">
        <f>ROUND(I384*H384,2)</f>
        <v>0</v>
      </c>
      <c r="BL384" s="20" t="s">
        <v>140</v>
      </c>
      <c r="BM384" s="218" t="s">
        <v>933</v>
      </c>
    </row>
    <row r="385" s="2" customFormat="1">
      <c r="A385" s="41"/>
      <c r="B385" s="42"/>
      <c r="C385" s="43"/>
      <c r="D385" s="220" t="s">
        <v>142</v>
      </c>
      <c r="E385" s="43"/>
      <c r="F385" s="221" t="s">
        <v>934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142</v>
      </c>
      <c r="AU385" s="20" t="s">
        <v>83</v>
      </c>
    </row>
    <row r="386" s="2" customFormat="1">
      <c r="A386" s="41"/>
      <c r="B386" s="42"/>
      <c r="C386" s="43"/>
      <c r="D386" s="225" t="s">
        <v>144</v>
      </c>
      <c r="E386" s="43"/>
      <c r="F386" s="226" t="s">
        <v>935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144</v>
      </c>
      <c r="AU386" s="20" t="s">
        <v>83</v>
      </c>
    </row>
    <row r="387" s="14" customFormat="1">
      <c r="A387" s="14"/>
      <c r="B387" s="238"/>
      <c r="C387" s="239"/>
      <c r="D387" s="220" t="s">
        <v>146</v>
      </c>
      <c r="E387" s="240" t="s">
        <v>19</v>
      </c>
      <c r="F387" s="241" t="s">
        <v>893</v>
      </c>
      <c r="G387" s="239"/>
      <c r="H387" s="240" t="s">
        <v>19</v>
      </c>
      <c r="I387" s="242"/>
      <c r="J387" s="239"/>
      <c r="K387" s="239"/>
      <c r="L387" s="243"/>
      <c r="M387" s="244"/>
      <c r="N387" s="245"/>
      <c r="O387" s="245"/>
      <c r="P387" s="245"/>
      <c r="Q387" s="245"/>
      <c r="R387" s="245"/>
      <c r="S387" s="245"/>
      <c r="T387" s="246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47" t="s">
        <v>146</v>
      </c>
      <c r="AU387" s="247" t="s">
        <v>83</v>
      </c>
      <c r="AV387" s="14" t="s">
        <v>81</v>
      </c>
      <c r="AW387" s="14" t="s">
        <v>33</v>
      </c>
      <c r="AX387" s="14" t="s">
        <v>73</v>
      </c>
      <c r="AY387" s="247" t="s">
        <v>133</v>
      </c>
    </row>
    <row r="388" s="13" customFormat="1">
      <c r="A388" s="13"/>
      <c r="B388" s="227"/>
      <c r="C388" s="228"/>
      <c r="D388" s="220" t="s">
        <v>146</v>
      </c>
      <c r="E388" s="229" t="s">
        <v>19</v>
      </c>
      <c r="F388" s="230" t="s">
        <v>936</v>
      </c>
      <c r="G388" s="228"/>
      <c r="H388" s="231">
        <v>4.5590000000000002</v>
      </c>
      <c r="I388" s="232"/>
      <c r="J388" s="228"/>
      <c r="K388" s="228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146</v>
      </c>
      <c r="AU388" s="237" t="s">
        <v>83</v>
      </c>
      <c r="AV388" s="13" t="s">
        <v>83</v>
      </c>
      <c r="AW388" s="13" t="s">
        <v>33</v>
      </c>
      <c r="AX388" s="13" t="s">
        <v>81</v>
      </c>
      <c r="AY388" s="237" t="s">
        <v>133</v>
      </c>
    </row>
    <row r="389" s="12" customFormat="1" ht="22.8" customHeight="1">
      <c r="A389" s="12"/>
      <c r="B389" s="191"/>
      <c r="C389" s="192"/>
      <c r="D389" s="193" t="s">
        <v>72</v>
      </c>
      <c r="E389" s="205" t="s">
        <v>188</v>
      </c>
      <c r="F389" s="205" t="s">
        <v>937</v>
      </c>
      <c r="G389" s="192"/>
      <c r="H389" s="192"/>
      <c r="I389" s="195"/>
      <c r="J389" s="206">
        <f>BK389</f>
        <v>0</v>
      </c>
      <c r="K389" s="192"/>
      <c r="L389" s="197"/>
      <c r="M389" s="198"/>
      <c r="N389" s="199"/>
      <c r="O389" s="199"/>
      <c r="P389" s="200">
        <f>SUM(P390:P422)</f>
        <v>0</v>
      </c>
      <c r="Q389" s="199"/>
      <c r="R389" s="200">
        <f>SUM(R390:R422)</f>
        <v>5.1809389378999997</v>
      </c>
      <c r="S389" s="199"/>
      <c r="T389" s="201">
        <f>SUM(T390:T422)</f>
        <v>0</v>
      </c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R389" s="202" t="s">
        <v>81</v>
      </c>
      <c r="AT389" s="203" t="s">
        <v>72</v>
      </c>
      <c r="AU389" s="203" t="s">
        <v>81</v>
      </c>
      <c r="AY389" s="202" t="s">
        <v>133</v>
      </c>
      <c r="BK389" s="204">
        <f>SUM(BK390:BK422)</f>
        <v>0</v>
      </c>
    </row>
    <row r="390" s="2" customFormat="1" ht="24.15" customHeight="1">
      <c r="A390" s="41"/>
      <c r="B390" s="42"/>
      <c r="C390" s="207" t="s">
        <v>479</v>
      </c>
      <c r="D390" s="207" t="s">
        <v>135</v>
      </c>
      <c r="E390" s="208" t="s">
        <v>938</v>
      </c>
      <c r="F390" s="209" t="s">
        <v>939</v>
      </c>
      <c r="G390" s="210" t="s">
        <v>138</v>
      </c>
      <c r="H390" s="211">
        <v>1.103</v>
      </c>
      <c r="I390" s="212"/>
      <c r="J390" s="213">
        <f>ROUND(I390*H390,2)</f>
        <v>0</v>
      </c>
      <c r="K390" s="209" t="s">
        <v>897</v>
      </c>
      <c r="L390" s="47"/>
      <c r="M390" s="214" t="s">
        <v>19</v>
      </c>
      <c r="N390" s="215" t="s">
        <v>44</v>
      </c>
      <c r="O390" s="87"/>
      <c r="P390" s="216">
        <f>O390*H390</f>
        <v>0</v>
      </c>
      <c r="Q390" s="216">
        <v>0</v>
      </c>
      <c r="R390" s="216">
        <f>Q390*H390</f>
        <v>0</v>
      </c>
      <c r="S390" s="216">
        <v>0</v>
      </c>
      <c r="T390" s="217">
        <f>S390*H390</f>
        <v>0</v>
      </c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R390" s="218" t="s">
        <v>140</v>
      </c>
      <c r="AT390" s="218" t="s">
        <v>135</v>
      </c>
      <c r="AU390" s="218" t="s">
        <v>83</v>
      </c>
      <c r="AY390" s="20" t="s">
        <v>133</v>
      </c>
      <c r="BE390" s="219">
        <f>IF(N390="základní",J390,0)</f>
        <v>0</v>
      </c>
      <c r="BF390" s="219">
        <f>IF(N390="snížená",J390,0)</f>
        <v>0</v>
      </c>
      <c r="BG390" s="219">
        <f>IF(N390="zákl. přenesená",J390,0)</f>
        <v>0</v>
      </c>
      <c r="BH390" s="219">
        <f>IF(N390="sníž. přenesená",J390,0)</f>
        <v>0</v>
      </c>
      <c r="BI390" s="219">
        <f>IF(N390="nulová",J390,0)</f>
        <v>0</v>
      </c>
      <c r="BJ390" s="20" t="s">
        <v>81</v>
      </c>
      <c r="BK390" s="219">
        <f>ROUND(I390*H390,2)</f>
        <v>0</v>
      </c>
      <c r="BL390" s="20" t="s">
        <v>140</v>
      </c>
      <c r="BM390" s="218" t="s">
        <v>940</v>
      </c>
    </row>
    <row r="391" s="2" customFormat="1">
      <c r="A391" s="41"/>
      <c r="B391" s="42"/>
      <c r="C391" s="43"/>
      <c r="D391" s="220" t="s">
        <v>142</v>
      </c>
      <c r="E391" s="43"/>
      <c r="F391" s="221" t="s">
        <v>941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142</v>
      </c>
      <c r="AU391" s="20" t="s">
        <v>83</v>
      </c>
    </row>
    <row r="392" s="2" customFormat="1">
      <c r="A392" s="41"/>
      <c r="B392" s="42"/>
      <c r="C392" s="43"/>
      <c r="D392" s="225" t="s">
        <v>144</v>
      </c>
      <c r="E392" s="43"/>
      <c r="F392" s="226" t="s">
        <v>942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144</v>
      </c>
      <c r="AU392" s="20" t="s">
        <v>83</v>
      </c>
    </row>
    <row r="393" s="13" customFormat="1">
      <c r="A393" s="13"/>
      <c r="B393" s="227"/>
      <c r="C393" s="228"/>
      <c r="D393" s="220" t="s">
        <v>146</v>
      </c>
      <c r="E393" s="229" t="s">
        <v>19</v>
      </c>
      <c r="F393" s="230" t="s">
        <v>943</v>
      </c>
      <c r="G393" s="228"/>
      <c r="H393" s="231">
        <v>1.103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146</v>
      </c>
      <c r="AU393" s="237" t="s">
        <v>83</v>
      </c>
      <c r="AV393" s="13" t="s">
        <v>83</v>
      </c>
      <c r="AW393" s="13" t="s">
        <v>33</v>
      </c>
      <c r="AX393" s="13" t="s">
        <v>73</v>
      </c>
      <c r="AY393" s="237" t="s">
        <v>133</v>
      </c>
    </row>
    <row r="394" s="15" customFormat="1">
      <c r="A394" s="15"/>
      <c r="B394" s="248"/>
      <c r="C394" s="249"/>
      <c r="D394" s="220" t="s">
        <v>146</v>
      </c>
      <c r="E394" s="250" t="s">
        <v>19</v>
      </c>
      <c r="F394" s="251" t="s">
        <v>261</v>
      </c>
      <c r="G394" s="249"/>
      <c r="H394" s="252">
        <v>1.103</v>
      </c>
      <c r="I394" s="253"/>
      <c r="J394" s="249"/>
      <c r="K394" s="249"/>
      <c r="L394" s="254"/>
      <c r="M394" s="255"/>
      <c r="N394" s="256"/>
      <c r="O394" s="256"/>
      <c r="P394" s="256"/>
      <c r="Q394" s="256"/>
      <c r="R394" s="256"/>
      <c r="S394" s="256"/>
      <c r="T394" s="257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58" t="s">
        <v>146</v>
      </c>
      <c r="AU394" s="258" t="s">
        <v>83</v>
      </c>
      <c r="AV394" s="15" t="s">
        <v>140</v>
      </c>
      <c r="AW394" s="15" t="s">
        <v>33</v>
      </c>
      <c r="AX394" s="15" t="s">
        <v>81</v>
      </c>
      <c r="AY394" s="258" t="s">
        <v>133</v>
      </c>
    </row>
    <row r="395" s="2" customFormat="1" ht="16.5" customHeight="1">
      <c r="A395" s="41"/>
      <c r="B395" s="42"/>
      <c r="C395" s="273" t="s">
        <v>488</v>
      </c>
      <c r="D395" s="273" t="s">
        <v>735</v>
      </c>
      <c r="E395" s="274" t="s">
        <v>944</v>
      </c>
      <c r="F395" s="275" t="s">
        <v>945</v>
      </c>
      <c r="G395" s="276" t="s">
        <v>181</v>
      </c>
      <c r="H395" s="277">
        <v>2.206</v>
      </c>
      <c r="I395" s="278"/>
      <c r="J395" s="279">
        <f>ROUND(I395*H395,2)</f>
        <v>0</v>
      </c>
      <c r="K395" s="275" t="s">
        <v>139</v>
      </c>
      <c r="L395" s="280"/>
      <c r="M395" s="281" t="s">
        <v>19</v>
      </c>
      <c r="N395" s="282" t="s">
        <v>44</v>
      </c>
      <c r="O395" s="87"/>
      <c r="P395" s="216">
        <f>O395*H395</f>
        <v>0</v>
      </c>
      <c r="Q395" s="216">
        <v>1</v>
      </c>
      <c r="R395" s="216">
        <f>Q395*H395</f>
        <v>2.206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188</v>
      </c>
      <c r="AT395" s="218" t="s">
        <v>735</v>
      </c>
      <c r="AU395" s="218" t="s">
        <v>83</v>
      </c>
      <c r="AY395" s="20" t="s">
        <v>133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81</v>
      </c>
      <c r="BK395" s="219">
        <f>ROUND(I395*H395,2)</f>
        <v>0</v>
      </c>
      <c r="BL395" s="20" t="s">
        <v>140</v>
      </c>
      <c r="BM395" s="218" t="s">
        <v>946</v>
      </c>
    </row>
    <row r="396" s="2" customFormat="1">
      <c r="A396" s="41"/>
      <c r="B396" s="42"/>
      <c r="C396" s="43"/>
      <c r="D396" s="220" t="s">
        <v>142</v>
      </c>
      <c r="E396" s="43"/>
      <c r="F396" s="221" t="s">
        <v>945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142</v>
      </c>
      <c r="AU396" s="20" t="s">
        <v>83</v>
      </c>
    </row>
    <row r="397" s="13" customFormat="1">
      <c r="A397" s="13"/>
      <c r="B397" s="227"/>
      <c r="C397" s="228"/>
      <c r="D397" s="220" t="s">
        <v>146</v>
      </c>
      <c r="E397" s="228"/>
      <c r="F397" s="230" t="s">
        <v>947</v>
      </c>
      <c r="G397" s="228"/>
      <c r="H397" s="231">
        <v>2.206</v>
      </c>
      <c r="I397" s="232"/>
      <c r="J397" s="228"/>
      <c r="K397" s="228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146</v>
      </c>
      <c r="AU397" s="237" t="s">
        <v>83</v>
      </c>
      <c r="AV397" s="13" t="s">
        <v>83</v>
      </c>
      <c r="AW397" s="13" t="s">
        <v>4</v>
      </c>
      <c r="AX397" s="13" t="s">
        <v>81</v>
      </c>
      <c r="AY397" s="237" t="s">
        <v>133</v>
      </c>
    </row>
    <row r="398" s="2" customFormat="1" ht="33" customHeight="1">
      <c r="A398" s="41"/>
      <c r="B398" s="42"/>
      <c r="C398" s="207" t="s">
        <v>494</v>
      </c>
      <c r="D398" s="207" t="s">
        <v>135</v>
      </c>
      <c r="E398" s="208" t="s">
        <v>948</v>
      </c>
      <c r="F398" s="209" t="s">
        <v>949</v>
      </c>
      <c r="G398" s="210" t="s">
        <v>198</v>
      </c>
      <c r="H398" s="211">
        <v>15.622</v>
      </c>
      <c r="I398" s="212"/>
      <c r="J398" s="213">
        <f>ROUND(I398*H398,2)</f>
        <v>0</v>
      </c>
      <c r="K398" s="209" t="s">
        <v>897</v>
      </c>
      <c r="L398" s="47"/>
      <c r="M398" s="214" t="s">
        <v>19</v>
      </c>
      <c r="N398" s="215" t="s">
        <v>44</v>
      </c>
      <c r="O398" s="87"/>
      <c r="P398" s="216">
        <f>O398*H398</f>
        <v>0</v>
      </c>
      <c r="Q398" s="216">
        <v>0.00030945000000000001</v>
      </c>
      <c r="R398" s="216">
        <f>Q398*H398</f>
        <v>0.0048342278999999998</v>
      </c>
      <c r="S398" s="216">
        <v>0</v>
      </c>
      <c r="T398" s="217">
        <f>S398*H398</f>
        <v>0</v>
      </c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R398" s="218" t="s">
        <v>140</v>
      </c>
      <c r="AT398" s="218" t="s">
        <v>135</v>
      </c>
      <c r="AU398" s="218" t="s">
        <v>83</v>
      </c>
      <c r="AY398" s="20" t="s">
        <v>133</v>
      </c>
      <c r="BE398" s="219">
        <f>IF(N398="základní",J398,0)</f>
        <v>0</v>
      </c>
      <c r="BF398" s="219">
        <f>IF(N398="snížená",J398,0)</f>
        <v>0</v>
      </c>
      <c r="BG398" s="219">
        <f>IF(N398="zákl. přenesená",J398,0)</f>
        <v>0</v>
      </c>
      <c r="BH398" s="219">
        <f>IF(N398="sníž. přenesená",J398,0)</f>
        <v>0</v>
      </c>
      <c r="BI398" s="219">
        <f>IF(N398="nulová",J398,0)</f>
        <v>0</v>
      </c>
      <c r="BJ398" s="20" t="s">
        <v>81</v>
      </c>
      <c r="BK398" s="219">
        <f>ROUND(I398*H398,2)</f>
        <v>0</v>
      </c>
      <c r="BL398" s="20" t="s">
        <v>140</v>
      </c>
      <c r="BM398" s="218" t="s">
        <v>950</v>
      </c>
    </row>
    <row r="399" s="2" customFormat="1">
      <c r="A399" s="41"/>
      <c r="B399" s="42"/>
      <c r="C399" s="43"/>
      <c r="D399" s="220" t="s">
        <v>142</v>
      </c>
      <c r="E399" s="43"/>
      <c r="F399" s="221" t="s">
        <v>951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142</v>
      </c>
      <c r="AU399" s="20" t="s">
        <v>83</v>
      </c>
    </row>
    <row r="400" s="2" customFormat="1">
      <c r="A400" s="41"/>
      <c r="B400" s="42"/>
      <c r="C400" s="43"/>
      <c r="D400" s="225" t="s">
        <v>144</v>
      </c>
      <c r="E400" s="43"/>
      <c r="F400" s="226" t="s">
        <v>952</v>
      </c>
      <c r="G400" s="43"/>
      <c r="H400" s="43"/>
      <c r="I400" s="222"/>
      <c r="J400" s="43"/>
      <c r="K400" s="43"/>
      <c r="L400" s="47"/>
      <c r="M400" s="223"/>
      <c r="N400" s="224"/>
      <c r="O400" s="87"/>
      <c r="P400" s="87"/>
      <c r="Q400" s="87"/>
      <c r="R400" s="87"/>
      <c r="S400" s="87"/>
      <c r="T400" s="88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T400" s="20" t="s">
        <v>144</v>
      </c>
      <c r="AU400" s="20" t="s">
        <v>83</v>
      </c>
    </row>
    <row r="401" s="13" customFormat="1">
      <c r="A401" s="13"/>
      <c r="B401" s="227"/>
      <c r="C401" s="228"/>
      <c r="D401" s="220" t="s">
        <v>146</v>
      </c>
      <c r="E401" s="229" t="s">
        <v>19</v>
      </c>
      <c r="F401" s="230" t="s">
        <v>953</v>
      </c>
      <c r="G401" s="228"/>
      <c r="H401" s="231">
        <v>15.622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146</v>
      </c>
      <c r="AU401" s="237" t="s">
        <v>83</v>
      </c>
      <c r="AV401" s="13" t="s">
        <v>83</v>
      </c>
      <c r="AW401" s="13" t="s">
        <v>33</v>
      </c>
      <c r="AX401" s="13" t="s">
        <v>81</v>
      </c>
      <c r="AY401" s="237" t="s">
        <v>133</v>
      </c>
    </row>
    <row r="402" s="2" customFormat="1" ht="24.15" customHeight="1">
      <c r="A402" s="41"/>
      <c r="B402" s="42"/>
      <c r="C402" s="273" t="s">
        <v>502</v>
      </c>
      <c r="D402" s="273" t="s">
        <v>735</v>
      </c>
      <c r="E402" s="274" t="s">
        <v>954</v>
      </c>
      <c r="F402" s="275" t="s">
        <v>955</v>
      </c>
      <c r="G402" s="276" t="s">
        <v>198</v>
      </c>
      <c r="H402" s="277">
        <v>18.504000000000001</v>
      </c>
      <c r="I402" s="278"/>
      <c r="J402" s="279">
        <f>ROUND(I402*H402,2)</f>
        <v>0</v>
      </c>
      <c r="K402" s="275" t="s">
        <v>897</v>
      </c>
      <c r="L402" s="280"/>
      <c r="M402" s="281" t="s">
        <v>19</v>
      </c>
      <c r="N402" s="282" t="s">
        <v>44</v>
      </c>
      <c r="O402" s="87"/>
      <c r="P402" s="216">
        <f>O402*H402</f>
        <v>0</v>
      </c>
      <c r="Q402" s="216">
        <v>0.00029999999999999997</v>
      </c>
      <c r="R402" s="216">
        <f>Q402*H402</f>
        <v>0.0055512000000000001</v>
      </c>
      <c r="S402" s="216">
        <v>0</v>
      </c>
      <c r="T402" s="217">
        <f>S402*H402</f>
        <v>0</v>
      </c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R402" s="218" t="s">
        <v>188</v>
      </c>
      <c r="AT402" s="218" t="s">
        <v>735</v>
      </c>
      <c r="AU402" s="218" t="s">
        <v>83</v>
      </c>
      <c r="AY402" s="20" t="s">
        <v>133</v>
      </c>
      <c r="BE402" s="219">
        <f>IF(N402="základní",J402,0)</f>
        <v>0</v>
      </c>
      <c r="BF402" s="219">
        <f>IF(N402="snížená",J402,0)</f>
        <v>0</v>
      </c>
      <c r="BG402" s="219">
        <f>IF(N402="zákl. přenesená",J402,0)</f>
        <v>0</v>
      </c>
      <c r="BH402" s="219">
        <f>IF(N402="sníž. přenesená",J402,0)</f>
        <v>0</v>
      </c>
      <c r="BI402" s="219">
        <f>IF(N402="nulová",J402,0)</f>
        <v>0</v>
      </c>
      <c r="BJ402" s="20" t="s">
        <v>81</v>
      </c>
      <c r="BK402" s="219">
        <f>ROUND(I402*H402,2)</f>
        <v>0</v>
      </c>
      <c r="BL402" s="20" t="s">
        <v>140</v>
      </c>
      <c r="BM402" s="218" t="s">
        <v>956</v>
      </c>
    </row>
    <row r="403" s="2" customFormat="1">
      <c r="A403" s="41"/>
      <c r="B403" s="42"/>
      <c r="C403" s="43"/>
      <c r="D403" s="220" t="s">
        <v>142</v>
      </c>
      <c r="E403" s="43"/>
      <c r="F403" s="221" t="s">
        <v>955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142</v>
      </c>
      <c r="AU403" s="20" t="s">
        <v>83</v>
      </c>
    </row>
    <row r="404" s="13" customFormat="1">
      <c r="A404" s="13"/>
      <c r="B404" s="227"/>
      <c r="C404" s="228"/>
      <c r="D404" s="220" t="s">
        <v>146</v>
      </c>
      <c r="E404" s="228"/>
      <c r="F404" s="230" t="s">
        <v>957</v>
      </c>
      <c r="G404" s="228"/>
      <c r="H404" s="231">
        <v>18.504000000000001</v>
      </c>
      <c r="I404" s="232"/>
      <c r="J404" s="228"/>
      <c r="K404" s="228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146</v>
      </c>
      <c r="AU404" s="237" t="s">
        <v>83</v>
      </c>
      <c r="AV404" s="13" t="s">
        <v>83</v>
      </c>
      <c r="AW404" s="13" t="s">
        <v>4</v>
      </c>
      <c r="AX404" s="13" t="s">
        <v>81</v>
      </c>
      <c r="AY404" s="237" t="s">
        <v>133</v>
      </c>
    </row>
    <row r="405" s="2" customFormat="1" ht="44.25" customHeight="1">
      <c r="A405" s="41"/>
      <c r="B405" s="42"/>
      <c r="C405" s="207" t="s">
        <v>509</v>
      </c>
      <c r="D405" s="207" t="s">
        <v>135</v>
      </c>
      <c r="E405" s="208" t="s">
        <v>958</v>
      </c>
      <c r="F405" s="209" t="s">
        <v>959</v>
      </c>
      <c r="G405" s="210" t="s">
        <v>312</v>
      </c>
      <c r="H405" s="211">
        <v>7.8499999999999996</v>
      </c>
      <c r="I405" s="212"/>
      <c r="J405" s="213">
        <f>ROUND(I405*H405,2)</f>
        <v>0</v>
      </c>
      <c r="K405" s="209" t="s">
        <v>897</v>
      </c>
      <c r="L405" s="47"/>
      <c r="M405" s="214" t="s">
        <v>19</v>
      </c>
      <c r="N405" s="215" t="s">
        <v>44</v>
      </c>
      <c r="O405" s="87"/>
      <c r="P405" s="216">
        <f>O405*H405</f>
        <v>0</v>
      </c>
      <c r="Q405" s="216">
        <v>0.20439779999999999</v>
      </c>
      <c r="R405" s="216">
        <f>Q405*H405</f>
        <v>1.6045227299999998</v>
      </c>
      <c r="S405" s="216">
        <v>0</v>
      </c>
      <c r="T405" s="217">
        <f>S405*H405</f>
        <v>0</v>
      </c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R405" s="218" t="s">
        <v>140</v>
      </c>
      <c r="AT405" s="218" t="s">
        <v>135</v>
      </c>
      <c r="AU405" s="218" t="s">
        <v>83</v>
      </c>
      <c r="AY405" s="20" t="s">
        <v>133</v>
      </c>
      <c r="BE405" s="219">
        <f>IF(N405="základní",J405,0)</f>
        <v>0</v>
      </c>
      <c r="BF405" s="219">
        <f>IF(N405="snížená",J405,0)</f>
        <v>0</v>
      </c>
      <c r="BG405" s="219">
        <f>IF(N405="zákl. přenesená",J405,0)</f>
        <v>0</v>
      </c>
      <c r="BH405" s="219">
        <f>IF(N405="sníž. přenesená",J405,0)</f>
        <v>0</v>
      </c>
      <c r="BI405" s="219">
        <f>IF(N405="nulová",J405,0)</f>
        <v>0</v>
      </c>
      <c r="BJ405" s="20" t="s">
        <v>81</v>
      </c>
      <c r="BK405" s="219">
        <f>ROUND(I405*H405,2)</f>
        <v>0</v>
      </c>
      <c r="BL405" s="20" t="s">
        <v>140</v>
      </c>
      <c r="BM405" s="218" t="s">
        <v>960</v>
      </c>
    </row>
    <row r="406" s="2" customFormat="1">
      <c r="A406" s="41"/>
      <c r="B406" s="42"/>
      <c r="C406" s="43"/>
      <c r="D406" s="220" t="s">
        <v>142</v>
      </c>
      <c r="E406" s="43"/>
      <c r="F406" s="221" t="s">
        <v>961</v>
      </c>
      <c r="G406" s="43"/>
      <c r="H406" s="43"/>
      <c r="I406" s="222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T406" s="20" t="s">
        <v>142</v>
      </c>
      <c r="AU406" s="20" t="s">
        <v>83</v>
      </c>
    </row>
    <row r="407" s="2" customFormat="1">
      <c r="A407" s="41"/>
      <c r="B407" s="42"/>
      <c r="C407" s="43"/>
      <c r="D407" s="225" t="s">
        <v>144</v>
      </c>
      <c r="E407" s="43"/>
      <c r="F407" s="226" t="s">
        <v>962</v>
      </c>
      <c r="G407" s="43"/>
      <c r="H407" s="43"/>
      <c r="I407" s="222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T407" s="20" t="s">
        <v>144</v>
      </c>
      <c r="AU407" s="20" t="s">
        <v>83</v>
      </c>
    </row>
    <row r="408" s="13" customFormat="1">
      <c r="A408" s="13"/>
      <c r="B408" s="227"/>
      <c r="C408" s="228"/>
      <c r="D408" s="220" t="s">
        <v>146</v>
      </c>
      <c r="E408" s="229" t="s">
        <v>19</v>
      </c>
      <c r="F408" s="230" t="s">
        <v>963</v>
      </c>
      <c r="G408" s="228"/>
      <c r="H408" s="231">
        <v>7.8499999999999996</v>
      </c>
      <c r="I408" s="232"/>
      <c r="J408" s="228"/>
      <c r="K408" s="228"/>
      <c r="L408" s="233"/>
      <c r="M408" s="234"/>
      <c r="N408" s="235"/>
      <c r="O408" s="235"/>
      <c r="P408" s="235"/>
      <c r="Q408" s="235"/>
      <c r="R408" s="235"/>
      <c r="S408" s="235"/>
      <c r="T408" s="23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7" t="s">
        <v>146</v>
      </c>
      <c r="AU408" s="237" t="s">
        <v>83</v>
      </c>
      <c r="AV408" s="13" t="s">
        <v>83</v>
      </c>
      <c r="AW408" s="13" t="s">
        <v>33</v>
      </c>
      <c r="AX408" s="13" t="s">
        <v>81</v>
      </c>
      <c r="AY408" s="237" t="s">
        <v>133</v>
      </c>
    </row>
    <row r="409" s="2" customFormat="1" ht="33" customHeight="1">
      <c r="A409" s="41"/>
      <c r="B409" s="42"/>
      <c r="C409" s="207" t="s">
        <v>516</v>
      </c>
      <c r="D409" s="207" t="s">
        <v>135</v>
      </c>
      <c r="E409" s="208" t="s">
        <v>964</v>
      </c>
      <c r="F409" s="209" t="s">
        <v>965</v>
      </c>
      <c r="G409" s="210" t="s">
        <v>138</v>
      </c>
      <c r="H409" s="211">
        <v>0.58899999999999997</v>
      </c>
      <c r="I409" s="212"/>
      <c r="J409" s="213">
        <f>ROUND(I409*H409,2)</f>
        <v>0</v>
      </c>
      <c r="K409" s="209" t="s">
        <v>139</v>
      </c>
      <c r="L409" s="47"/>
      <c r="M409" s="214" t="s">
        <v>19</v>
      </c>
      <c r="N409" s="215" t="s">
        <v>44</v>
      </c>
      <c r="O409" s="87"/>
      <c r="P409" s="216">
        <f>O409*H409</f>
        <v>0</v>
      </c>
      <c r="Q409" s="216">
        <v>2.3010199999999998</v>
      </c>
      <c r="R409" s="216">
        <f>Q409*H409</f>
        <v>1.3553007799999999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140</v>
      </c>
      <c r="AT409" s="218" t="s">
        <v>135</v>
      </c>
      <c r="AU409" s="218" t="s">
        <v>83</v>
      </c>
      <c r="AY409" s="20" t="s">
        <v>133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81</v>
      </c>
      <c r="BK409" s="219">
        <f>ROUND(I409*H409,2)</f>
        <v>0</v>
      </c>
      <c r="BL409" s="20" t="s">
        <v>140</v>
      </c>
      <c r="BM409" s="218" t="s">
        <v>966</v>
      </c>
    </row>
    <row r="410" s="2" customFormat="1">
      <c r="A410" s="41"/>
      <c r="B410" s="42"/>
      <c r="C410" s="43"/>
      <c r="D410" s="220" t="s">
        <v>142</v>
      </c>
      <c r="E410" s="43"/>
      <c r="F410" s="221" t="s">
        <v>967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142</v>
      </c>
      <c r="AU410" s="20" t="s">
        <v>83</v>
      </c>
    </row>
    <row r="411" s="2" customFormat="1">
      <c r="A411" s="41"/>
      <c r="B411" s="42"/>
      <c r="C411" s="43"/>
      <c r="D411" s="225" t="s">
        <v>144</v>
      </c>
      <c r="E411" s="43"/>
      <c r="F411" s="226" t="s">
        <v>968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144</v>
      </c>
      <c r="AU411" s="20" t="s">
        <v>83</v>
      </c>
    </row>
    <row r="412" s="13" customFormat="1">
      <c r="A412" s="13"/>
      <c r="B412" s="227"/>
      <c r="C412" s="228"/>
      <c r="D412" s="220" t="s">
        <v>146</v>
      </c>
      <c r="E412" s="229" t="s">
        <v>19</v>
      </c>
      <c r="F412" s="230" t="s">
        <v>969</v>
      </c>
      <c r="G412" s="228"/>
      <c r="H412" s="231">
        <v>0.58899999999999997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146</v>
      </c>
      <c r="AU412" s="237" t="s">
        <v>83</v>
      </c>
      <c r="AV412" s="13" t="s">
        <v>83</v>
      </c>
      <c r="AW412" s="13" t="s">
        <v>33</v>
      </c>
      <c r="AX412" s="13" t="s">
        <v>81</v>
      </c>
      <c r="AY412" s="237" t="s">
        <v>133</v>
      </c>
    </row>
    <row r="413" s="2" customFormat="1" ht="24.15" customHeight="1">
      <c r="A413" s="41"/>
      <c r="B413" s="42"/>
      <c r="C413" s="207" t="s">
        <v>524</v>
      </c>
      <c r="D413" s="207" t="s">
        <v>135</v>
      </c>
      <c r="E413" s="208" t="s">
        <v>970</v>
      </c>
      <c r="F413" s="209" t="s">
        <v>971</v>
      </c>
      <c r="G413" s="210" t="s">
        <v>312</v>
      </c>
      <c r="H413" s="211">
        <v>7.8499999999999996</v>
      </c>
      <c r="I413" s="212"/>
      <c r="J413" s="213">
        <f>ROUND(I413*H413,2)</f>
        <v>0</v>
      </c>
      <c r="K413" s="209" t="s">
        <v>139</v>
      </c>
      <c r="L413" s="47"/>
      <c r="M413" s="214" t="s">
        <v>19</v>
      </c>
      <c r="N413" s="215" t="s">
        <v>44</v>
      </c>
      <c r="O413" s="87"/>
      <c r="P413" s="216">
        <f>O413*H413</f>
        <v>0</v>
      </c>
      <c r="Q413" s="216">
        <v>0</v>
      </c>
      <c r="R413" s="216">
        <f>Q413*H413</f>
        <v>0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140</v>
      </c>
      <c r="AT413" s="218" t="s">
        <v>135</v>
      </c>
      <c r="AU413" s="218" t="s">
        <v>83</v>
      </c>
      <c r="AY413" s="20" t="s">
        <v>133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81</v>
      </c>
      <c r="BK413" s="219">
        <f>ROUND(I413*H413,2)</f>
        <v>0</v>
      </c>
      <c r="BL413" s="20" t="s">
        <v>140</v>
      </c>
      <c r="BM413" s="218" t="s">
        <v>972</v>
      </c>
    </row>
    <row r="414" s="2" customFormat="1">
      <c r="A414" s="41"/>
      <c r="B414" s="42"/>
      <c r="C414" s="43"/>
      <c r="D414" s="220" t="s">
        <v>142</v>
      </c>
      <c r="E414" s="43"/>
      <c r="F414" s="221" t="s">
        <v>973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142</v>
      </c>
      <c r="AU414" s="20" t="s">
        <v>83</v>
      </c>
    </row>
    <row r="415" s="2" customFormat="1">
      <c r="A415" s="41"/>
      <c r="B415" s="42"/>
      <c r="C415" s="43"/>
      <c r="D415" s="225" t="s">
        <v>144</v>
      </c>
      <c r="E415" s="43"/>
      <c r="F415" s="226" t="s">
        <v>974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144</v>
      </c>
      <c r="AU415" s="20" t="s">
        <v>83</v>
      </c>
    </row>
    <row r="416" s="2" customFormat="1" ht="16.5" customHeight="1">
      <c r="A416" s="41"/>
      <c r="B416" s="42"/>
      <c r="C416" s="207" t="s">
        <v>531</v>
      </c>
      <c r="D416" s="207" t="s">
        <v>135</v>
      </c>
      <c r="E416" s="208" t="s">
        <v>975</v>
      </c>
      <c r="F416" s="209" t="s">
        <v>976</v>
      </c>
      <c r="G416" s="210" t="s">
        <v>287</v>
      </c>
      <c r="H416" s="211">
        <v>1</v>
      </c>
      <c r="I416" s="212"/>
      <c r="J416" s="213">
        <f>ROUND(I416*H416,2)</f>
        <v>0</v>
      </c>
      <c r="K416" s="209" t="s">
        <v>139</v>
      </c>
      <c r="L416" s="47"/>
      <c r="M416" s="214" t="s">
        <v>19</v>
      </c>
      <c r="N416" s="215" t="s">
        <v>44</v>
      </c>
      <c r="O416" s="87"/>
      <c r="P416" s="216">
        <f>O416*H416</f>
        <v>0</v>
      </c>
      <c r="Q416" s="216">
        <v>0.0028300000000000001</v>
      </c>
      <c r="R416" s="216">
        <f>Q416*H416</f>
        <v>0.0028300000000000001</v>
      </c>
      <c r="S416" s="216">
        <v>0</v>
      </c>
      <c r="T416" s="217">
        <f>S416*H416</f>
        <v>0</v>
      </c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R416" s="218" t="s">
        <v>140</v>
      </c>
      <c r="AT416" s="218" t="s">
        <v>135</v>
      </c>
      <c r="AU416" s="218" t="s">
        <v>83</v>
      </c>
      <c r="AY416" s="20" t="s">
        <v>133</v>
      </c>
      <c r="BE416" s="219">
        <f>IF(N416="základní",J416,0)</f>
        <v>0</v>
      </c>
      <c r="BF416" s="219">
        <f>IF(N416="snížená",J416,0)</f>
        <v>0</v>
      </c>
      <c r="BG416" s="219">
        <f>IF(N416="zákl. přenesená",J416,0)</f>
        <v>0</v>
      </c>
      <c r="BH416" s="219">
        <f>IF(N416="sníž. přenesená",J416,0)</f>
        <v>0</v>
      </c>
      <c r="BI416" s="219">
        <f>IF(N416="nulová",J416,0)</f>
        <v>0</v>
      </c>
      <c r="BJ416" s="20" t="s">
        <v>81</v>
      </c>
      <c r="BK416" s="219">
        <f>ROUND(I416*H416,2)</f>
        <v>0</v>
      </c>
      <c r="BL416" s="20" t="s">
        <v>140</v>
      </c>
      <c r="BM416" s="218" t="s">
        <v>977</v>
      </c>
    </row>
    <row r="417" s="2" customFormat="1">
      <c r="A417" s="41"/>
      <c r="B417" s="42"/>
      <c r="C417" s="43"/>
      <c r="D417" s="220" t="s">
        <v>142</v>
      </c>
      <c r="E417" s="43"/>
      <c r="F417" s="221" t="s">
        <v>978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142</v>
      </c>
      <c r="AU417" s="20" t="s">
        <v>83</v>
      </c>
    </row>
    <row r="418" s="2" customFormat="1">
      <c r="A418" s="41"/>
      <c r="B418" s="42"/>
      <c r="C418" s="43"/>
      <c r="D418" s="225" t="s">
        <v>144</v>
      </c>
      <c r="E418" s="43"/>
      <c r="F418" s="226" t="s">
        <v>979</v>
      </c>
      <c r="G418" s="43"/>
      <c r="H418" s="43"/>
      <c r="I418" s="222"/>
      <c r="J418" s="43"/>
      <c r="K418" s="43"/>
      <c r="L418" s="47"/>
      <c r="M418" s="223"/>
      <c r="N418" s="224"/>
      <c r="O418" s="87"/>
      <c r="P418" s="87"/>
      <c r="Q418" s="87"/>
      <c r="R418" s="87"/>
      <c r="S418" s="87"/>
      <c r="T418" s="88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T418" s="20" t="s">
        <v>144</v>
      </c>
      <c r="AU418" s="20" t="s">
        <v>83</v>
      </c>
    </row>
    <row r="419" s="14" customFormat="1">
      <c r="A419" s="14"/>
      <c r="B419" s="238"/>
      <c r="C419" s="239"/>
      <c r="D419" s="220" t="s">
        <v>146</v>
      </c>
      <c r="E419" s="240" t="s">
        <v>19</v>
      </c>
      <c r="F419" s="241" t="s">
        <v>980</v>
      </c>
      <c r="G419" s="239"/>
      <c r="H419" s="240" t="s">
        <v>19</v>
      </c>
      <c r="I419" s="242"/>
      <c r="J419" s="239"/>
      <c r="K419" s="239"/>
      <c r="L419" s="243"/>
      <c r="M419" s="244"/>
      <c r="N419" s="245"/>
      <c r="O419" s="245"/>
      <c r="P419" s="245"/>
      <c r="Q419" s="245"/>
      <c r="R419" s="245"/>
      <c r="S419" s="245"/>
      <c r="T419" s="24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47" t="s">
        <v>146</v>
      </c>
      <c r="AU419" s="247" t="s">
        <v>83</v>
      </c>
      <c r="AV419" s="14" t="s">
        <v>81</v>
      </c>
      <c r="AW419" s="14" t="s">
        <v>33</v>
      </c>
      <c r="AX419" s="14" t="s">
        <v>73</v>
      </c>
      <c r="AY419" s="247" t="s">
        <v>133</v>
      </c>
    </row>
    <row r="420" s="13" customFormat="1">
      <c r="A420" s="13"/>
      <c r="B420" s="227"/>
      <c r="C420" s="228"/>
      <c r="D420" s="220" t="s">
        <v>146</v>
      </c>
      <c r="E420" s="229" t="s">
        <v>19</v>
      </c>
      <c r="F420" s="230" t="s">
        <v>81</v>
      </c>
      <c r="G420" s="228"/>
      <c r="H420" s="231">
        <v>1</v>
      </c>
      <c r="I420" s="232"/>
      <c r="J420" s="228"/>
      <c r="K420" s="228"/>
      <c r="L420" s="233"/>
      <c r="M420" s="234"/>
      <c r="N420" s="235"/>
      <c r="O420" s="235"/>
      <c r="P420" s="235"/>
      <c r="Q420" s="235"/>
      <c r="R420" s="235"/>
      <c r="S420" s="235"/>
      <c r="T420" s="23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7" t="s">
        <v>146</v>
      </c>
      <c r="AU420" s="237" t="s">
        <v>83</v>
      </c>
      <c r="AV420" s="13" t="s">
        <v>83</v>
      </c>
      <c r="AW420" s="13" t="s">
        <v>33</v>
      </c>
      <c r="AX420" s="13" t="s">
        <v>81</v>
      </c>
      <c r="AY420" s="237" t="s">
        <v>133</v>
      </c>
    </row>
    <row r="421" s="2" customFormat="1" ht="37.8" customHeight="1">
      <c r="A421" s="41"/>
      <c r="B421" s="42"/>
      <c r="C421" s="273" t="s">
        <v>538</v>
      </c>
      <c r="D421" s="273" t="s">
        <v>735</v>
      </c>
      <c r="E421" s="274" t="s">
        <v>981</v>
      </c>
      <c r="F421" s="275" t="s">
        <v>982</v>
      </c>
      <c r="G421" s="276" t="s">
        <v>287</v>
      </c>
      <c r="H421" s="277">
        <v>1</v>
      </c>
      <c r="I421" s="278"/>
      <c r="J421" s="279">
        <f>ROUND(I421*H421,2)</f>
        <v>0</v>
      </c>
      <c r="K421" s="275" t="s">
        <v>139</v>
      </c>
      <c r="L421" s="280"/>
      <c r="M421" s="281" t="s">
        <v>19</v>
      </c>
      <c r="N421" s="282" t="s">
        <v>44</v>
      </c>
      <c r="O421" s="87"/>
      <c r="P421" s="216">
        <f>O421*H421</f>
        <v>0</v>
      </c>
      <c r="Q421" s="216">
        <v>0.0019</v>
      </c>
      <c r="R421" s="216">
        <f>Q421*H421</f>
        <v>0.0019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188</v>
      </c>
      <c r="AT421" s="218" t="s">
        <v>735</v>
      </c>
      <c r="AU421" s="218" t="s">
        <v>83</v>
      </c>
      <c r="AY421" s="20" t="s">
        <v>133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81</v>
      </c>
      <c r="BK421" s="219">
        <f>ROUND(I421*H421,2)</f>
        <v>0</v>
      </c>
      <c r="BL421" s="20" t="s">
        <v>140</v>
      </c>
      <c r="BM421" s="218" t="s">
        <v>983</v>
      </c>
    </row>
    <row r="422" s="2" customFormat="1">
      <c r="A422" s="41"/>
      <c r="B422" s="42"/>
      <c r="C422" s="43"/>
      <c r="D422" s="220" t="s">
        <v>142</v>
      </c>
      <c r="E422" s="43"/>
      <c r="F422" s="221" t="s">
        <v>982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142</v>
      </c>
      <c r="AU422" s="20" t="s">
        <v>83</v>
      </c>
    </row>
    <row r="423" s="12" customFormat="1" ht="22.8" customHeight="1">
      <c r="A423" s="12"/>
      <c r="B423" s="191"/>
      <c r="C423" s="192"/>
      <c r="D423" s="193" t="s">
        <v>72</v>
      </c>
      <c r="E423" s="205" t="s">
        <v>186</v>
      </c>
      <c r="F423" s="205" t="s">
        <v>187</v>
      </c>
      <c r="G423" s="192"/>
      <c r="H423" s="192"/>
      <c r="I423" s="195"/>
      <c r="J423" s="206">
        <f>BK423</f>
        <v>0</v>
      </c>
      <c r="K423" s="192"/>
      <c r="L423" s="197"/>
      <c r="M423" s="198"/>
      <c r="N423" s="199"/>
      <c r="O423" s="199"/>
      <c r="P423" s="200">
        <f>SUM(P424:P455)</f>
        <v>0</v>
      </c>
      <c r="Q423" s="199"/>
      <c r="R423" s="200">
        <f>SUM(R424:R455)</f>
        <v>0.26241922000000001</v>
      </c>
      <c r="S423" s="199"/>
      <c r="T423" s="201">
        <f>SUM(T424:T455)</f>
        <v>0.8859999999999999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02" t="s">
        <v>81</v>
      </c>
      <c r="AT423" s="203" t="s">
        <v>72</v>
      </c>
      <c r="AU423" s="203" t="s">
        <v>81</v>
      </c>
      <c r="AY423" s="202" t="s">
        <v>133</v>
      </c>
      <c r="BK423" s="204">
        <f>SUM(BK424:BK455)</f>
        <v>0</v>
      </c>
    </row>
    <row r="424" s="2" customFormat="1" ht="33" customHeight="1">
      <c r="A424" s="41"/>
      <c r="B424" s="42"/>
      <c r="C424" s="207" t="s">
        <v>545</v>
      </c>
      <c r="D424" s="207" t="s">
        <v>135</v>
      </c>
      <c r="E424" s="208" t="s">
        <v>984</v>
      </c>
      <c r="F424" s="209" t="s">
        <v>985</v>
      </c>
      <c r="G424" s="210" t="s">
        <v>198</v>
      </c>
      <c r="H424" s="211">
        <v>18</v>
      </c>
      <c r="I424" s="212"/>
      <c r="J424" s="213">
        <f>ROUND(I424*H424,2)</f>
        <v>0</v>
      </c>
      <c r="K424" s="209" t="s">
        <v>139</v>
      </c>
      <c r="L424" s="47"/>
      <c r="M424" s="214" t="s">
        <v>19</v>
      </c>
      <c r="N424" s="215" t="s">
        <v>44</v>
      </c>
      <c r="O424" s="87"/>
      <c r="P424" s="216">
        <f>O424*H424</f>
        <v>0</v>
      </c>
      <c r="Q424" s="216">
        <v>0.00012999999999999999</v>
      </c>
      <c r="R424" s="216">
        <f>Q424*H424</f>
        <v>0.0023399999999999996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140</v>
      </c>
      <c r="AT424" s="218" t="s">
        <v>135</v>
      </c>
      <c r="AU424" s="218" t="s">
        <v>83</v>
      </c>
      <c r="AY424" s="20" t="s">
        <v>133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81</v>
      </c>
      <c r="BK424" s="219">
        <f>ROUND(I424*H424,2)</f>
        <v>0</v>
      </c>
      <c r="BL424" s="20" t="s">
        <v>140</v>
      </c>
      <c r="BM424" s="218" t="s">
        <v>986</v>
      </c>
    </row>
    <row r="425" s="2" customFormat="1">
      <c r="A425" s="41"/>
      <c r="B425" s="42"/>
      <c r="C425" s="43"/>
      <c r="D425" s="220" t="s">
        <v>142</v>
      </c>
      <c r="E425" s="43"/>
      <c r="F425" s="221" t="s">
        <v>987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142</v>
      </c>
      <c r="AU425" s="20" t="s">
        <v>83</v>
      </c>
    </row>
    <row r="426" s="2" customFormat="1">
      <c r="A426" s="41"/>
      <c r="B426" s="42"/>
      <c r="C426" s="43"/>
      <c r="D426" s="225" t="s">
        <v>144</v>
      </c>
      <c r="E426" s="43"/>
      <c r="F426" s="226" t="s">
        <v>988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144</v>
      </c>
      <c r="AU426" s="20" t="s">
        <v>83</v>
      </c>
    </row>
    <row r="427" s="14" customFormat="1">
      <c r="A427" s="14"/>
      <c r="B427" s="238"/>
      <c r="C427" s="239"/>
      <c r="D427" s="220" t="s">
        <v>146</v>
      </c>
      <c r="E427" s="240" t="s">
        <v>19</v>
      </c>
      <c r="F427" s="241" t="s">
        <v>989</v>
      </c>
      <c r="G427" s="239"/>
      <c r="H427" s="240" t="s">
        <v>19</v>
      </c>
      <c r="I427" s="242"/>
      <c r="J427" s="239"/>
      <c r="K427" s="239"/>
      <c r="L427" s="243"/>
      <c r="M427" s="244"/>
      <c r="N427" s="245"/>
      <c r="O427" s="245"/>
      <c r="P427" s="245"/>
      <c r="Q427" s="245"/>
      <c r="R427" s="245"/>
      <c r="S427" s="245"/>
      <c r="T427" s="24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47" t="s">
        <v>146</v>
      </c>
      <c r="AU427" s="247" t="s">
        <v>83</v>
      </c>
      <c r="AV427" s="14" t="s">
        <v>81</v>
      </c>
      <c r="AW427" s="14" t="s">
        <v>33</v>
      </c>
      <c r="AX427" s="14" t="s">
        <v>73</v>
      </c>
      <c r="AY427" s="247" t="s">
        <v>133</v>
      </c>
    </row>
    <row r="428" s="13" customFormat="1">
      <c r="A428" s="13"/>
      <c r="B428" s="227"/>
      <c r="C428" s="228"/>
      <c r="D428" s="220" t="s">
        <v>146</v>
      </c>
      <c r="E428" s="229" t="s">
        <v>19</v>
      </c>
      <c r="F428" s="230" t="s">
        <v>990</v>
      </c>
      <c r="G428" s="228"/>
      <c r="H428" s="231">
        <v>18</v>
      </c>
      <c r="I428" s="232"/>
      <c r="J428" s="228"/>
      <c r="K428" s="228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146</v>
      </c>
      <c r="AU428" s="237" t="s">
        <v>83</v>
      </c>
      <c r="AV428" s="13" t="s">
        <v>83</v>
      </c>
      <c r="AW428" s="13" t="s">
        <v>33</v>
      </c>
      <c r="AX428" s="13" t="s">
        <v>81</v>
      </c>
      <c r="AY428" s="237" t="s">
        <v>133</v>
      </c>
    </row>
    <row r="429" s="2" customFormat="1" ht="33" customHeight="1">
      <c r="A429" s="41"/>
      <c r="B429" s="42"/>
      <c r="C429" s="207" t="s">
        <v>552</v>
      </c>
      <c r="D429" s="207" t="s">
        <v>135</v>
      </c>
      <c r="E429" s="208" t="s">
        <v>991</v>
      </c>
      <c r="F429" s="209" t="s">
        <v>992</v>
      </c>
      <c r="G429" s="210" t="s">
        <v>385</v>
      </c>
      <c r="H429" s="211">
        <v>1</v>
      </c>
      <c r="I429" s="212"/>
      <c r="J429" s="213">
        <f>ROUND(I429*H429,2)</f>
        <v>0</v>
      </c>
      <c r="K429" s="209" t="s">
        <v>139</v>
      </c>
      <c r="L429" s="47"/>
      <c r="M429" s="214" t="s">
        <v>19</v>
      </c>
      <c r="N429" s="215" t="s">
        <v>44</v>
      </c>
      <c r="O429" s="87"/>
      <c r="P429" s="216">
        <f>O429*H429</f>
        <v>0</v>
      </c>
      <c r="Q429" s="216">
        <v>0.22417999999999999</v>
      </c>
      <c r="R429" s="216">
        <f>Q429*H429</f>
        <v>0.22417999999999999</v>
      </c>
      <c r="S429" s="216">
        <v>0.17299999999999999</v>
      </c>
      <c r="T429" s="217">
        <f>S429*H429</f>
        <v>0.17299999999999999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140</v>
      </c>
      <c r="AT429" s="218" t="s">
        <v>135</v>
      </c>
      <c r="AU429" s="218" t="s">
        <v>83</v>
      </c>
      <c r="AY429" s="20" t="s">
        <v>133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81</v>
      </c>
      <c r="BK429" s="219">
        <f>ROUND(I429*H429,2)</f>
        <v>0</v>
      </c>
      <c r="BL429" s="20" t="s">
        <v>140</v>
      </c>
      <c r="BM429" s="218" t="s">
        <v>993</v>
      </c>
    </row>
    <row r="430" s="2" customFormat="1">
      <c r="A430" s="41"/>
      <c r="B430" s="42"/>
      <c r="C430" s="43"/>
      <c r="D430" s="220" t="s">
        <v>142</v>
      </c>
      <c r="E430" s="43"/>
      <c r="F430" s="221" t="s">
        <v>994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142</v>
      </c>
      <c r="AU430" s="20" t="s">
        <v>83</v>
      </c>
    </row>
    <row r="431" s="2" customFormat="1">
      <c r="A431" s="41"/>
      <c r="B431" s="42"/>
      <c r="C431" s="43"/>
      <c r="D431" s="225" t="s">
        <v>144</v>
      </c>
      <c r="E431" s="43"/>
      <c r="F431" s="226" t="s">
        <v>995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144</v>
      </c>
      <c r="AU431" s="20" t="s">
        <v>83</v>
      </c>
    </row>
    <row r="432" s="13" customFormat="1">
      <c r="A432" s="13"/>
      <c r="B432" s="227"/>
      <c r="C432" s="228"/>
      <c r="D432" s="220" t="s">
        <v>146</v>
      </c>
      <c r="E432" s="229" t="s">
        <v>19</v>
      </c>
      <c r="F432" s="230" t="s">
        <v>996</v>
      </c>
      <c r="G432" s="228"/>
      <c r="H432" s="231">
        <v>1</v>
      </c>
      <c r="I432" s="232"/>
      <c r="J432" s="228"/>
      <c r="K432" s="228"/>
      <c r="L432" s="233"/>
      <c r="M432" s="234"/>
      <c r="N432" s="235"/>
      <c r="O432" s="235"/>
      <c r="P432" s="235"/>
      <c r="Q432" s="235"/>
      <c r="R432" s="235"/>
      <c r="S432" s="235"/>
      <c r="T432" s="23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7" t="s">
        <v>146</v>
      </c>
      <c r="AU432" s="237" t="s">
        <v>83</v>
      </c>
      <c r="AV432" s="13" t="s">
        <v>83</v>
      </c>
      <c r="AW432" s="13" t="s">
        <v>33</v>
      </c>
      <c r="AX432" s="13" t="s">
        <v>81</v>
      </c>
      <c r="AY432" s="237" t="s">
        <v>133</v>
      </c>
    </row>
    <row r="433" s="2" customFormat="1" ht="37.8" customHeight="1">
      <c r="A433" s="41"/>
      <c r="B433" s="42"/>
      <c r="C433" s="207" t="s">
        <v>559</v>
      </c>
      <c r="D433" s="207" t="s">
        <v>135</v>
      </c>
      <c r="E433" s="208" t="s">
        <v>997</v>
      </c>
      <c r="F433" s="209" t="s">
        <v>998</v>
      </c>
      <c r="G433" s="210" t="s">
        <v>312</v>
      </c>
      <c r="H433" s="211">
        <v>11</v>
      </c>
      <c r="I433" s="212"/>
      <c r="J433" s="213">
        <f>ROUND(I433*H433,2)</f>
        <v>0</v>
      </c>
      <c r="K433" s="209" t="s">
        <v>139</v>
      </c>
      <c r="L433" s="47"/>
      <c r="M433" s="214" t="s">
        <v>19</v>
      </c>
      <c r="N433" s="215" t="s">
        <v>44</v>
      </c>
      <c r="O433" s="87"/>
      <c r="P433" s="216">
        <f>O433*H433</f>
        <v>0</v>
      </c>
      <c r="Q433" s="216">
        <v>0.0028090200000000002</v>
      </c>
      <c r="R433" s="216">
        <f>Q433*H433</f>
        <v>0.030899220000000002</v>
      </c>
      <c r="S433" s="216">
        <v>0</v>
      </c>
      <c r="T433" s="217">
        <f>S433*H433</f>
        <v>0</v>
      </c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R433" s="218" t="s">
        <v>140</v>
      </c>
      <c r="AT433" s="218" t="s">
        <v>135</v>
      </c>
      <c r="AU433" s="218" t="s">
        <v>83</v>
      </c>
      <c r="AY433" s="20" t="s">
        <v>133</v>
      </c>
      <c r="BE433" s="219">
        <f>IF(N433="základní",J433,0)</f>
        <v>0</v>
      </c>
      <c r="BF433" s="219">
        <f>IF(N433="snížená",J433,0)</f>
        <v>0</v>
      </c>
      <c r="BG433" s="219">
        <f>IF(N433="zákl. přenesená",J433,0)</f>
        <v>0</v>
      </c>
      <c r="BH433" s="219">
        <f>IF(N433="sníž. přenesená",J433,0)</f>
        <v>0</v>
      </c>
      <c r="BI433" s="219">
        <f>IF(N433="nulová",J433,0)</f>
        <v>0</v>
      </c>
      <c r="BJ433" s="20" t="s">
        <v>81</v>
      </c>
      <c r="BK433" s="219">
        <f>ROUND(I433*H433,2)</f>
        <v>0</v>
      </c>
      <c r="BL433" s="20" t="s">
        <v>140</v>
      </c>
      <c r="BM433" s="218" t="s">
        <v>999</v>
      </c>
    </row>
    <row r="434" s="2" customFormat="1">
      <c r="A434" s="41"/>
      <c r="B434" s="42"/>
      <c r="C434" s="43"/>
      <c r="D434" s="220" t="s">
        <v>142</v>
      </c>
      <c r="E434" s="43"/>
      <c r="F434" s="221" t="s">
        <v>1000</v>
      </c>
      <c r="G434" s="43"/>
      <c r="H434" s="43"/>
      <c r="I434" s="222"/>
      <c r="J434" s="43"/>
      <c r="K434" s="43"/>
      <c r="L434" s="47"/>
      <c r="M434" s="223"/>
      <c r="N434" s="224"/>
      <c r="O434" s="87"/>
      <c r="P434" s="87"/>
      <c r="Q434" s="87"/>
      <c r="R434" s="87"/>
      <c r="S434" s="87"/>
      <c r="T434" s="88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T434" s="20" t="s">
        <v>142</v>
      </c>
      <c r="AU434" s="20" t="s">
        <v>83</v>
      </c>
    </row>
    <row r="435" s="2" customFormat="1">
      <c r="A435" s="41"/>
      <c r="B435" s="42"/>
      <c r="C435" s="43"/>
      <c r="D435" s="225" t="s">
        <v>144</v>
      </c>
      <c r="E435" s="43"/>
      <c r="F435" s="226" t="s">
        <v>1001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144</v>
      </c>
      <c r="AU435" s="20" t="s">
        <v>83</v>
      </c>
    </row>
    <row r="436" s="13" customFormat="1">
      <c r="A436" s="13"/>
      <c r="B436" s="227"/>
      <c r="C436" s="228"/>
      <c r="D436" s="220" t="s">
        <v>146</v>
      </c>
      <c r="E436" s="229" t="s">
        <v>19</v>
      </c>
      <c r="F436" s="230" t="s">
        <v>1002</v>
      </c>
      <c r="G436" s="228"/>
      <c r="H436" s="231">
        <v>11</v>
      </c>
      <c r="I436" s="232"/>
      <c r="J436" s="228"/>
      <c r="K436" s="228"/>
      <c r="L436" s="233"/>
      <c r="M436" s="234"/>
      <c r="N436" s="235"/>
      <c r="O436" s="235"/>
      <c r="P436" s="235"/>
      <c r="Q436" s="235"/>
      <c r="R436" s="235"/>
      <c r="S436" s="235"/>
      <c r="T436" s="236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37" t="s">
        <v>146</v>
      </c>
      <c r="AU436" s="237" t="s">
        <v>83</v>
      </c>
      <c r="AV436" s="13" t="s">
        <v>83</v>
      </c>
      <c r="AW436" s="13" t="s">
        <v>33</v>
      </c>
      <c r="AX436" s="13" t="s">
        <v>81</v>
      </c>
      <c r="AY436" s="237" t="s">
        <v>133</v>
      </c>
    </row>
    <row r="437" s="2" customFormat="1" ht="33" customHeight="1">
      <c r="A437" s="41"/>
      <c r="B437" s="42"/>
      <c r="C437" s="207" t="s">
        <v>567</v>
      </c>
      <c r="D437" s="207" t="s">
        <v>135</v>
      </c>
      <c r="E437" s="208" t="s">
        <v>1003</v>
      </c>
      <c r="F437" s="209" t="s">
        <v>1004</v>
      </c>
      <c r="G437" s="210" t="s">
        <v>287</v>
      </c>
      <c r="H437" s="211">
        <v>6</v>
      </c>
      <c r="I437" s="212"/>
      <c r="J437" s="213">
        <f>ROUND(I437*H437,2)</f>
        <v>0</v>
      </c>
      <c r="K437" s="209" t="s">
        <v>139</v>
      </c>
      <c r="L437" s="47"/>
      <c r="M437" s="214" t="s">
        <v>19</v>
      </c>
      <c r="N437" s="215" t="s">
        <v>44</v>
      </c>
      <c r="O437" s="87"/>
      <c r="P437" s="216">
        <f>O437*H437</f>
        <v>0</v>
      </c>
      <c r="Q437" s="216">
        <v>0.00020000000000000001</v>
      </c>
      <c r="R437" s="216">
        <f>Q437*H437</f>
        <v>0.0012000000000000001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140</v>
      </c>
      <c r="AT437" s="218" t="s">
        <v>135</v>
      </c>
      <c r="AU437" s="218" t="s">
        <v>83</v>
      </c>
      <c r="AY437" s="20" t="s">
        <v>133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81</v>
      </c>
      <c r="BK437" s="219">
        <f>ROUND(I437*H437,2)</f>
        <v>0</v>
      </c>
      <c r="BL437" s="20" t="s">
        <v>140</v>
      </c>
      <c r="BM437" s="218" t="s">
        <v>1005</v>
      </c>
    </row>
    <row r="438" s="2" customFormat="1">
      <c r="A438" s="41"/>
      <c r="B438" s="42"/>
      <c r="C438" s="43"/>
      <c r="D438" s="220" t="s">
        <v>142</v>
      </c>
      <c r="E438" s="43"/>
      <c r="F438" s="221" t="s">
        <v>1006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142</v>
      </c>
      <c r="AU438" s="20" t="s">
        <v>83</v>
      </c>
    </row>
    <row r="439" s="2" customFormat="1">
      <c r="A439" s="41"/>
      <c r="B439" s="42"/>
      <c r="C439" s="43"/>
      <c r="D439" s="225" t="s">
        <v>144</v>
      </c>
      <c r="E439" s="43"/>
      <c r="F439" s="226" t="s">
        <v>1007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144</v>
      </c>
      <c r="AU439" s="20" t="s">
        <v>83</v>
      </c>
    </row>
    <row r="440" s="14" customFormat="1">
      <c r="A440" s="14"/>
      <c r="B440" s="238"/>
      <c r="C440" s="239"/>
      <c r="D440" s="220" t="s">
        <v>146</v>
      </c>
      <c r="E440" s="240" t="s">
        <v>19</v>
      </c>
      <c r="F440" s="241" t="s">
        <v>753</v>
      </c>
      <c r="G440" s="239"/>
      <c r="H440" s="240" t="s">
        <v>19</v>
      </c>
      <c r="I440" s="242"/>
      <c r="J440" s="239"/>
      <c r="K440" s="239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146</v>
      </c>
      <c r="AU440" s="247" t="s">
        <v>83</v>
      </c>
      <c r="AV440" s="14" t="s">
        <v>81</v>
      </c>
      <c r="AW440" s="14" t="s">
        <v>33</v>
      </c>
      <c r="AX440" s="14" t="s">
        <v>73</v>
      </c>
      <c r="AY440" s="247" t="s">
        <v>133</v>
      </c>
    </row>
    <row r="441" s="13" customFormat="1">
      <c r="A441" s="13"/>
      <c r="B441" s="227"/>
      <c r="C441" s="228"/>
      <c r="D441" s="220" t="s">
        <v>146</v>
      </c>
      <c r="E441" s="229" t="s">
        <v>19</v>
      </c>
      <c r="F441" s="230" t="s">
        <v>1008</v>
      </c>
      <c r="G441" s="228"/>
      <c r="H441" s="231">
        <v>6</v>
      </c>
      <c r="I441" s="232"/>
      <c r="J441" s="228"/>
      <c r="K441" s="228"/>
      <c r="L441" s="233"/>
      <c r="M441" s="234"/>
      <c r="N441" s="235"/>
      <c r="O441" s="235"/>
      <c r="P441" s="235"/>
      <c r="Q441" s="235"/>
      <c r="R441" s="235"/>
      <c r="S441" s="235"/>
      <c r="T441" s="23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7" t="s">
        <v>146</v>
      </c>
      <c r="AU441" s="237" t="s">
        <v>83</v>
      </c>
      <c r="AV441" s="13" t="s">
        <v>83</v>
      </c>
      <c r="AW441" s="13" t="s">
        <v>33</v>
      </c>
      <c r="AX441" s="13" t="s">
        <v>81</v>
      </c>
      <c r="AY441" s="237" t="s">
        <v>133</v>
      </c>
    </row>
    <row r="442" s="2" customFormat="1" ht="33" customHeight="1">
      <c r="A442" s="41"/>
      <c r="B442" s="42"/>
      <c r="C442" s="207" t="s">
        <v>576</v>
      </c>
      <c r="D442" s="207" t="s">
        <v>135</v>
      </c>
      <c r="E442" s="208" t="s">
        <v>1009</v>
      </c>
      <c r="F442" s="209" t="s">
        <v>1010</v>
      </c>
      <c r="G442" s="210" t="s">
        <v>287</v>
      </c>
      <c r="H442" s="211">
        <v>19</v>
      </c>
      <c r="I442" s="212"/>
      <c r="J442" s="213">
        <f>ROUND(I442*H442,2)</f>
        <v>0</v>
      </c>
      <c r="K442" s="209" t="s">
        <v>139</v>
      </c>
      <c r="L442" s="47"/>
      <c r="M442" s="214" t="s">
        <v>19</v>
      </c>
      <c r="N442" s="215" t="s">
        <v>44</v>
      </c>
      <c r="O442" s="87"/>
      <c r="P442" s="216">
        <f>O442*H442</f>
        <v>0</v>
      </c>
      <c r="Q442" s="216">
        <v>0.00020000000000000001</v>
      </c>
      <c r="R442" s="216">
        <f>Q442*H442</f>
        <v>0.0038</v>
      </c>
      <c r="S442" s="216">
        <v>0</v>
      </c>
      <c r="T442" s="217">
        <f>S442*H442</f>
        <v>0</v>
      </c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R442" s="218" t="s">
        <v>140</v>
      </c>
      <c r="AT442" s="218" t="s">
        <v>135</v>
      </c>
      <c r="AU442" s="218" t="s">
        <v>83</v>
      </c>
      <c r="AY442" s="20" t="s">
        <v>133</v>
      </c>
      <c r="BE442" s="219">
        <f>IF(N442="základní",J442,0)</f>
        <v>0</v>
      </c>
      <c r="BF442" s="219">
        <f>IF(N442="snížená",J442,0)</f>
        <v>0</v>
      </c>
      <c r="BG442" s="219">
        <f>IF(N442="zákl. přenesená",J442,0)</f>
        <v>0</v>
      </c>
      <c r="BH442" s="219">
        <f>IF(N442="sníž. přenesená",J442,0)</f>
        <v>0</v>
      </c>
      <c r="BI442" s="219">
        <f>IF(N442="nulová",J442,0)</f>
        <v>0</v>
      </c>
      <c r="BJ442" s="20" t="s">
        <v>81</v>
      </c>
      <c r="BK442" s="219">
        <f>ROUND(I442*H442,2)</f>
        <v>0</v>
      </c>
      <c r="BL442" s="20" t="s">
        <v>140</v>
      </c>
      <c r="BM442" s="218" t="s">
        <v>1011</v>
      </c>
    </row>
    <row r="443" s="2" customFormat="1">
      <c r="A443" s="41"/>
      <c r="B443" s="42"/>
      <c r="C443" s="43"/>
      <c r="D443" s="220" t="s">
        <v>142</v>
      </c>
      <c r="E443" s="43"/>
      <c r="F443" s="221" t="s">
        <v>1012</v>
      </c>
      <c r="G443" s="43"/>
      <c r="H443" s="43"/>
      <c r="I443" s="222"/>
      <c r="J443" s="43"/>
      <c r="K443" s="43"/>
      <c r="L443" s="47"/>
      <c r="M443" s="223"/>
      <c r="N443" s="224"/>
      <c r="O443" s="87"/>
      <c r="P443" s="87"/>
      <c r="Q443" s="87"/>
      <c r="R443" s="87"/>
      <c r="S443" s="87"/>
      <c r="T443" s="88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T443" s="20" t="s">
        <v>142</v>
      </c>
      <c r="AU443" s="20" t="s">
        <v>83</v>
      </c>
    </row>
    <row r="444" s="2" customFormat="1">
      <c r="A444" s="41"/>
      <c r="B444" s="42"/>
      <c r="C444" s="43"/>
      <c r="D444" s="225" t="s">
        <v>144</v>
      </c>
      <c r="E444" s="43"/>
      <c r="F444" s="226" t="s">
        <v>1013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144</v>
      </c>
      <c r="AU444" s="20" t="s">
        <v>83</v>
      </c>
    </row>
    <row r="445" s="14" customFormat="1">
      <c r="A445" s="14"/>
      <c r="B445" s="238"/>
      <c r="C445" s="239"/>
      <c r="D445" s="220" t="s">
        <v>146</v>
      </c>
      <c r="E445" s="240" t="s">
        <v>19</v>
      </c>
      <c r="F445" s="241" t="s">
        <v>841</v>
      </c>
      <c r="G445" s="239"/>
      <c r="H445" s="240" t="s">
        <v>19</v>
      </c>
      <c r="I445" s="242"/>
      <c r="J445" s="239"/>
      <c r="K445" s="239"/>
      <c r="L445" s="243"/>
      <c r="M445" s="244"/>
      <c r="N445" s="245"/>
      <c r="O445" s="245"/>
      <c r="P445" s="245"/>
      <c r="Q445" s="245"/>
      <c r="R445" s="245"/>
      <c r="S445" s="245"/>
      <c r="T445" s="246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47" t="s">
        <v>146</v>
      </c>
      <c r="AU445" s="247" t="s">
        <v>83</v>
      </c>
      <c r="AV445" s="14" t="s">
        <v>81</v>
      </c>
      <c r="AW445" s="14" t="s">
        <v>33</v>
      </c>
      <c r="AX445" s="14" t="s">
        <v>73</v>
      </c>
      <c r="AY445" s="247" t="s">
        <v>133</v>
      </c>
    </row>
    <row r="446" s="13" customFormat="1">
      <c r="A446" s="13"/>
      <c r="B446" s="227"/>
      <c r="C446" s="228"/>
      <c r="D446" s="220" t="s">
        <v>146</v>
      </c>
      <c r="E446" s="229" t="s">
        <v>19</v>
      </c>
      <c r="F446" s="230" t="s">
        <v>1014</v>
      </c>
      <c r="G446" s="228"/>
      <c r="H446" s="231">
        <v>16</v>
      </c>
      <c r="I446" s="232"/>
      <c r="J446" s="228"/>
      <c r="K446" s="228"/>
      <c r="L446" s="233"/>
      <c r="M446" s="234"/>
      <c r="N446" s="235"/>
      <c r="O446" s="235"/>
      <c r="P446" s="235"/>
      <c r="Q446" s="235"/>
      <c r="R446" s="235"/>
      <c r="S446" s="235"/>
      <c r="T446" s="23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7" t="s">
        <v>146</v>
      </c>
      <c r="AU446" s="237" t="s">
        <v>83</v>
      </c>
      <c r="AV446" s="13" t="s">
        <v>83</v>
      </c>
      <c r="AW446" s="13" t="s">
        <v>33</v>
      </c>
      <c r="AX446" s="13" t="s">
        <v>73</v>
      </c>
      <c r="AY446" s="237" t="s">
        <v>133</v>
      </c>
    </row>
    <row r="447" s="13" customFormat="1">
      <c r="A447" s="13"/>
      <c r="B447" s="227"/>
      <c r="C447" s="228"/>
      <c r="D447" s="220" t="s">
        <v>146</v>
      </c>
      <c r="E447" s="229" t="s">
        <v>19</v>
      </c>
      <c r="F447" s="230" t="s">
        <v>1015</v>
      </c>
      <c r="G447" s="228"/>
      <c r="H447" s="231">
        <v>3</v>
      </c>
      <c r="I447" s="232"/>
      <c r="J447" s="228"/>
      <c r="K447" s="228"/>
      <c r="L447" s="233"/>
      <c r="M447" s="234"/>
      <c r="N447" s="235"/>
      <c r="O447" s="235"/>
      <c r="P447" s="235"/>
      <c r="Q447" s="235"/>
      <c r="R447" s="235"/>
      <c r="S447" s="235"/>
      <c r="T447" s="23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7" t="s">
        <v>146</v>
      </c>
      <c r="AU447" s="237" t="s">
        <v>83</v>
      </c>
      <c r="AV447" s="13" t="s">
        <v>83</v>
      </c>
      <c r="AW447" s="13" t="s">
        <v>33</v>
      </c>
      <c r="AX447" s="13" t="s">
        <v>73</v>
      </c>
      <c r="AY447" s="237" t="s">
        <v>133</v>
      </c>
    </row>
    <row r="448" s="15" customFormat="1">
      <c r="A448" s="15"/>
      <c r="B448" s="248"/>
      <c r="C448" s="249"/>
      <c r="D448" s="220" t="s">
        <v>146</v>
      </c>
      <c r="E448" s="250" t="s">
        <v>19</v>
      </c>
      <c r="F448" s="251" t="s">
        <v>261</v>
      </c>
      <c r="G448" s="249"/>
      <c r="H448" s="252">
        <v>19</v>
      </c>
      <c r="I448" s="253"/>
      <c r="J448" s="249"/>
      <c r="K448" s="249"/>
      <c r="L448" s="254"/>
      <c r="M448" s="255"/>
      <c r="N448" s="256"/>
      <c r="O448" s="256"/>
      <c r="P448" s="256"/>
      <c r="Q448" s="256"/>
      <c r="R448" s="256"/>
      <c r="S448" s="256"/>
      <c r="T448" s="257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58" t="s">
        <v>146</v>
      </c>
      <c r="AU448" s="258" t="s">
        <v>83</v>
      </c>
      <c r="AV448" s="15" t="s">
        <v>140</v>
      </c>
      <c r="AW448" s="15" t="s">
        <v>33</v>
      </c>
      <c r="AX448" s="15" t="s">
        <v>81</v>
      </c>
      <c r="AY448" s="258" t="s">
        <v>133</v>
      </c>
    </row>
    <row r="449" s="2" customFormat="1" ht="24.15" customHeight="1">
      <c r="A449" s="41"/>
      <c r="B449" s="42"/>
      <c r="C449" s="207" t="s">
        <v>585</v>
      </c>
      <c r="D449" s="207" t="s">
        <v>135</v>
      </c>
      <c r="E449" s="208" t="s">
        <v>1016</v>
      </c>
      <c r="F449" s="209" t="s">
        <v>1017</v>
      </c>
      <c r="G449" s="210" t="s">
        <v>287</v>
      </c>
      <c r="H449" s="211">
        <v>23</v>
      </c>
      <c r="I449" s="212"/>
      <c r="J449" s="213">
        <f>ROUND(I449*H449,2)</f>
        <v>0</v>
      </c>
      <c r="K449" s="209" t="s">
        <v>139</v>
      </c>
      <c r="L449" s="47"/>
      <c r="M449" s="214" t="s">
        <v>19</v>
      </c>
      <c r="N449" s="215" t="s">
        <v>44</v>
      </c>
      <c r="O449" s="87"/>
      <c r="P449" s="216">
        <f>O449*H449</f>
        <v>0</v>
      </c>
      <c r="Q449" s="216">
        <v>0</v>
      </c>
      <c r="R449" s="216">
        <f>Q449*H449</f>
        <v>0</v>
      </c>
      <c r="S449" s="216">
        <v>0.031</v>
      </c>
      <c r="T449" s="217">
        <f>S449*H449</f>
        <v>0.71299999999999997</v>
      </c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R449" s="218" t="s">
        <v>140</v>
      </c>
      <c r="AT449" s="218" t="s">
        <v>135</v>
      </c>
      <c r="AU449" s="218" t="s">
        <v>83</v>
      </c>
      <c r="AY449" s="20" t="s">
        <v>133</v>
      </c>
      <c r="BE449" s="219">
        <f>IF(N449="základní",J449,0)</f>
        <v>0</v>
      </c>
      <c r="BF449" s="219">
        <f>IF(N449="snížená",J449,0)</f>
        <v>0</v>
      </c>
      <c r="BG449" s="219">
        <f>IF(N449="zákl. přenesená",J449,0)</f>
        <v>0</v>
      </c>
      <c r="BH449" s="219">
        <f>IF(N449="sníž. přenesená",J449,0)</f>
        <v>0</v>
      </c>
      <c r="BI449" s="219">
        <f>IF(N449="nulová",J449,0)</f>
        <v>0</v>
      </c>
      <c r="BJ449" s="20" t="s">
        <v>81</v>
      </c>
      <c r="BK449" s="219">
        <f>ROUND(I449*H449,2)</f>
        <v>0</v>
      </c>
      <c r="BL449" s="20" t="s">
        <v>140</v>
      </c>
      <c r="BM449" s="218" t="s">
        <v>1018</v>
      </c>
    </row>
    <row r="450" s="2" customFormat="1">
      <c r="A450" s="41"/>
      <c r="B450" s="42"/>
      <c r="C450" s="43"/>
      <c r="D450" s="220" t="s">
        <v>142</v>
      </c>
      <c r="E450" s="43"/>
      <c r="F450" s="221" t="s">
        <v>1019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142</v>
      </c>
      <c r="AU450" s="20" t="s">
        <v>83</v>
      </c>
    </row>
    <row r="451" s="2" customFormat="1">
      <c r="A451" s="41"/>
      <c r="B451" s="42"/>
      <c r="C451" s="43"/>
      <c r="D451" s="225" t="s">
        <v>144</v>
      </c>
      <c r="E451" s="43"/>
      <c r="F451" s="226" t="s">
        <v>1020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144</v>
      </c>
      <c r="AU451" s="20" t="s">
        <v>83</v>
      </c>
    </row>
    <row r="452" s="14" customFormat="1">
      <c r="A452" s="14"/>
      <c r="B452" s="238"/>
      <c r="C452" s="239"/>
      <c r="D452" s="220" t="s">
        <v>146</v>
      </c>
      <c r="E452" s="240" t="s">
        <v>19</v>
      </c>
      <c r="F452" s="241" t="s">
        <v>1021</v>
      </c>
      <c r="G452" s="239"/>
      <c r="H452" s="240" t="s">
        <v>19</v>
      </c>
      <c r="I452" s="242"/>
      <c r="J452" s="239"/>
      <c r="K452" s="239"/>
      <c r="L452" s="243"/>
      <c r="M452" s="244"/>
      <c r="N452" s="245"/>
      <c r="O452" s="245"/>
      <c r="P452" s="245"/>
      <c r="Q452" s="245"/>
      <c r="R452" s="245"/>
      <c r="S452" s="245"/>
      <c r="T452" s="246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47" t="s">
        <v>146</v>
      </c>
      <c r="AU452" s="247" t="s">
        <v>83</v>
      </c>
      <c r="AV452" s="14" t="s">
        <v>81</v>
      </c>
      <c r="AW452" s="14" t="s">
        <v>33</v>
      </c>
      <c r="AX452" s="14" t="s">
        <v>73</v>
      </c>
      <c r="AY452" s="247" t="s">
        <v>133</v>
      </c>
    </row>
    <row r="453" s="13" customFormat="1">
      <c r="A453" s="13"/>
      <c r="B453" s="227"/>
      <c r="C453" s="228"/>
      <c r="D453" s="220" t="s">
        <v>146</v>
      </c>
      <c r="E453" s="229" t="s">
        <v>19</v>
      </c>
      <c r="F453" s="230" t="s">
        <v>1022</v>
      </c>
      <c r="G453" s="228"/>
      <c r="H453" s="231">
        <v>4</v>
      </c>
      <c r="I453" s="232"/>
      <c r="J453" s="228"/>
      <c r="K453" s="228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146</v>
      </c>
      <c r="AU453" s="237" t="s">
        <v>83</v>
      </c>
      <c r="AV453" s="13" t="s">
        <v>83</v>
      </c>
      <c r="AW453" s="13" t="s">
        <v>33</v>
      </c>
      <c r="AX453" s="13" t="s">
        <v>73</v>
      </c>
      <c r="AY453" s="237" t="s">
        <v>133</v>
      </c>
    </row>
    <row r="454" s="13" customFormat="1">
      <c r="A454" s="13"/>
      <c r="B454" s="227"/>
      <c r="C454" s="228"/>
      <c r="D454" s="220" t="s">
        <v>146</v>
      </c>
      <c r="E454" s="229" t="s">
        <v>19</v>
      </c>
      <c r="F454" s="230" t="s">
        <v>1023</v>
      </c>
      <c r="G454" s="228"/>
      <c r="H454" s="231">
        <v>19</v>
      </c>
      <c r="I454" s="232"/>
      <c r="J454" s="228"/>
      <c r="K454" s="228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146</v>
      </c>
      <c r="AU454" s="237" t="s">
        <v>83</v>
      </c>
      <c r="AV454" s="13" t="s">
        <v>83</v>
      </c>
      <c r="AW454" s="13" t="s">
        <v>33</v>
      </c>
      <c r="AX454" s="13" t="s">
        <v>73</v>
      </c>
      <c r="AY454" s="237" t="s">
        <v>133</v>
      </c>
    </row>
    <row r="455" s="15" customFormat="1">
      <c r="A455" s="15"/>
      <c r="B455" s="248"/>
      <c r="C455" s="249"/>
      <c r="D455" s="220" t="s">
        <v>146</v>
      </c>
      <c r="E455" s="250" t="s">
        <v>19</v>
      </c>
      <c r="F455" s="251" t="s">
        <v>261</v>
      </c>
      <c r="G455" s="249"/>
      <c r="H455" s="252">
        <v>23</v>
      </c>
      <c r="I455" s="253"/>
      <c r="J455" s="249"/>
      <c r="K455" s="249"/>
      <c r="L455" s="254"/>
      <c r="M455" s="255"/>
      <c r="N455" s="256"/>
      <c r="O455" s="256"/>
      <c r="P455" s="256"/>
      <c r="Q455" s="256"/>
      <c r="R455" s="256"/>
      <c r="S455" s="256"/>
      <c r="T455" s="257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58" t="s">
        <v>146</v>
      </c>
      <c r="AU455" s="258" t="s">
        <v>83</v>
      </c>
      <c r="AV455" s="15" t="s">
        <v>140</v>
      </c>
      <c r="AW455" s="15" t="s">
        <v>33</v>
      </c>
      <c r="AX455" s="15" t="s">
        <v>81</v>
      </c>
      <c r="AY455" s="258" t="s">
        <v>133</v>
      </c>
    </row>
    <row r="456" s="12" customFormat="1" ht="22.8" customHeight="1">
      <c r="A456" s="12"/>
      <c r="B456" s="191"/>
      <c r="C456" s="192"/>
      <c r="D456" s="193" t="s">
        <v>72</v>
      </c>
      <c r="E456" s="205" t="s">
        <v>349</v>
      </c>
      <c r="F456" s="205" t="s">
        <v>350</v>
      </c>
      <c r="G456" s="192"/>
      <c r="H456" s="192"/>
      <c r="I456" s="195"/>
      <c r="J456" s="206">
        <f>BK456</f>
        <v>0</v>
      </c>
      <c r="K456" s="192"/>
      <c r="L456" s="197"/>
      <c r="M456" s="198"/>
      <c r="N456" s="199"/>
      <c r="O456" s="199"/>
      <c r="P456" s="200">
        <f>SUM(P457:P462)</f>
        <v>0</v>
      </c>
      <c r="Q456" s="199"/>
      <c r="R456" s="200">
        <f>SUM(R457:R462)</f>
        <v>0</v>
      </c>
      <c r="S456" s="199"/>
      <c r="T456" s="201">
        <f>SUM(T457:T462)</f>
        <v>0</v>
      </c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R456" s="202" t="s">
        <v>81</v>
      </c>
      <c r="AT456" s="203" t="s">
        <v>72</v>
      </c>
      <c r="AU456" s="203" t="s">
        <v>81</v>
      </c>
      <c r="AY456" s="202" t="s">
        <v>133</v>
      </c>
      <c r="BK456" s="204">
        <f>SUM(BK457:BK462)</f>
        <v>0</v>
      </c>
    </row>
    <row r="457" s="2" customFormat="1" ht="24.15" customHeight="1">
      <c r="A457" s="41"/>
      <c r="B457" s="42"/>
      <c r="C457" s="207" t="s">
        <v>594</v>
      </c>
      <c r="D457" s="207" t="s">
        <v>135</v>
      </c>
      <c r="E457" s="208" t="s">
        <v>352</v>
      </c>
      <c r="F457" s="209" t="s">
        <v>353</v>
      </c>
      <c r="G457" s="210" t="s">
        <v>181</v>
      </c>
      <c r="H457" s="211">
        <v>3.4449999999999998</v>
      </c>
      <c r="I457" s="212"/>
      <c r="J457" s="213">
        <f>ROUND(I457*H457,2)</f>
        <v>0</v>
      </c>
      <c r="K457" s="209" t="s">
        <v>139</v>
      </c>
      <c r="L457" s="47"/>
      <c r="M457" s="214" t="s">
        <v>19</v>
      </c>
      <c r="N457" s="215" t="s">
        <v>44</v>
      </c>
      <c r="O457" s="87"/>
      <c r="P457" s="216">
        <f>O457*H457</f>
        <v>0</v>
      </c>
      <c r="Q457" s="216">
        <v>0</v>
      </c>
      <c r="R457" s="216">
        <f>Q457*H457</f>
        <v>0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140</v>
      </c>
      <c r="AT457" s="218" t="s">
        <v>135</v>
      </c>
      <c r="AU457" s="218" t="s">
        <v>83</v>
      </c>
      <c r="AY457" s="20" t="s">
        <v>133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81</v>
      </c>
      <c r="BK457" s="219">
        <f>ROUND(I457*H457,2)</f>
        <v>0</v>
      </c>
      <c r="BL457" s="20" t="s">
        <v>140</v>
      </c>
      <c r="BM457" s="218" t="s">
        <v>1024</v>
      </c>
    </row>
    <row r="458" s="2" customFormat="1">
      <c r="A458" s="41"/>
      <c r="B458" s="42"/>
      <c r="C458" s="43"/>
      <c r="D458" s="220" t="s">
        <v>142</v>
      </c>
      <c r="E458" s="43"/>
      <c r="F458" s="221" t="s">
        <v>355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142</v>
      </c>
      <c r="AU458" s="20" t="s">
        <v>83</v>
      </c>
    </row>
    <row r="459" s="2" customFormat="1">
      <c r="A459" s="41"/>
      <c r="B459" s="42"/>
      <c r="C459" s="43"/>
      <c r="D459" s="225" t="s">
        <v>144</v>
      </c>
      <c r="E459" s="43"/>
      <c r="F459" s="226" t="s">
        <v>356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144</v>
      </c>
      <c r="AU459" s="20" t="s">
        <v>83</v>
      </c>
    </row>
    <row r="460" s="2" customFormat="1" ht="24.15" customHeight="1">
      <c r="A460" s="41"/>
      <c r="B460" s="42"/>
      <c r="C460" s="207" t="s">
        <v>603</v>
      </c>
      <c r="D460" s="207" t="s">
        <v>135</v>
      </c>
      <c r="E460" s="208" t="s">
        <v>358</v>
      </c>
      <c r="F460" s="209" t="s">
        <v>359</v>
      </c>
      <c r="G460" s="210" t="s">
        <v>181</v>
      </c>
      <c r="H460" s="211">
        <v>3.4449999999999998</v>
      </c>
      <c r="I460" s="212"/>
      <c r="J460" s="213">
        <f>ROUND(I460*H460,2)</f>
        <v>0</v>
      </c>
      <c r="K460" s="209" t="s">
        <v>139</v>
      </c>
      <c r="L460" s="47"/>
      <c r="M460" s="214" t="s">
        <v>19</v>
      </c>
      <c r="N460" s="215" t="s">
        <v>44</v>
      </c>
      <c r="O460" s="87"/>
      <c r="P460" s="216">
        <f>O460*H460</f>
        <v>0</v>
      </c>
      <c r="Q460" s="216">
        <v>0</v>
      </c>
      <c r="R460" s="216">
        <f>Q460*H460</f>
        <v>0</v>
      </c>
      <c r="S460" s="216">
        <v>0</v>
      </c>
      <c r="T460" s="217">
        <f>S460*H460</f>
        <v>0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18" t="s">
        <v>140</v>
      </c>
      <c r="AT460" s="218" t="s">
        <v>135</v>
      </c>
      <c r="AU460" s="218" t="s">
        <v>83</v>
      </c>
      <c r="AY460" s="20" t="s">
        <v>133</v>
      </c>
      <c r="BE460" s="219">
        <f>IF(N460="základní",J460,0)</f>
        <v>0</v>
      </c>
      <c r="BF460" s="219">
        <f>IF(N460="snížená",J460,0)</f>
        <v>0</v>
      </c>
      <c r="BG460" s="219">
        <f>IF(N460="zákl. přenesená",J460,0)</f>
        <v>0</v>
      </c>
      <c r="BH460" s="219">
        <f>IF(N460="sníž. přenesená",J460,0)</f>
        <v>0</v>
      </c>
      <c r="BI460" s="219">
        <f>IF(N460="nulová",J460,0)</f>
        <v>0</v>
      </c>
      <c r="BJ460" s="20" t="s">
        <v>81</v>
      </c>
      <c r="BK460" s="219">
        <f>ROUND(I460*H460,2)</f>
        <v>0</v>
      </c>
      <c r="BL460" s="20" t="s">
        <v>140</v>
      </c>
      <c r="BM460" s="218" t="s">
        <v>1025</v>
      </c>
    </row>
    <row r="461" s="2" customFormat="1">
      <c r="A461" s="41"/>
      <c r="B461" s="42"/>
      <c r="C461" s="43"/>
      <c r="D461" s="220" t="s">
        <v>142</v>
      </c>
      <c r="E461" s="43"/>
      <c r="F461" s="221" t="s">
        <v>361</v>
      </c>
      <c r="G461" s="43"/>
      <c r="H461" s="43"/>
      <c r="I461" s="222"/>
      <c r="J461" s="43"/>
      <c r="K461" s="43"/>
      <c r="L461" s="47"/>
      <c r="M461" s="223"/>
      <c r="N461" s="224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142</v>
      </c>
      <c r="AU461" s="20" t="s">
        <v>83</v>
      </c>
    </row>
    <row r="462" s="2" customFormat="1">
      <c r="A462" s="41"/>
      <c r="B462" s="42"/>
      <c r="C462" s="43"/>
      <c r="D462" s="225" t="s">
        <v>144</v>
      </c>
      <c r="E462" s="43"/>
      <c r="F462" s="226" t="s">
        <v>362</v>
      </c>
      <c r="G462" s="43"/>
      <c r="H462" s="43"/>
      <c r="I462" s="222"/>
      <c r="J462" s="43"/>
      <c r="K462" s="43"/>
      <c r="L462" s="47"/>
      <c r="M462" s="223"/>
      <c r="N462" s="224"/>
      <c r="O462" s="87"/>
      <c r="P462" s="87"/>
      <c r="Q462" s="87"/>
      <c r="R462" s="87"/>
      <c r="S462" s="87"/>
      <c r="T462" s="88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T462" s="20" t="s">
        <v>144</v>
      </c>
      <c r="AU462" s="20" t="s">
        <v>83</v>
      </c>
    </row>
    <row r="463" s="12" customFormat="1" ht="22.8" customHeight="1">
      <c r="A463" s="12"/>
      <c r="B463" s="191"/>
      <c r="C463" s="192"/>
      <c r="D463" s="193" t="s">
        <v>72</v>
      </c>
      <c r="E463" s="205" t="s">
        <v>1026</v>
      </c>
      <c r="F463" s="205" t="s">
        <v>1027</v>
      </c>
      <c r="G463" s="192"/>
      <c r="H463" s="192"/>
      <c r="I463" s="195"/>
      <c r="J463" s="206">
        <f>BK463</f>
        <v>0</v>
      </c>
      <c r="K463" s="192"/>
      <c r="L463" s="197"/>
      <c r="M463" s="198"/>
      <c r="N463" s="199"/>
      <c r="O463" s="199"/>
      <c r="P463" s="200">
        <f>SUM(P464:P466)</f>
        <v>0</v>
      </c>
      <c r="Q463" s="199"/>
      <c r="R463" s="200">
        <f>SUM(R464:R466)</f>
        <v>0</v>
      </c>
      <c r="S463" s="199"/>
      <c r="T463" s="201">
        <f>SUM(T464:T466)</f>
        <v>0</v>
      </c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R463" s="202" t="s">
        <v>81</v>
      </c>
      <c r="AT463" s="203" t="s">
        <v>72</v>
      </c>
      <c r="AU463" s="203" t="s">
        <v>81</v>
      </c>
      <c r="AY463" s="202" t="s">
        <v>133</v>
      </c>
      <c r="BK463" s="204">
        <f>SUM(BK464:BK466)</f>
        <v>0</v>
      </c>
    </row>
    <row r="464" s="2" customFormat="1" ht="24.15" customHeight="1">
      <c r="A464" s="41"/>
      <c r="B464" s="42"/>
      <c r="C464" s="207" t="s">
        <v>1028</v>
      </c>
      <c r="D464" s="207" t="s">
        <v>135</v>
      </c>
      <c r="E464" s="208" t="s">
        <v>1029</v>
      </c>
      <c r="F464" s="209" t="s">
        <v>1030</v>
      </c>
      <c r="G464" s="210" t="s">
        <v>181</v>
      </c>
      <c r="H464" s="211">
        <v>81.058000000000007</v>
      </c>
      <c r="I464" s="212"/>
      <c r="J464" s="213">
        <f>ROUND(I464*H464,2)</f>
        <v>0</v>
      </c>
      <c r="K464" s="209" t="s">
        <v>139</v>
      </c>
      <c r="L464" s="47"/>
      <c r="M464" s="214" t="s">
        <v>19</v>
      </c>
      <c r="N464" s="215" t="s">
        <v>44</v>
      </c>
      <c r="O464" s="87"/>
      <c r="P464" s="216">
        <f>O464*H464</f>
        <v>0</v>
      </c>
      <c r="Q464" s="216">
        <v>0</v>
      </c>
      <c r="R464" s="216">
        <f>Q464*H464</f>
        <v>0</v>
      </c>
      <c r="S464" s="216">
        <v>0</v>
      </c>
      <c r="T464" s="217">
        <f>S464*H464</f>
        <v>0</v>
      </c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R464" s="218" t="s">
        <v>140</v>
      </c>
      <c r="AT464" s="218" t="s">
        <v>135</v>
      </c>
      <c r="AU464" s="218" t="s">
        <v>83</v>
      </c>
      <c r="AY464" s="20" t="s">
        <v>133</v>
      </c>
      <c r="BE464" s="219">
        <f>IF(N464="základní",J464,0)</f>
        <v>0</v>
      </c>
      <c r="BF464" s="219">
        <f>IF(N464="snížená",J464,0)</f>
        <v>0</v>
      </c>
      <c r="BG464" s="219">
        <f>IF(N464="zákl. přenesená",J464,0)</f>
        <v>0</v>
      </c>
      <c r="BH464" s="219">
        <f>IF(N464="sníž. přenesená",J464,0)</f>
        <v>0</v>
      </c>
      <c r="BI464" s="219">
        <f>IF(N464="nulová",J464,0)</f>
        <v>0</v>
      </c>
      <c r="BJ464" s="20" t="s">
        <v>81</v>
      </c>
      <c r="BK464" s="219">
        <f>ROUND(I464*H464,2)</f>
        <v>0</v>
      </c>
      <c r="BL464" s="20" t="s">
        <v>140</v>
      </c>
      <c r="BM464" s="218" t="s">
        <v>1031</v>
      </c>
    </row>
    <row r="465" s="2" customFormat="1">
      <c r="A465" s="41"/>
      <c r="B465" s="42"/>
      <c r="C465" s="43"/>
      <c r="D465" s="220" t="s">
        <v>142</v>
      </c>
      <c r="E465" s="43"/>
      <c r="F465" s="221" t="s">
        <v>1032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142</v>
      </c>
      <c r="AU465" s="20" t="s">
        <v>83</v>
      </c>
    </row>
    <row r="466" s="2" customFormat="1">
      <c r="A466" s="41"/>
      <c r="B466" s="42"/>
      <c r="C466" s="43"/>
      <c r="D466" s="225" t="s">
        <v>144</v>
      </c>
      <c r="E466" s="43"/>
      <c r="F466" s="226" t="s">
        <v>1033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144</v>
      </c>
      <c r="AU466" s="20" t="s">
        <v>83</v>
      </c>
    </row>
    <row r="467" s="12" customFormat="1" ht="25.92" customHeight="1">
      <c r="A467" s="12"/>
      <c r="B467" s="191"/>
      <c r="C467" s="192"/>
      <c r="D467" s="193" t="s">
        <v>72</v>
      </c>
      <c r="E467" s="194" t="s">
        <v>370</v>
      </c>
      <c r="F467" s="194" t="s">
        <v>371</v>
      </c>
      <c r="G467" s="192"/>
      <c r="H467" s="192"/>
      <c r="I467" s="195"/>
      <c r="J467" s="196">
        <f>BK467</f>
        <v>0</v>
      </c>
      <c r="K467" s="192"/>
      <c r="L467" s="197"/>
      <c r="M467" s="198"/>
      <c r="N467" s="199"/>
      <c r="O467" s="199"/>
      <c r="P467" s="200">
        <f>P468+P543+P598+P734+P745+P789+P838+P900+P912+P920+P971+P982+P1164+P1253+P1340+P1406+P1677+P1696+P1741+P1790+P1807+P1835+P1960</f>
        <v>0</v>
      </c>
      <c r="Q467" s="199"/>
      <c r="R467" s="200">
        <f>R468+R543+R598+R734+R745+R789+R838+R900+R912+R920+R971+R982+R1164+R1253+R1340+R1406+R1677+R1696+R1741+R1790+R1807+R1835+R1960</f>
        <v>42.175096912641102</v>
      </c>
      <c r="S467" s="199"/>
      <c r="T467" s="201">
        <f>T468+T543+T598+T734+T745+T789+T838+T900+T912+T920+T971+T982+T1164+T1253+T1340+T1406+T1677+T1696+T1741+T1790+T1807+T1835+T1960</f>
        <v>2.5589865999999999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R467" s="202" t="s">
        <v>83</v>
      </c>
      <c r="AT467" s="203" t="s">
        <v>72</v>
      </c>
      <c r="AU467" s="203" t="s">
        <v>73</v>
      </c>
      <c r="AY467" s="202" t="s">
        <v>133</v>
      </c>
      <c r="BK467" s="204">
        <f>BK468+BK543+BK598+BK734+BK745+BK789+BK838+BK900+BK912+BK920+BK971+BK982+BK1164+BK1253+BK1340+BK1406+BK1677+BK1696+BK1741+BK1790+BK1807+BK1835+BK1960</f>
        <v>0</v>
      </c>
    </row>
    <row r="468" s="12" customFormat="1" ht="22.8" customHeight="1">
      <c r="A468" s="12"/>
      <c r="B468" s="191"/>
      <c r="C468" s="192"/>
      <c r="D468" s="193" t="s">
        <v>72</v>
      </c>
      <c r="E468" s="205" t="s">
        <v>1034</v>
      </c>
      <c r="F468" s="205" t="s">
        <v>1035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SUM(P469:P542)</f>
        <v>0</v>
      </c>
      <c r="Q468" s="199"/>
      <c r="R468" s="200">
        <f>SUM(R469:R542)</f>
        <v>1.3107693199999999</v>
      </c>
      <c r="S468" s="199"/>
      <c r="T468" s="201">
        <f>SUM(T469:T542)</f>
        <v>0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83</v>
      </c>
      <c r="AT468" s="203" t="s">
        <v>72</v>
      </c>
      <c r="AU468" s="203" t="s">
        <v>81</v>
      </c>
      <c r="AY468" s="202" t="s">
        <v>133</v>
      </c>
      <c r="BK468" s="204">
        <f>SUM(BK469:BK542)</f>
        <v>0</v>
      </c>
    </row>
    <row r="469" s="2" customFormat="1" ht="24.15" customHeight="1">
      <c r="A469" s="41"/>
      <c r="B469" s="42"/>
      <c r="C469" s="207" t="s">
        <v>1036</v>
      </c>
      <c r="D469" s="207" t="s">
        <v>135</v>
      </c>
      <c r="E469" s="208" t="s">
        <v>1037</v>
      </c>
      <c r="F469" s="209" t="s">
        <v>1038</v>
      </c>
      <c r="G469" s="210" t="s">
        <v>198</v>
      </c>
      <c r="H469" s="211">
        <v>27.379999999999999</v>
      </c>
      <c r="I469" s="212"/>
      <c r="J469" s="213">
        <f>ROUND(I469*H469,2)</f>
        <v>0</v>
      </c>
      <c r="K469" s="209" t="s">
        <v>139</v>
      </c>
      <c r="L469" s="47"/>
      <c r="M469" s="214" t="s">
        <v>19</v>
      </c>
      <c r="N469" s="215" t="s">
        <v>44</v>
      </c>
      <c r="O469" s="87"/>
      <c r="P469" s="216">
        <f>O469*H469</f>
        <v>0</v>
      </c>
      <c r="Q469" s="216">
        <v>0</v>
      </c>
      <c r="R469" s="216">
        <f>Q469*H469</f>
        <v>0</v>
      </c>
      <c r="S469" s="216">
        <v>0</v>
      </c>
      <c r="T469" s="21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246</v>
      </c>
      <c r="AT469" s="218" t="s">
        <v>135</v>
      </c>
      <c r="AU469" s="218" t="s">
        <v>83</v>
      </c>
      <c r="AY469" s="20" t="s">
        <v>133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20" t="s">
        <v>81</v>
      </c>
      <c r="BK469" s="219">
        <f>ROUND(I469*H469,2)</f>
        <v>0</v>
      </c>
      <c r="BL469" s="20" t="s">
        <v>246</v>
      </c>
      <c r="BM469" s="218" t="s">
        <v>1039</v>
      </c>
    </row>
    <row r="470" s="2" customFormat="1">
      <c r="A470" s="41"/>
      <c r="B470" s="42"/>
      <c r="C470" s="43"/>
      <c r="D470" s="220" t="s">
        <v>142</v>
      </c>
      <c r="E470" s="43"/>
      <c r="F470" s="221" t="s">
        <v>1040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142</v>
      </c>
      <c r="AU470" s="20" t="s">
        <v>83</v>
      </c>
    </row>
    <row r="471" s="2" customFormat="1">
      <c r="A471" s="41"/>
      <c r="B471" s="42"/>
      <c r="C471" s="43"/>
      <c r="D471" s="225" t="s">
        <v>144</v>
      </c>
      <c r="E471" s="43"/>
      <c r="F471" s="226" t="s">
        <v>1041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144</v>
      </c>
      <c r="AU471" s="20" t="s">
        <v>83</v>
      </c>
    </row>
    <row r="472" s="14" customFormat="1">
      <c r="A472" s="14"/>
      <c r="B472" s="238"/>
      <c r="C472" s="239"/>
      <c r="D472" s="220" t="s">
        <v>146</v>
      </c>
      <c r="E472" s="240" t="s">
        <v>19</v>
      </c>
      <c r="F472" s="241" t="s">
        <v>869</v>
      </c>
      <c r="G472" s="239"/>
      <c r="H472" s="240" t="s">
        <v>19</v>
      </c>
      <c r="I472" s="242"/>
      <c r="J472" s="239"/>
      <c r="K472" s="239"/>
      <c r="L472" s="243"/>
      <c r="M472" s="244"/>
      <c r="N472" s="245"/>
      <c r="O472" s="245"/>
      <c r="P472" s="245"/>
      <c r="Q472" s="245"/>
      <c r="R472" s="245"/>
      <c r="S472" s="245"/>
      <c r="T472" s="246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47" t="s">
        <v>146</v>
      </c>
      <c r="AU472" s="247" t="s">
        <v>83</v>
      </c>
      <c r="AV472" s="14" t="s">
        <v>81</v>
      </c>
      <c r="AW472" s="14" t="s">
        <v>33</v>
      </c>
      <c r="AX472" s="14" t="s">
        <v>73</v>
      </c>
      <c r="AY472" s="247" t="s">
        <v>133</v>
      </c>
    </row>
    <row r="473" s="13" customFormat="1">
      <c r="A473" s="13"/>
      <c r="B473" s="227"/>
      <c r="C473" s="228"/>
      <c r="D473" s="220" t="s">
        <v>146</v>
      </c>
      <c r="E473" s="229" t="s">
        <v>19</v>
      </c>
      <c r="F473" s="230" t="s">
        <v>1042</v>
      </c>
      <c r="G473" s="228"/>
      <c r="H473" s="231">
        <v>27.379999999999999</v>
      </c>
      <c r="I473" s="232"/>
      <c r="J473" s="228"/>
      <c r="K473" s="228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146</v>
      </c>
      <c r="AU473" s="237" t="s">
        <v>83</v>
      </c>
      <c r="AV473" s="13" t="s">
        <v>83</v>
      </c>
      <c r="AW473" s="13" t="s">
        <v>33</v>
      </c>
      <c r="AX473" s="13" t="s">
        <v>81</v>
      </c>
      <c r="AY473" s="237" t="s">
        <v>133</v>
      </c>
    </row>
    <row r="474" s="2" customFormat="1" ht="16.5" customHeight="1">
      <c r="A474" s="41"/>
      <c r="B474" s="42"/>
      <c r="C474" s="273" t="s">
        <v>1043</v>
      </c>
      <c r="D474" s="273" t="s">
        <v>735</v>
      </c>
      <c r="E474" s="274" t="s">
        <v>1044</v>
      </c>
      <c r="F474" s="275" t="s">
        <v>1045</v>
      </c>
      <c r="G474" s="276" t="s">
        <v>1046</v>
      </c>
      <c r="H474" s="277">
        <v>8.2140000000000004</v>
      </c>
      <c r="I474" s="278"/>
      <c r="J474" s="279">
        <f>ROUND(I474*H474,2)</f>
        <v>0</v>
      </c>
      <c r="K474" s="275" t="s">
        <v>139</v>
      </c>
      <c r="L474" s="280"/>
      <c r="M474" s="281" t="s">
        <v>19</v>
      </c>
      <c r="N474" s="282" t="s">
        <v>44</v>
      </c>
      <c r="O474" s="87"/>
      <c r="P474" s="216">
        <f>O474*H474</f>
        <v>0</v>
      </c>
      <c r="Q474" s="216">
        <v>0.001</v>
      </c>
      <c r="R474" s="216">
        <f>Q474*H474</f>
        <v>0.0082140000000000008</v>
      </c>
      <c r="S474" s="216">
        <v>0</v>
      </c>
      <c r="T474" s="217">
        <f>S474*H474</f>
        <v>0</v>
      </c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R474" s="218" t="s">
        <v>382</v>
      </c>
      <c r="AT474" s="218" t="s">
        <v>735</v>
      </c>
      <c r="AU474" s="218" t="s">
        <v>83</v>
      </c>
      <c r="AY474" s="20" t="s">
        <v>133</v>
      </c>
      <c r="BE474" s="219">
        <f>IF(N474="základní",J474,0)</f>
        <v>0</v>
      </c>
      <c r="BF474" s="219">
        <f>IF(N474="snížená",J474,0)</f>
        <v>0</v>
      </c>
      <c r="BG474" s="219">
        <f>IF(N474="zákl. přenesená",J474,0)</f>
        <v>0</v>
      </c>
      <c r="BH474" s="219">
        <f>IF(N474="sníž. přenesená",J474,0)</f>
        <v>0</v>
      </c>
      <c r="BI474" s="219">
        <f>IF(N474="nulová",J474,0)</f>
        <v>0</v>
      </c>
      <c r="BJ474" s="20" t="s">
        <v>81</v>
      </c>
      <c r="BK474" s="219">
        <f>ROUND(I474*H474,2)</f>
        <v>0</v>
      </c>
      <c r="BL474" s="20" t="s">
        <v>246</v>
      </c>
      <c r="BM474" s="218" t="s">
        <v>1047</v>
      </c>
    </row>
    <row r="475" s="2" customFormat="1">
      <c r="A475" s="41"/>
      <c r="B475" s="42"/>
      <c r="C475" s="43"/>
      <c r="D475" s="220" t="s">
        <v>142</v>
      </c>
      <c r="E475" s="43"/>
      <c r="F475" s="221" t="s">
        <v>1045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142</v>
      </c>
      <c r="AU475" s="20" t="s">
        <v>83</v>
      </c>
    </row>
    <row r="476" s="13" customFormat="1">
      <c r="A476" s="13"/>
      <c r="B476" s="227"/>
      <c r="C476" s="228"/>
      <c r="D476" s="220" t="s">
        <v>146</v>
      </c>
      <c r="E476" s="229" t="s">
        <v>19</v>
      </c>
      <c r="F476" s="230" t="s">
        <v>1048</v>
      </c>
      <c r="G476" s="228"/>
      <c r="H476" s="231">
        <v>8.2140000000000004</v>
      </c>
      <c r="I476" s="232"/>
      <c r="J476" s="228"/>
      <c r="K476" s="228"/>
      <c r="L476" s="233"/>
      <c r="M476" s="234"/>
      <c r="N476" s="235"/>
      <c r="O476" s="235"/>
      <c r="P476" s="235"/>
      <c r="Q476" s="235"/>
      <c r="R476" s="235"/>
      <c r="S476" s="235"/>
      <c r="T476" s="23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7" t="s">
        <v>146</v>
      </c>
      <c r="AU476" s="237" t="s">
        <v>83</v>
      </c>
      <c r="AV476" s="13" t="s">
        <v>83</v>
      </c>
      <c r="AW476" s="13" t="s">
        <v>33</v>
      </c>
      <c r="AX476" s="13" t="s">
        <v>81</v>
      </c>
      <c r="AY476" s="237" t="s">
        <v>133</v>
      </c>
    </row>
    <row r="477" s="2" customFormat="1" ht="24.15" customHeight="1">
      <c r="A477" s="41"/>
      <c r="B477" s="42"/>
      <c r="C477" s="207" t="s">
        <v>1049</v>
      </c>
      <c r="D477" s="207" t="s">
        <v>135</v>
      </c>
      <c r="E477" s="208" t="s">
        <v>1050</v>
      </c>
      <c r="F477" s="209" t="s">
        <v>1051</v>
      </c>
      <c r="G477" s="210" t="s">
        <v>198</v>
      </c>
      <c r="H477" s="211">
        <v>4.7850000000000001</v>
      </c>
      <c r="I477" s="212"/>
      <c r="J477" s="213">
        <f>ROUND(I477*H477,2)</f>
        <v>0</v>
      </c>
      <c r="K477" s="209" t="s">
        <v>139</v>
      </c>
      <c r="L477" s="47"/>
      <c r="M477" s="214" t="s">
        <v>19</v>
      </c>
      <c r="N477" s="215" t="s">
        <v>44</v>
      </c>
      <c r="O477" s="87"/>
      <c r="P477" s="216">
        <f>O477*H477</f>
        <v>0</v>
      </c>
      <c r="Q477" s="216">
        <v>0</v>
      </c>
      <c r="R477" s="216">
        <f>Q477*H477</f>
        <v>0</v>
      </c>
      <c r="S477" s="216">
        <v>0</v>
      </c>
      <c r="T477" s="217">
        <f>S477*H477</f>
        <v>0</v>
      </c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R477" s="218" t="s">
        <v>246</v>
      </c>
      <c r="AT477" s="218" t="s">
        <v>135</v>
      </c>
      <c r="AU477" s="218" t="s">
        <v>83</v>
      </c>
      <c r="AY477" s="20" t="s">
        <v>133</v>
      </c>
      <c r="BE477" s="219">
        <f>IF(N477="základní",J477,0)</f>
        <v>0</v>
      </c>
      <c r="BF477" s="219">
        <f>IF(N477="snížená",J477,0)</f>
        <v>0</v>
      </c>
      <c r="BG477" s="219">
        <f>IF(N477="zákl. přenesená",J477,0)</f>
        <v>0</v>
      </c>
      <c r="BH477" s="219">
        <f>IF(N477="sníž. přenesená",J477,0)</f>
        <v>0</v>
      </c>
      <c r="BI477" s="219">
        <f>IF(N477="nulová",J477,0)</f>
        <v>0</v>
      </c>
      <c r="BJ477" s="20" t="s">
        <v>81</v>
      </c>
      <c r="BK477" s="219">
        <f>ROUND(I477*H477,2)</f>
        <v>0</v>
      </c>
      <c r="BL477" s="20" t="s">
        <v>246</v>
      </c>
      <c r="BM477" s="218" t="s">
        <v>1052</v>
      </c>
    </row>
    <row r="478" s="2" customFormat="1">
      <c r="A478" s="41"/>
      <c r="B478" s="42"/>
      <c r="C478" s="43"/>
      <c r="D478" s="220" t="s">
        <v>142</v>
      </c>
      <c r="E478" s="43"/>
      <c r="F478" s="221" t="s">
        <v>1053</v>
      </c>
      <c r="G478" s="43"/>
      <c r="H478" s="43"/>
      <c r="I478" s="222"/>
      <c r="J478" s="43"/>
      <c r="K478" s="43"/>
      <c r="L478" s="47"/>
      <c r="M478" s="223"/>
      <c r="N478" s="224"/>
      <c r="O478" s="87"/>
      <c r="P478" s="87"/>
      <c r="Q478" s="87"/>
      <c r="R478" s="87"/>
      <c r="S478" s="87"/>
      <c r="T478" s="88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T478" s="20" t="s">
        <v>142</v>
      </c>
      <c r="AU478" s="20" t="s">
        <v>83</v>
      </c>
    </row>
    <row r="479" s="2" customFormat="1">
      <c r="A479" s="41"/>
      <c r="B479" s="42"/>
      <c r="C479" s="43"/>
      <c r="D479" s="225" t="s">
        <v>144</v>
      </c>
      <c r="E479" s="43"/>
      <c r="F479" s="226" t="s">
        <v>1054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144</v>
      </c>
      <c r="AU479" s="20" t="s">
        <v>83</v>
      </c>
    </row>
    <row r="480" s="14" customFormat="1">
      <c r="A480" s="14"/>
      <c r="B480" s="238"/>
      <c r="C480" s="239"/>
      <c r="D480" s="220" t="s">
        <v>146</v>
      </c>
      <c r="E480" s="240" t="s">
        <v>19</v>
      </c>
      <c r="F480" s="241" t="s">
        <v>1055</v>
      </c>
      <c r="G480" s="239"/>
      <c r="H480" s="240" t="s">
        <v>19</v>
      </c>
      <c r="I480" s="242"/>
      <c r="J480" s="239"/>
      <c r="K480" s="239"/>
      <c r="L480" s="243"/>
      <c r="M480" s="244"/>
      <c r="N480" s="245"/>
      <c r="O480" s="245"/>
      <c r="P480" s="245"/>
      <c r="Q480" s="245"/>
      <c r="R480" s="245"/>
      <c r="S480" s="245"/>
      <c r="T480" s="246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47" t="s">
        <v>146</v>
      </c>
      <c r="AU480" s="247" t="s">
        <v>83</v>
      </c>
      <c r="AV480" s="14" t="s">
        <v>81</v>
      </c>
      <c r="AW480" s="14" t="s">
        <v>33</v>
      </c>
      <c r="AX480" s="14" t="s">
        <v>73</v>
      </c>
      <c r="AY480" s="247" t="s">
        <v>133</v>
      </c>
    </row>
    <row r="481" s="13" customFormat="1">
      <c r="A481" s="13"/>
      <c r="B481" s="227"/>
      <c r="C481" s="228"/>
      <c r="D481" s="220" t="s">
        <v>146</v>
      </c>
      <c r="E481" s="229" t="s">
        <v>19</v>
      </c>
      <c r="F481" s="230" t="s">
        <v>1056</v>
      </c>
      <c r="G481" s="228"/>
      <c r="H481" s="231">
        <v>2.1000000000000001</v>
      </c>
      <c r="I481" s="232"/>
      <c r="J481" s="228"/>
      <c r="K481" s="228"/>
      <c r="L481" s="233"/>
      <c r="M481" s="234"/>
      <c r="N481" s="235"/>
      <c r="O481" s="235"/>
      <c r="P481" s="235"/>
      <c r="Q481" s="235"/>
      <c r="R481" s="235"/>
      <c r="S481" s="235"/>
      <c r="T481" s="23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7" t="s">
        <v>146</v>
      </c>
      <c r="AU481" s="237" t="s">
        <v>83</v>
      </c>
      <c r="AV481" s="13" t="s">
        <v>83</v>
      </c>
      <c r="AW481" s="13" t="s">
        <v>33</v>
      </c>
      <c r="AX481" s="13" t="s">
        <v>73</v>
      </c>
      <c r="AY481" s="237" t="s">
        <v>133</v>
      </c>
    </row>
    <row r="482" s="13" customFormat="1">
      <c r="A482" s="13"/>
      <c r="B482" s="227"/>
      <c r="C482" s="228"/>
      <c r="D482" s="220" t="s">
        <v>146</v>
      </c>
      <c r="E482" s="229" t="s">
        <v>19</v>
      </c>
      <c r="F482" s="230" t="s">
        <v>1057</v>
      </c>
      <c r="G482" s="228"/>
      <c r="H482" s="231">
        <v>2.6850000000000001</v>
      </c>
      <c r="I482" s="232"/>
      <c r="J482" s="228"/>
      <c r="K482" s="228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146</v>
      </c>
      <c r="AU482" s="237" t="s">
        <v>83</v>
      </c>
      <c r="AV482" s="13" t="s">
        <v>83</v>
      </c>
      <c r="AW482" s="13" t="s">
        <v>33</v>
      </c>
      <c r="AX482" s="13" t="s">
        <v>73</v>
      </c>
      <c r="AY482" s="237" t="s">
        <v>133</v>
      </c>
    </row>
    <row r="483" s="15" customFormat="1">
      <c r="A483" s="15"/>
      <c r="B483" s="248"/>
      <c r="C483" s="249"/>
      <c r="D483" s="220" t="s">
        <v>146</v>
      </c>
      <c r="E483" s="250" t="s">
        <v>19</v>
      </c>
      <c r="F483" s="251" t="s">
        <v>261</v>
      </c>
      <c r="G483" s="249"/>
      <c r="H483" s="252">
        <v>4.7850000000000001</v>
      </c>
      <c r="I483" s="253"/>
      <c r="J483" s="249"/>
      <c r="K483" s="249"/>
      <c r="L483" s="254"/>
      <c r="M483" s="255"/>
      <c r="N483" s="256"/>
      <c r="O483" s="256"/>
      <c r="P483" s="256"/>
      <c r="Q483" s="256"/>
      <c r="R483" s="256"/>
      <c r="S483" s="256"/>
      <c r="T483" s="257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58" t="s">
        <v>146</v>
      </c>
      <c r="AU483" s="258" t="s">
        <v>83</v>
      </c>
      <c r="AV483" s="15" t="s">
        <v>140</v>
      </c>
      <c r="AW483" s="15" t="s">
        <v>33</v>
      </c>
      <c r="AX483" s="15" t="s">
        <v>81</v>
      </c>
      <c r="AY483" s="258" t="s">
        <v>133</v>
      </c>
    </row>
    <row r="484" s="2" customFormat="1" ht="16.5" customHeight="1">
      <c r="A484" s="41"/>
      <c r="B484" s="42"/>
      <c r="C484" s="273" t="s">
        <v>1058</v>
      </c>
      <c r="D484" s="273" t="s">
        <v>735</v>
      </c>
      <c r="E484" s="274" t="s">
        <v>1044</v>
      </c>
      <c r="F484" s="275" t="s">
        <v>1045</v>
      </c>
      <c r="G484" s="276" t="s">
        <v>1046</v>
      </c>
      <c r="H484" s="277">
        <v>1.4359999999999999</v>
      </c>
      <c r="I484" s="278"/>
      <c r="J484" s="279">
        <f>ROUND(I484*H484,2)</f>
        <v>0</v>
      </c>
      <c r="K484" s="275" t="s">
        <v>139</v>
      </c>
      <c r="L484" s="280"/>
      <c r="M484" s="281" t="s">
        <v>19</v>
      </c>
      <c r="N484" s="282" t="s">
        <v>44</v>
      </c>
      <c r="O484" s="87"/>
      <c r="P484" s="216">
        <f>O484*H484</f>
        <v>0</v>
      </c>
      <c r="Q484" s="216">
        <v>0.001</v>
      </c>
      <c r="R484" s="216">
        <f>Q484*H484</f>
        <v>0.001436</v>
      </c>
      <c r="S484" s="216">
        <v>0</v>
      </c>
      <c r="T484" s="217">
        <f>S484*H484</f>
        <v>0</v>
      </c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R484" s="218" t="s">
        <v>382</v>
      </c>
      <c r="AT484" s="218" t="s">
        <v>735</v>
      </c>
      <c r="AU484" s="218" t="s">
        <v>83</v>
      </c>
      <c r="AY484" s="20" t="s">
        <v>133</v>
      </c>
      <c r="BE484" s="219">
        <f>IF(N484="základní",J484,0)</f>
        <v>0</v>
      </c>
      <c r="BF484" s="219">
        <f>IF(N484="snížená",J484,0)</f>
        <v>0</v>
      </c>
      <c r="BG484" s="219">
        <f>IF(N484="zákl. přenesená",J484,0)</f>
        <v>0</v>
      </c>
      <c r="BH484" s="219">
        <f>IF(N484="sníž. přenesená",J484,0)</f>
        <v>0</v>
      </c>
      <c r="BI484" s="219">
        <f>IF(N484="nulová",J484,0)</f>
        <v>0</v>
      </c>
      <c r="BJ484" s="20" t="s">
        <v>81</v>
      </c>
      <c r="BK484" s="219">
        <f>ROUND(I484*H484,2)</f>
        <v>0</v>
      </c>
      <c r="BL484" s="20" t="s">
        <v>246</v>
      </c>
      <c r="BM484" s="218" t="s">
        <v>1059</v>
      </c>
    </row>
    <row r="485" s="2" customFormat="1">
      <c r="A485" s="41"/>
      <c r="B485" s="42"/>
      <c r="C485" s="43"/>
      <c r="D485" s="220" t="s">
        <v>142</v>
      </c>
      <c r="E485" s="43"/>
      <c r="F485" s="221" t="s">
        <v>1045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142</v>
      </c>
      <c r="AU485" s="20" t="s">
        <v>83</v>
      </c>
    </row>
    <row r="486" s="14" customFormat="1">
      <c r="A486" s="14"/>
      <c r="B486" s="238"/>
      <c r="C486" s="239"/>
      <c r="D486" s="220" t="s">
        <v>146</v>
      </c>
      <c r="E486" s="240" t="s">
        <v>19</v>
      </c>
      <c r="F486" s="241" t="s">
        <v>1055</v>
      </c>
      <c r="G486" s="239"/>
      <c r="H486" s="240" t="s">
        <v>19</v>
      </c>
      <c r="I486" s="242"/>
      <c r="J486" s="239"/>
      <c r="K486" s="239"/>
      <c r="L486" s="243"/>
      <c r="M486" s="244"/>
      <c r="N486" s="245"/>
      <c r="O486" s="245"/>
      <c r="P486" s="245"/>
      <c r="Q486" s="245"/>
      <c r="R486" s="245"/>
      <c r="S486" s="245"/>
      <c r="T486" s="24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47" t="s">
        <v>146</v>
      </c>
      <c r="AU486" s="247" t="s">
        <v>83</v>
      </c>
      <c r="AV486" s="14" t="s">
        <v>81</v>
      </c>
      <c r="AW486" s="14" t="s">
        <v>33</v>
      </c>
      <c r="AX486" s="14" t="s">
        <v>73</v>
      </c>
      <c r="AY486" s="247" t="s">
        <v>133</v>
      </c>
    </row>
    <row r="487" s="13" customFormat="1">
      <c r="A487" s="13"/>
      <c r="B487" s="227"/>
      <c r="C487" s="228"/>
      <c r="D487" s="220" t="s">
        <v>146</v>
      </c>
      <c r="E487" s="229" t="s">
        <v>19</v>
      </c>
      <c r="F487" s="230" t="s">
        <v>1060</v>
      </c>
      <c r="G487" s="228"/>
      <c r="H487" s="231">
        <v>0.63</v>
      </c>
      <c r="I487" s="232"/>
      <c r="J487" s="228"/>
      <c r="K487" s="228"/>
      <c r="L487" s="233"/>
      <c r="M487" s="234"/>
      <c r="N487" s="235"/>
      <c r="O487" s="235"/>
      <c r="P487" s="235"/>
      <c r="Q487" s="235"/>
      <c r="R487" s="235"/>
      <c r="S487" s="235"/>
      <c r="T487" s="23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7" t="s">
        <v>146</v>
      </c>
      <c r="AU487" s="237" t="s">
        <v>83</v>
      </c>
      <c r="AV487" s="13" t="s">
        <v>83</v>
      </c>
      <c r="AW487" s="13" t="s">
        <v>33</v>
      </c>
      <c r="AX487" s="13" t="s">
        <v>73</v>
      </c>
      <c r="AY487" s="237" t="s">
        <v>133</v>
      </c>
    </row>
    <row r="488" s="13" customFormat="1">
      <c r="A488" s="13"/>
      <c r="B488" s="227"/>
      <c r="C488" s="228"/>
      <c r="D488" s="220" t="s">
        <v>146</v>
      </c>
      <c r="E488" s="229" t="s">
        <v>19</v>
      </c>
      <c r="F488" s="230" t="s">
        <v>1061</v>
      </c>
      <c r="G488" s="228"/>
      <c r="H488" s="231">
        <v>0.80600000000000005</v>
      </c>
      <c r="I488" s="232"/>
      <c r="J488" s="228"/>
      <c r="K488" s="228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146</v>
      </c>
      <c r="AU488" s="237" t="s">
        <v>83</v>
      </c>
      <c r="AV488" s="13" t="s">
        <v>83</v>
      </c>
      <c r="AW488" s="13" t="s">
        <v>33</v>
      </c>
      <c r="AX488" s="13" t="s">
        <v>73</v>
      </c>
      <c r="AY488" s="237" t="s">
        <v>133</v>
      </c>
    </row>
    <row r="489" s="15" customFormat="1">
      <c r="A489" s="15"/>
      <c r="B489" s="248"/>
      <c r="C489" s="249"/>
      <c r="D489" s="220" t="s">
        <v>146</v>
      </c>
      <c r="E489" s="250" t="s">
        <v>19</v>
      </c>
      <c r="F489" s="251" t="s">
        <v>261</v>
      </c>
      <c r="G489" s="249"/>
      <c r="H489" s="252">
        <v>1.4359999999999999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8" t="s">
        <v>146</v>
      </c>
      <c r="AU489" s="258" t="s">
        <v>83</v>
      </c>
      <c r="AV489" s="15" t="s">
        <v>140</v>
      </c>
      <c r="AW489" s="15" t="s">
        <v>33</v>
      </c>
      <c r="AX489" s="15" t="s">
        <v>81</v>
      </c>
      <c r="AY489" s="258" t="s">
        <v>133</v>
      </c>
    </row>
    <row r="490" s="2" customFormat="1" ht="24.15" customHeight="1">
      <c r="A490" s="41"/>
      <c r="B490" s="42"/>
      <c r="C490" s="207" t="s">
        <v>1062</v>
      </c>
      <c r="D490" s="207" t="s">
        <v>135</v>
      </c>
      <c r="E490" s="208" t="s">
        <v>1063</v>
      </c>
      <c r="F490" s="209" t="s">
        <v>1064</v>
      </c>
      <c r="G490" s="210" t="s">
        <v>198</v>
      </c>
      <c r="H490" s="211">
        <v>54.759999999999998</v>
      </c>
      <c r="I490" s="212"/>
      <c r="J490" s="213">
        <f>ROUND(I490*H490,2)</f>
        <v>0</v>
      </c>
      <c r="K490" s="209" t="s">
        <v>139</v>
      </c>
      <c r="L490" s="47"/>
      <c r="M490" s="214" t="s">
        <v>19</v>
      </c>
      <c r="N490" s="215" t="s">
        <v>44</v>
      </c>
      <c r="O490" s="87"/>
      <c r="P490" s="216">
        <f>O490*H490</f>
        <v>0</v>
      </c>
      <c r="Q490" s="216">
        <v>0.00040000000000000002</v>
      </c>
      <c r="R490" s="216">
        <f>Q490*H490</f>
        <v>0.021904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246</v>
      </c>
      <c r="AT490" s="218" t="s">
        <v>135</v>
      </c>
      <c r="AU490" s="218" t="s">
        <v>83</v>
      </c>
      <c r="AY490" s="20" t="s">
        <v>133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81</v>
      </c>
      <c r="BK490" s="219">
        <f>ROUND(I490*H490,2)</f>
        <v>0</v>
      </c>
      <c r="BL490" s="20" t="s">
        <v>246</v>
      </c>
      <c r="BM490" s="218" t="s">
        <v>1065</v>
      </c>
    </row>
    <row r="491" s="2" customFormat="1">
      <c r="A491" s="41"/>
      <c r="B491" s="42"/>
      <c r="C491" s="43"/>
      <c r="D491" s="220" t="s">
        <v>142</v>
      </c>
      <c r="E491" s="43"/>
      <c r="F491" s="221" t="s">
        <v>1066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142</v>
      </c>
      <c r="AU491" s="20" t="s">
        <v>83</v>
      </c>
    </row>
    <row r="492" s="2" customFormat="1">
      <c r="A492" s="41"/>
      <c r="B492" s="42"/>
      <c r="C492" s="43"/>
      <c r="D492" s="225" t="s">
        <v>144</v>
      </c>
      <c r="E492" s="43"/>
      <c r="F492" s="226" t="s">
        <v>1067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144</v>
      </c>
      <c r="AU492" s="20" t="s">
        <v>83</v>
      </c>
    </row>
    <row r="493" s="14" customFormat="1">
      <c r="A493" s="14"/>
      <c r="B493" s="238"/>
      <c r="C493" s="239"/>
      <c r="D493" s="220" t="s">
        <v>146</v>
      </c>
      <c r="E493" s="240" t="s">
        <v>19</v>
      </c>
      <c r="F493" s="241" t="s">
        <v>869</v>
      </c>
      <c r="G493" s="239"/>
      <c r="H493" s="240" t="s">
        <v>19</v>
      </c>
      <c r="I493" s="242"/>
      <c r="J493" s="239"/>
      <c r="K493" s="239"/>
      <c r="L493" s="243"/>
      <c r="M493" s="244"/>
      <c r="N493" s="245"/>
      <c r="O493" s="245"/>
      <c r="P493" s="245"/>
      <c r="Q493" s="245"/>
      <c r="R493" s="245"/>
      <c r="S493" s="245"/>
      <c r="T493" s="24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47" t="s">
        <v>146</v>
      </c>
      <c r="AU493" s="247" t="s">
        <v>83</v>
      </c>
      <c r="AV493" s="14" t="s">
        <v>81</v>
      </c>
      <c r="AW493" s="14" t="s">
        <v>33</v>
      </c>
      <c r="AX493" s="14" t="s">
        <v>73</v>
      </c>
      <c r="AY493" s="247" t="s">
        <v>133</v>
      </c>
    </row>
    <row r="494" s="13" customFormat="1">
      <c r="A494" s="13"/>
      <c r="B494" s="227"/>
      <c r="C494" s="228"/>
      <c r="D494" s="220" t="s">
        <v>146</v>
      </c>
      <c r="E494" s="229" t="s">
        <v>19</v>
      </c>
      <c r="F494" s="230" t="s">
        <v>1068</v>
      </c>
      <c r="G494" s="228"/>
      <c r="H494" s="231">
        <v>54.759999999999998</v>
      </c>
      <c r="I494" s="232"/>
      <c r="J494" s="228"/>
      <c r="K494" s="228"/>
      <c r="L494" s="233"/>
      <c r="M494" s="234"/>
      <c r="N494" s="235"/>
      <c r="O494" s="235"/>
      <c r="P494" s="235"/>
      <c r="Q494" s="235"/>
      <c r="R494" s="235"/>
      <c r="S494" s="235"/>
      <c r="T494" s="23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7" t="s">
        <v>146</v>
      </c>
      <c r="AU494" s="237" t="s">
        <v>83</v>
      </c>
      <c r="AV494" s="13" t="s">
        <v>83</v>
      </c>
      <c r="AW494" s="13" t="s">
        <v>33</v>
      </c>
      <c r="AX494" s="13" t="s">
        <v>73</v>
      </c>
      <c r="AY494" s="237" t="s">
        <v>133</v>
      </c>
    </row>
    <row r="495" s="15" customFormat="1">
      <c r="A495" s="15"/>
      <c r="B495" s="248"/>
      <c r="C495" s="249"/>
      <c r="D495" s="220" t="s">
        <v>146</v>
      </c>
      <c r="E495" s="250" t="s">
        <v>19</v>
      </c>
      <c r="F495" s="251" t="s">
        <v>261</v>
      </c>
      <c r="G495" s="249"/>
      <c r="H495" s="252">
        <v>54.759999999999998</v>
      </c>
      <c r="I495" s="253"/>
      <c r="J495" s="249"/>
      <c r="K495" s="249"/>
      <c r="L495" s="254"/>
      <c r="M495" s="255"/>
      <c r="N495" s="256"/>
      <c r="O495" s="256"/>
      <c r="P495" s="256"/>
      <c r="Q495" s="256"/>
      <c r="R495" s="256"/>
      <c r="S495" s="256"/>
      <c r="T495" s="257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58" t="s">
        <v>146</v>
      </c>
      <c r="AU495" s="258" t="s">
        <v>83</v>
      </c>
      <c r="AV495" s="15" t="s">
        <v>140</v>
      </c>
      <c r="AW495" s="15" t="s">
        <v>33</v>
      </c>
      <c r="AX495" s="15" t="s">
        <v>81</v>
      </c>
      <c r="AY495" s="258" t="s">
        <v>133</v>
      </c>
    </row>
    <row r="496" s="2" customFormat="1" ht="49.05" customHeight="1">
      <c r="A496" s="41"/>
      <c r="B496" s="42"/>
      <c r="C496" s="273" t="s">
        <v>1069</v>
      </c>
      <c r="D496" s="273" t="s">
        <v>735</v>
      </c>
      <c r="E496" s="274" t="s">
        <v>1070</v>
      </c>
      <c r="F496" s="275" t="s">
        <v>1071</v>
      </c>
      <c r="G496" s="276" t="s">
        <v>198</v>
      </c>
      <c r="H496" s="277">
        <v>63.823</v>
      </c>
      <c r="I496" s="278"/>
      <c r="J496" s="279">
        <f>ROUND(I496*H496,2)</f>
        <v>0</v>
      </c>
      <c r="K496" s="275" t="s">
        <v>139</v>
      </c>
      <c r="L496" s="280"/>
      <c r="M496" s="281" t="s">
        <v>19</v>
      </c>
      <c r="N496" s="282" t="s">
        <v>44</v>
      </c>
      <c r="O496" s="87"/>
      <c r="P496" s="216">
        <f>O496*H496</f>
        <v>0</v>
      </c>
      <c r="Q496" s="216">
        <v>0.0054000000000000003</v>
      </c>
      <c r="R496" s="216">
        <f>Q496*H496</f>
        <v>0.34464420000000001</v>
      </c>
      <c r="S496" s="216">
        <v>0</v>
      </c>
      <c r="T496" s="217">
        <f>S496*H496</f>
        <v>0</v>
      </c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R496" s="218" t="s">
        <v>382</v>
      </c>
      <c r="AT496" s="218" t="s">
        <v>735</v>
      </c>
      <c r="AU496" s="218" t="s">
        <v>83</v>
      </c>
      <c r="AY496" s="20" t="s">
        <v>133</v>
      </c>
      <c r="BE496" s="219">
        <f>IF(N496="základní",J496,0)</f>
        <v>0</v>
      </c>
      <c r="BF496" s="219">
        <f>IF(N496="snížená",J496,0)</f>
        <v>0</v>
      </c>
      <c r="BG496" s="219">
        <f>IF(N496="zákl. přenesená",J496,0)</f>
        <v>0</v>
      </c>
      <c r="BH496" s="219">
        <f>IF(N496="sníž. přenesená",J496,0)</f>
        <v>0</v>
      </c>
      <c r="BI496" s="219">
        <f>IF(N496="nulová",J496,0)</f>
        <v>0</v>
      </c>
      <c r="BJ496" s="20" t="s">
        <v>81</v>
      </c>
      <c r="BK496" s="219">
        <f>ROUND(I496*H496,2)</f>
        <v>0</v>
      </c>
      <c r="BL496" s="20" t="s">
        <v>246</v>
      </c>
      <c r="BM496" s="218" t="s">
        <v>1072</v>
      </c>
    </row>
    <row r="497" s="2" customFormat="1">
      <c r="A497" s="41"/>
      <c r="B497" s="42"/>
      <c r="C497" s="43"/>
      <c r="D497" s="220" t="s">
        <v>142</v>
      </c>
      <c r="E497" s="43"/>
      <c r="F497" s="221" t="s">
        <v>1071</v>
      </c>
      <c r="G497" s="43"/>
      <c r="H497" s="43"/>
      <c r="I497" s="222"/>
      <c r="J497" s="43"/>
      <c r="K497" s="43"/>
      <c r="L497" s="47"/>
      <c r="M497" s="223"/>
      <c r="N497" s="224"/>
      <c r="O497" s="87"/>
      <c r="P497" s="87"/>
      <c r="Q497" s="87"/>
      <c r="R497" s="87"/>
      <c r="S497" s="87"/>
      <c r="T497" s="88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T497" s="20" t="s">
        <v>142</v>
      </c>
      <c r="AU497" s="20" t="s">
        <v>83</v>
      </c>
    </row>
    <row r="498" s="13" customFormat="1">
      <c r="A498" s="13"/>
      <c r="B498" s="227"/>
      <c r="C498" s="228"/>
      <c r="D498" s="220" t="s">
        <v>146</v>
      </c>
      <c r="E498" s="228"/>
      <c r="F498" s="230" t="s">
        <v>1073</v>
      </c>
      <c r="G498" s="228"/>
      <c r="H498" s="231">
        <v>63.823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146</v>
      </c>
      <c r="AU498" s="237" t="s">
        <v>83</v>
      </c>
      <c r="AV498" s="13" t="s">
        <v>83</v>
      </c>
      <c r="AW498" s="13" t="s">
        <v>4</v>
      </c>
      <c r="AX498" s="13" t="s">
        <v>81</v>
      </c>
      <c r="AY498" s="237" t="s">
        <v>133</v>
      </c>
    </row>
    <row r="499" s="2" customFormat="1" ht="24.15" customHeight="1">
      <c r="A499" s="41"/>
      <c r="B499" s="42"/>
      <c r="C499" s="207" t="s">
        <v>1074</v>
      </c>
      <c r="D499" s="207" t="s">
        <v>135</v>
      </c>
      <c r="E499" s="208" t="s">
        <v>1075</v>
      </c>
      <c r="F499" s="209" t="s">
        <v>1076</v>
      </c>
      <c r="G499" s="210" t="s">
        <v>198</v>
      </c>
      <c r="H499" s="211">
        <v>7.2750000000000004</v>
      </c>
      <c r="I499" s="212"/>
      <c r="J499" s="213">
        <f>ROUND(I499*H499,2)</f>
        <v>0</v>
      </c>
      <c r="K499" s="209" t="s">
        <v>139</v>
      </c>
      <c r="L499" s="47"/>
      <c r="M499" s="214" t="s">
        <v>19</v>
      </c>
      <c r="N499" s="215" t="s">
        <v>44</v>
      </c>
      <c r="O499" s="87"/>
      <c r="P499" s="216">
        <f>O499*H499</f>
        <v>0</v>
      </c>
      <c r="Q499" s="216">
        <v>0.00040000000000000002</v>
      </c>
      <c r="R499" s="216">
        <f>Q499*H499</f>
        <v>0.0029100000000000003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246</v>
      </c>
      <c r="AT499" s="218" t="s">
        <v>135</v>
      </c>
      <c r="AU499" s="218" t="s">
        <v>83</v>
      </c>
      <c r="AY499" s="20" t="s">
        <v>133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20" t="s">
        <v>81</v>
      </c>
      <c r="BK499" s="219">
        <f>ROUND(I499*H499,2)</f>
        <v>0</v>
      </c>
      <c r="BL499" s="20" t="s">
        <v>246</v>
      </c>
      <c r="BM499" s="218" t="s">
        <v>1077</v>
      </c>
    </row>
    <row r="500" s="2" customFormat="1">
      <c r="A500" s="41"/>
      <c r="B500" s="42"/>
      <c r="C500" s="43"/>
      <c r="D500" s="220" t="s">
        <v>142</v>
      </c>
      <c r="E500" s="43"/>
      <c r="F500" s="221" t="s">
        <v>1078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142</v>
      </c>
      <c r="AU500" s="20" t="s">
        <v>83</v>
      </c>
    </row>
    <row r="501" s="2" customFormat="1">
      <c r="A501" s="41"/>
      <c r="B501" s="42"/>
      <c r="C501" s="43"/>
      <c r="D501" s="225" t="s">
        <v>144</v>
      </c>
      <c r="E501" s="43"/>
      <c r="F501" s="226" t="s">
        <v>1079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144</v>
      </c>
      <c r="AU501" s="20" t="s">
        <v>83</v>
      </c>
    </row>
    <row r="502" s="14" customFormat="1">
      <c r="A502" s="14"/>
      <c r="B502" s="238"/>
      <c r="C502" s="239"/>
      <c r="D502" s="220" t="s">
        <v>146</v>
      </c>
      <c r="E502" s="240" t="s">
        <v>19</v>
      </c>
      <c r="F502" s="241" t="s">
        <v>1055</v>
      </c>
      <c r="G502" s="239"/>
      <c r="H502" s="240" t="s">
        <v>19</v>
      </c>
      <c r="I502" s="242"/>
      <c r="J502" s="239"/>
      <c r="K502" s="239"/>
      <c r="L502" s="243"/>
      <c r="M502" s="244"/>
      <c r="N502" s="245"/>
      <c r="O502" s="245"/>
      <c r="P502" s="245"/>
      <c r="Q502" s="245"/>
      <c r="R502" s="245"/>
      <c r="S502" s="245"/>
      <c r="T502" s="246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7" t="s">
        <v>146</v>
      </c>
      <c r="AU502" s="247" t="s">
        <v>83</v>
      </c>
      <c r="AV502" s="14" t="s">
        <v>81</v>
      </c>
      <c r="AW502" s="14" t="s">
        <v>33</v>
      </c>
      <c r="AX502" s="14" t="s">
        <v>73</v>
      </c>
      <c r="AY502" s="247" t="s">
        <v>133</v>
      </c>
    </row>
    <row r="503" s="13" customFormat="1">
      <c r="A503" s="13"/>
      <c r="B503" s="227"/>
      <c r="C503" s="228"/>
      <c r="D503" s="220" t="s">
        <v>146</v>
      </c>
      <c r="E503" s="229" t="s">
        <v>19</v>
      </c>
      <c r="F503" s="230" t="s">
        <v>1080</v>
      </c>
      <c r="G503" s="228"/>
      <c r="H503" s="231">
        <v>2.7999999999999998</v>
      </c>
      <c r="I503" s="232"/>
      <c r="J503" s="228"/>
      <c r="K503" s="228"/>
      <c r="L503" s="233"/>
      <c r="M503" s="234"/>
      <c r="N503" s="235"/>
      <c r="O503" s="235"/>
      <c r="P503" s="235"/>
      <c r="Q503" s="235"/>
      <c r="R503" s="235"/>
      <c r="S503" s="235"/>
      <c r="T503" s="23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7" t="s">
        <v>146</v>
      </c>
      <c r="AU503" s="237" t="s">
        <v>83</v>
      </c>
      <c r="AV503" s="13" t="s">
        <v>83</v>
      </c>
      <c r="AW503" s="13" t="s">
        <v>33</v>
      </c>
      <c r="AX503" s="13" t="s">
        <v>73</v>
      </c>
      <c r="AY503" s="237" t="s">
        <v>133</v>
      </c>
    </row>
    <row r="504" s="13" customFormat="1">
      <c r="A504" s="13"/>
      <c r="B504" s="227"/>
      <c r="C504" s="228"/>
      <c r="D504" s="220" t="s">
        <v>146</v>
      </c>
      <c r="E504" s="229" t="s">
        <v>19</v>
      </c>
      <c r="F504" s="230" t="s">
        <v>1081</v>
      </c>
      <c r="G504" s="228"/>
      <c r="H504" s="231">
        <v>4.4749999999999996</v>
      </c>
      <c r="I504" s="232"/>
      <c r="J504" s="228"/>
      <c r="K504" s="228"/>
      <c r="L504" s="233"/>
      <c r="M504" s="234"/>
      <c r="N504" s="235"/>
      <c r="O504" s="235"/>
      <c r="P504" s="235"/>
      <c r="Q504" s="235"/>
      <c r="R504" s="235"/>
      <c r="S504" s="235"/>
      <c r="T504" s="23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7" t="s">
        <v>146</v>
      </c>
      <c r="AU504" s="237" t="s">
        <v>83</v>
      </c>
      <c r="AV504" s="13" t="s">
        <v>83</v>
      </c>
      <c r="AW504" s="13" t="s">
        <v>33</v>
      </c>
      <c r="AX504" s="13" t="s">
        <v>73</v>
      </c>
      <c r="AY504" s="237" t="s">
        <v>133</v>
      </c>
    </row>
    <row r="505" s="15" customFormat="1">
      <c r="A505" s="15"/>
      <c r="B505" s="248"/>
      <c r="C505" s="249"/>
      <c r="D505" s="220" t="s">
        <v>146</v>
      </c>
      <c r="E505" s="250" t="s">
        <v>19</v>
      </c>
      <c r="F505" s="251" t="s">
        <v>261</v>
      </c>
      <c r="G505" s="249"/>
      <c r="H505" s="252">
        <v>7.2749999999999995</v>
      </c>
      <c r="I505" s="253"/>
      <c r="J505" s="249"/>
      <c r="K505" s="249"/>
      <c r="L505" s="254"/>
      <c r="M505" s="255"/>
      <c r="N505" s="256"/>
      <c r="O505" s="256"/>
      <c r="P505" s="256"/>
      <c r="Q505" s="256"/>
      <c r="R505" s="256"/>
      <c r="S505" s="256"/>
      <c r="T505" s="257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58" t="s">
        <v>146</v>
      </c>
      <c r="AU505" s="258" t="s">
        <v>83</v>
      </c>
      <c r="AV505" s="15" t="s">
        <v>140</v>
      </c>
      <c r="AW505" s="15" t="s">
        <v>33</v>
      </c>
      <c r="AX505" s="15" t="s">
        <v>81</v>
      </c>
      <c r="AY505" s="258" t="s">
        <v>133</v>
      </c>
    </row>
    <row r="506" s="2" customFormat="1" ht="49.05" customHeight="1">
      <c r="A506" s="41"/>
      <c r="B506" s="42"/>
      <c r="C506" s="273" t="s">
        <v>1082</v>
      </c>
      <c r="D506" s="273" t="s">
        <v>735</v>
      </c>
      <c r="E506" s="274" t="s">
        <v>1070</v>
      </c>
      <c r="F506" s="275" t="s">
        <v>1071</v>
      </c>
      <c r="G506" s="276" t="s">
        <v>198</v>
      </c>
      <c r="H506" s="277">
        <v>8.8829999999999991</v>
      </c>
      <c r="I506" s="278"/>
      <c r="J506" s="279">
        <f>ROUND(I506*H506,2)</f>
        <v>0</v>
      </c>
      <c r="K506" s="275" t="s">
        <v>139</v>
      </c>
      <c r="L506" s="280"/>
      <c r="M506" s="281" t="s">
        <v>19</v>
      </c>
      <c r="N506" s="282" t="s">
        <v>44</v>
      </c>
      <c r="O506" s="87"/>
      <c r="P506" s="216">
        <f>O506*H506</f>
        <v>0</v>
      </c>
      <c r="Q506" s="216">
        <v>0.0054000000000000003</v>
      </c>
      <c r="R506" s="216">
        <f>Q506*H506</f>
        <v>0.047968199999999996</v>
      </c>
      <c r="S506" s="216">
        <v>0</v>
      </c>
      <c r="T506" s="217">
        <f>S506*H506</f>
        <v>0</v>
      </c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R506" s="218" t="s">
        <v>382</v>
      </c>
      <c r="AT506" s="218" t="s">
        <v>735</v>
      </c>
      <c r="AU506" s="218" t="s">
        <v>83</v>
      </c>
      <c r="AY506" s="20" t="s">
        <v>133</v>
      </c>
      <c r="BE506" s="219">
        <f>IF(N506="základní",J506,0)</f>
        <v>0</v>
      </c>
      <c r="BF506" s="219">
        <f>IF(N506="snížená",J506,0)</f>
        <v>0</v>
      </c>
      <c r="BG506" s="219">
        <f>IF(N506="zákl. přenesená",J506,0)</f>
        <v>0</v>
      </c>
      <c r="BH506" s="219">
        <f>IF(N506="sníž. přenesená",J506,0)</f>
        <v>0</v>
      </c>
      <c r="BI506" s="219">
        <f>IF(N506="nulová",J506,0)</f>
        <v>0</v>
      </c>
      <c r="BJ506" s="20" t="s">
        <v>81</v>
      </c>
      <c r="BK506" s="219">
        <f>ROUND(I506*H506,2)</f>
        <v>0</v>
      </c>
      <c r="BL506" s="20" t="s">
        <v>246</v>
      </c>
      <c r="BM506" s="218" t="s">
        <v>1083</v>
      </c>
    </row>
    <row r="507" s="2" customFormat="1">
      <c r="A507" s="41"/>
      <c r="B507" s="42"/>
      <c r="C507" s="43"/>
      <c r="D507" s="220" t="s">
        <v>142</v>
      </c>
      <c r="E507" s="43"/>
      <c r="F507" s="221" t="s">
        <v>1071</v>
      </c>
      <c r="G507" s="43"/>
      <c r="H507" s="43"/>
      <c r="I507" s="222"/>
      <c r="J507" s="43"/>
      <c r="K507" s="43"/>
      <c r="L507" s="47"/>
      <c r="M507" s="223"/>
      <c r="N507" s="224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142</v>
      </c>
      <c r="AU507" s="20" t="s">
        <v>83</v>
      </c>
    </row>
    <row r="508" s="13" customFormat="1">
      <c r="A508" s="13"/>
      <c r="B508" s="227"/>
      <c r="C508" s="228"/>
      <c r="D508" s="220" t="s">
        <v>146</v>
      </c>
      <c r="E508" s="228"/>
      <c r="F508" s="230" t="s">
        <v>1084</v>
      </c>
      <c r="G508" s="228"/>
      <c r="H508" s="231">
        <v>8.8829999999999991</v>
      </c>
      <c r="I508" s="232"/>
      <c r="J508" s="228"/>
      <c r="K508" s="228"/>
      <c r="L508" s="233"/>
      <c r="M508" s="234"/>
      <c r="N508" s="235"/>
      <c r="O508" s="235"/>
      <c r="P508" s="235"/>
      <c r="Q508" s="235"/>
      <c r="R508" s="235"/>
      <c r="S508" s="235"/>
      <c r="T508" s="23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7" t="s">
        <v>146</v>
      </c>
      <c r="AU508" s="237" t="s">
        <v>83</v>
      </c>
      <c r="AV508" s="13" t="s">
        <v>83</v>
      </c>
      <c r="AW508" s="13" t="s">
        <v>4</v>
      </c>
      <c r="AX508" s="13" t="s">
        <v>81</v>
      </c>
      <c r="AY508" s="237" t="s">
        <v>133</v>
      </c>
    </row>
    <row r="509" s="2" customFormat="1" ht="24.15" customHeight="1">
      <c r="A509" s="41"/>
      <c r="B509" s="42"/>
      <c r="C509" s="207" t="s">
        <v>1085</v>
      </c>
      <c r="D509" s="207" t="s">
        <v>135</v>
      </c>
      <c r="E509" s="208" t="s">
        <v>1086</v>
      </c>
      <c r="F509" s="209" t="s">
        <v>1087</v>
      </c>
      <c r="G509" s="210" t="s">
        <v>198</v>
      </c>
      <c r="H509" s="211">
        <v>5.8230000000000004</v>
      </c>
      <c r="I509" s="212"/>
      <c r="J509" s="213">
        <f>ROUND(I509*H509,2)</f>
        <v>0</v>
      </c>
      <c r="K509" s="209" t="s">
        <v>139</v>
      </c>
      <c r="L509" s="47"/>
      <c r="M509" s="214" t="s">
        <v>19</v>
      </c>
      <c r="N509" s="215" t="s">
        <v>44</v>
      </c>
      <c r="O509" s="87"/>
      <c r="P509" s="216">
        <f>O509*H509</f>
        <v>0</v>
      </c>
      <c r="Q509" s="216">
        <v>0.00040000000000000002</v>
      </c>
      <c r="R509" s="216">
        <f>Q509*H509</f>
        <v>0.0023292000000000005</v>
      </c>
      <c r="S509" s="216">
        <v>0</v>
      </c>
      <c r="T509" s="217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8" t="s">
        <v>246</v>
      </c>
      <c r="AT509" s="218" t="s">
        <v>135</v>
      </c>
      <c r="AU509" s="218" t="s">
        <v>83</v>
      </c>
      <c r="AY509" s="20" t="s">
        <v>133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20" t="s">
        <v>81</v>
      </c>
      <c r="BK509" s="219">
        <f>ROUND(I509*H509,2)</f>
        <v>0</v>
      </c>
      <c r="BL509" s="20" t="s">
        <v>246</v>
      </c>
      <c r="BM509" s="218" t="s">
        <v>1088</v>
      </c>
    </row>
    <row r="510" s="2" customFormat="1">
      <c r="A510" s="41"/>
      <c r="B510" s="42"/>
      <c r="C510" s="43"/>
      <c r="D510" s="220" t="s">
        <v>142</v>
      </c>
      <c r="E510" s="43"/>
      <c r="F510" s="221" t="s">
        <v>1089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142</v>
      </c>
      <c r="AU510" s="20" t="s">
        <v>83</v>
      </c>
    </row>
    <row r="511" s="2" customFormat="1">
      <c r="A511" s="41"/>
      <c r="B511" s="42"/>
      <c r="C511" s="43"/>
      <c r="D511" s="225" t="s">
        <v>144</v>
      </c>
      <c r="E511" s="43"/>
      <c r="F511" s="226" t="s">
        <v>1090</v>
      </c>
      <c r="G511" s="43"/>
      <c r="H511" s="43"/>
      <c r="I511" s="222"/>
      <c r="J511" s="43"/>
      <c r="K511" s="43"/>
      <c r="L511" s="47"/>
      <c r="M511" s="223"/>
      <c r="N511" s="224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144</v>
      </c>
      <c r="AU511" s="20" t="s">
        <v>83</v>
      </c>
    </row>
    <row r="512" s="13" customFormat="1">
      <c r="A512" s="13"/>
      <c r="B512" s="227"/>
      <c r="C512" s="228"/>
      <c r="D512" s="220" t="s">
        <v>146</v>
      </c>
      <c r="E512" s="229" t="s">
        <v>19</v>
      </c>
      <c r="F512" s="230" t="s">
        <v>1091</v>
      </c>
      <c r="G512" s="228"/>
      <c r="H512" s="231">
        <v>5.8230000000000004</v>
      </c>
      <c r="I512" s="232"/>
      <c r="J512" s="228"/>
      <c r="K512" s="228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146</v>
      </c>
      <c r="AU512" s="237" t="s">
        <v>83</v>
      </c>
      <c r="AV512" s="13" t="s">
        <v>83</v>
      </c>
      <c r="AW512" s="13" t="s">
        <v>33</v>
      </c>
      <c r="AX512" s="13" t="s">
        <v>81</v>
      </c>
      <c r="AY512" s="237" t="s">
        <v>133</v>
      </c>
    </row>
    <row r="513" s="2" customFormat="1" ht="24.15" customHeight="1">
      <c r="A513" s="41"/>
      <c r="B513" s="42"/>
      <c r="C513" s="207" t="s">
        <v>1092</v>
      </c>
      <c r="D513" s="207" t="s">
        <v>135</v>
      </c>
      <c r="E513" s="208" t="s">
        <v>1093</v>
      </c>
      <c r="F513" s="209" t="s">
        <v>1094</v>
      </c>
      <c r="G513" s="210" t="s">
        <v>312</v>
      </c>
      <c r="H513" s="211">
        <v>6.8499999999999996</v>
      </c>
      <c r="I513" s="212"/>
      <c r="J513" s="213">
        <f>ROUND(I513*H513,2)</f>
        <v>0</v>
      </c>
      <c r="K513" s="209" t="s">
        <v>139</v>
      </c>
      <c r="L513" s="47"/>
      <c r="M513" s="214" t="s">
        <v>19</v>
      </c>
      <c r="N513" s="215" t="s">
        <v>44</v>
      </c>
      <c r="O513" s="87"/>
      <c r="P513" s="216">
        <f>O513*H513</f>
        <v>0</v>
      </c>
      <c r="Q513" s="216">
        <v>0.00016000000000000001</v>
      </c>
      <c r="R513" s="216">
        <f>Q513*H513</f>
        <v>0.001096</v>
      </c>
      <c r="S513" s="216">
        <v>0</v>
      </c>
      <c r="T513" s="217">
        <f>S513*H513</f>
        <v>0</v>
      </c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R513" s="218" t="s">
        <v>140</v>
      </c>
      <c r="AT513" s="218" t="s">
        <v>135</v>
      </c>
      <c r="AU513" s="218" t="s">
        <v>83</v>
      </c>
      <c r="AY513" s="20" t="s">
        <v>133</v>
      </c>
      <c r="BE513" s="219">
        <f>IF(N513="základní",J513,0)</f>
        <v>0</v>
      </c>
      <c r="BF513" s="219">
        <f>IF(N513="snížená",J513,0)</f>
        <v>0</v>
      </c>
      <c r="BG513" s="219">
        <f>IF(N513="zákl. přenesená",J513,0)</f>
        <v>0</v>
      </c>
      <c r="BH513" s="219">
        <f>IF(N513="sníž. přenesená",J513,0)</f>
        <v>0</v>
      </c>
      <c r="BI513" s="219">
        <f>IF(N513="nulová",J513,0)</f>
        <v>0</v>
      </c>
      <c r="BJ513" s="20" t="s">
        <v>81</v>
      </c>
      <c r="BK513" s="219">
        <f>ROUND(I513*H513,2)</f>
        <v>0</v>
      </c>
      <c r="BL513" s="20" t="s">
        <v>140</v>
      </c>
      <c r="BM513" s="218" t="s">
        <v>1095</v>
      </c>
    </row>
    <row r="514" s="2" customFormat="1">
      <c r="A514" s="41"/>
      <c r="B514" s="42"/>
      <c r="C514" s="43"/>
      <c r="D514" s="220" t="s">
        <v>142</v>
      </c>
      <c r="E514" s="43"/>
      <c r="F514" s="221" t="s">
        <v>1096</v>
      </c>
      <c r="G514" s="43"/>
      <c r="H514" s="43"/>
      <c r="I514" s="222"/>
      <c r="J514" s="43"/>
      <c r="K514" s="43"/>
      <c r="L514" s="47"/>
      <c r="M514" s="223"/>
      <c r="N514" s="224"/>
      <c r="O514" s="87"/>
      <c r="P514" s="87"/>
      <c r="Q514" s="87"/>
      <c r="R514" s="87"/>
      <c r="S514" s="87"/>
      <c r="T514" s="88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T514" s="20" t="s">
        <v>142</v>
      </c>
      <c r="AU514" s="20" t="s">
        <v>83</v>
      </c>
    </row>
    <row r="515" s="2" customFormat="1">
      <c r="A515" s="41"/>
      <c r="B515" s="42"/>
      <c r="C515" s="43"/>
      <c r="D515" s="225" t="s">
        <v>144</v>
      </c>
      <c r="E515" s="43"/>
      <c r="F515" s="226" t="s">
        <v>1097</v>
      </c>
      <c r="G515" s="43"/>
      <c r="H515" s="43"/>
      <c r="I515" s="222"/>
      <c r="J515" s="43"/>
      <c r="K515" s="43"/>
      <c r="L515" s="47"/>
      <c r="M515" s="223"/>
      <c r="N515" s="224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144</v>
      </c>
      <c r="AU515" s="20" t="s">
        <v>83</v>
      </c>
    </row>
    <row r="516" s="13" customFormat="1">
      <c r="A516" s="13"/>
      <c r="B516" s="227"/>
      <c r="C516" s="228"/>
      <c r="D516" s="220" t="s">
        <v>146</v>
      </c>
      <c r="E516" s="229" t="s">
        <v>19</v>
      </c>
      <c r="F516" s="230" t="s">
        <v>1098</v>
      </c>
      <c r="G516" s="228"/>
      <c r="H516" s="231">
        <v>6.8499999999999996</v>
      </c>
      <c r="I516" s="232"/>
      <c r="J516" s="228"/>
      <c r="K516" s="228"/>
      <c r="L516" s="233"/>
      <c r="M516" s="234"/>
      <c r="N516" s="235"/>
      <c r="O516" s="235"/>
      <c r="P516" s="235"/>
      <c r="Q516" s="235"/>
      <c r="R516" s="235"/>
      <c r="S516" s="235"/>
      <c r="T516" s="23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7" t="s">
        <v>146</v>
      </c>
      <c r="AU516" s="237" t="s">
        <v>83</v>
      </c>
      <c r="AV516" s="13" t="s">
        <v>83</v>
      </c>
      <c r="AW516" s="13" t="s">
        <v>33</v>
      </c>
      <c r="AX516" s="13" t="s">
        <v>81</v>
      </c>
      <c r="AY516" s="237" t="s">
        <v>133</v>
      </c>
    </row>
    <row r="517" s="2" customFormat="1" ht="24.15" customHeight="1">
      <c r="A517" s="41"/>
      <c r="B517" s="42"/>
      <c r="C517" s="207" t="s">
        <v>1099</v>
      </c>
      <c r="D517" s="207" t="s">
        <v>135</v>
      </c>
      <c r="E517" s="208" t="s">
        <v>1100</v>
      </c>
      <c r="F517" s="209" t="s">
        <v>1101</v>
      </c>
      <c r="G517" s="210" t="s">
        <v>198</v>
      </c>
      <c r="H517" s="211">
        <v>4.9080000000000004</v>
      </c>
      <c r="I517" s="212"/>
      <c r="J517" s="213">
        <f>ROUND(I517*H517,2)</f>
        <v>0</v>
      </c>
      <c r="K517" s="209" t="s">
        <v>139</v>
      </c>
      <c r="L517" s="47"/>
      <c r="M517" s="214" t="s">
        <v>19</v>
      </c>
      <c r="N517" s="215" t="s">
        <v>44</v>
      </c>
      <c r="O517" s="87"/>
      <c r="P517" s="216">
        <f>O517*H517</f>
        <v>0</v>
      </c>
      <c r="Q517" s="216">
        <v>0</v>
      </c>
      <c r="R517" s="216">
        <f>Q517*H517</f>
        <v>0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246</v>
      </c>
      <c r="AT517" s="218" t="s">
        <v>135</v>
      </c>
      <c r="AU517" s="218" t="s">
        <v>83</v>
      </c>
      <c r="AY517" s="20" t="s">
        <v>133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81</v>
      </c>
      <c r="BK517" s="219">
        <f>ROUND(I517*H517,2)</f>
        <v>0</v>
      </c>
      <c r="BL517" s="20" t="s">
        <v>246</v>
      </c>
      <c r="BM517" s="218" t="s">
        <v>1102</v>
      </c>
    </row>
    <row r="518" s="2" customFormat="1">
      <c r="A518" s="41"/>
      <c r="B518" s="42"/>
      <c r="C518" s="43"/>
      <c r="D518" s="220" t="s">
        <v>142</v>
      </c>
      <c r="E518" s="43"/>
      <c r="F518" s="221" t="s">
        <v>1103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142</v>
      </c>
      <c r="AU518" s="20" t="s">
        <v>83</v>
      </c>
    </row>
    <row r="519" s="2" customFormat="1">
      <c r="A519" s="41"/>
      <c r="B519" s="42"/>
      <c r="C519" s="43"/>
      <c r="D519" s="225" t="s">
        <v>144</v>
      </c>
      <c r="E519" s="43"/>
      <c r="F519" s="226" t="s">
        <v>1104</v>
      </c>
      <c r="G519" s="43"/>
      <c r="H519" s="43"/>
      <c r="I519" s="222"/>
      <c r="J519" s="43"/>
      <c r="K519" s="43"/>
      <c r="L519" s="47"/>
      <c r="M519" s="223"/>
      <c r="N519" s="224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144</v>
      </c>
      <c r="AU519" s="20" t="s">
        <v>83</v>
      </c>
    </row>
    <row r="520" s="14" customFormat="1">
      <c r="A520" s="14"/>
      <c r="B520" s="238"/>
      <c r="C520" s="239"/>
      <c r="D520" s="220" t="s">
        <v>146</v>
      </c>
      <c r="E520" s="240" t="s">
        <v>19</v>
      </c>
      <c r="F520" s="241" t="s">
        <v>1105</v>
      </c>
      <c r="G520" s="239"/>
      <c r="H520" s="240" t="s">
        <v>19</v>
      </c>
      <c r="I520" s="242"/>
      <c r="J520" s="239"/>
      <c r="K520" s="239"/>
      <c r="L520" s="243"/>
      <c r="M520" s="244"/>
      <c r="N520" s="245"/>
      <c r="O520" s="245"/>
      <c r="P520" s="245"/>
      <c r="Q520" s="245"/>
      <c r="R520" s="245"/>
      <c r="S520" s="245"/>
      <c r="T520" s="246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47" t="s">
        <v>146</v>
      </c>
      <c r="AU520" s="247" t="s">
        <v>83</v>
      </c>
      <c r="AV520" s="14" t="s">
        <v>81</v>
      </c>
      <c r="AW520" s="14" t="s">
        <v>33</v>
      </c>
      <c r="AX520" s="14" t="s">
        <v>73</v>
      </c>
      <c r="AY520" s="247" t="s">
        <v>133</v>
      </c>
    </row>
    <row r="521" s="13" customFormat="1">
      <c r="A521" s="13"/>
      <c r="B521" s="227"/>
      <c r="C521" s="228"/>
      <c r="D521" s="220" t="s">
        <v>146</v>
      </c>
      <c r="E521" s="229" t="s">
        <v>19</v>
      </c>
      <c r="F521" s="230" t="s">
        <v>1106</v>
      </c>
      <c r="G521" s="228"/>
      <c r="H521" s="231">
        <v>2.3279999999999998</v>
      </c>
      <c r="I521" s="232"/>
      <c r="J521" s="228"/>
      <c r="K521" s="228"/>
      <c r="L521" s="233"/>
      <c r="M521" s="234"/>
      <c r="N521" s="235"/>
      <c r="O521" s="235"/>
      <c r="P521" s="235"/>
      <c r="Q521" s="235"/>
      <c r="R521" s="235"/>
      <c r="S521" s="235"/>
      <c r="T521" s="23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7" t="s">
        <v>146</v>
      </c>
      <c r="AU521" s="237" t="s">
        <v>83</v>
      </c>
      <c r="AV521" s="13" t="s">
        <v>83</v>
      </c>
      <c r="AW521" s="13" t="s">
        <v>33</v>
      </c>
      <c r="AX521" s="13" t="s">
        <v>73</v>
      </c>
      <c r="AY521" s="237" t="s">
        <v>133</v>
      </c>
    </row>
    <row r="522" s="13" customFormat="1">
      <c r="A522" s="13"/>
      <c r="B522" s="227"/>
      <c r="C522" s="228"/>
      <c r="D522" s="220" t="s">
        <v>146</v>
      </c>
      <c r="E522" s="229" t="s">
        <v>19</v>
      </c>
      <c r="F522" s="230" t="s">
        <v>1107</v>
      </c>
      <c r="G522" s="228"/>
      <c r="H522" s="231">
        <v>2.5800000000000001</v>
      </c>
      <c r="I522" s="232"/>
      <c r="J522" s="228"/>
      <c r="K522" s="228"/>
      <c r="L522" s="233"/>
      <c r="M522" s="234"/>
      <c r="N522" s="235"/>
      <c r="O522" s="235"/>
      <c r="P522" s="235"/>
      <c r="Q522" s="235"/>
      <c r="R522" s="235"/>
      <c r="S522" s="235"/>
      <c r="T522" s="23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7" t="s">
        <v>146</v>
      </c>
      <c r="AU522" s="237" t="s">
        <v>83</v>
      </c>
      <c r="AV522" s="13" t="s">
        <v>83</v>
      </c>
      <c r="AW522" s="13" t="s">
        <v>33</v>
      </c>
      <c r="AX522" s="13" t="s">
        <v>73</v>
      </c>
      <c r="AY522" s="237" t="s">
        <v>133</v>
      </c>
    </row>
    <row r="523" s="15" customFormat="1">
      <c r="A523" s="15"/>
      <c r="B523" s="248"/>
      <c r="C523" s="249"/>
      <c r="D523" s="220" t="s">
        <v>146</v>
      </c>
      <c r="E523" s="250" t="s">
        <v>19</v>
      </c>
      <c r="F523" s="251" t="s">
        <v>261</v>
      </c>
      <c r="G523" s="249"/>
      <c r="H523" s="252">
        <v>4.9079999999999995</v>
      </c>
      <c r="I523" s="253"/>
      <c r="J523" s="249"/>
      <c r="K523" s="249"/>
      <c r="L523" s="254"/>
      <c r="M523" s="255"/>
      <c r="N523" s="256"/>
      <c r="O523" s="256"/>
      <c r="P523" s="256"/>
      <c r="Q523" s="256"/>
      <c r="R523" s="256"/>
      <c r="S523" s="256"/>
      <c r="T523" s="257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58" t="s">
        <v>146</v>
      </c>
      <c r="AU523" s="258" t="s">
        <v>83</v>
      </c>
      <c r="AV523" s="15" t="s">
        <v>140</v>
      </c>
      <c r="AW523" s="15" t="s">
        <v>33</v>
      </c>
      <c r="AX523" s="15" t="s">
        <v>81</v>
      </c>
      <c r="AY523" s="258" t="s">
        <v>133</v>
      </c>
    </row>
    <row r="524" s="2" customFormat="1" ht="21.75" customHeight="1">
      <c r="A524" s="41"/>
      <c r="B524" s="42"/>
      <c r="C524" s="273" t="s">
        <v>1108</v>
      </c>
      <c r="D524" s="273" t="s">
        <v>735</v>
      </c>
      <c r="E524" s="274" t="s">
        <v>1109</v>
      </c>
      <c r="F524" s="275" t="s">
        <v>1110</v>
      </c>
      <c r="G524" s="276" t="s">
        <v>1111</v>
      </c>
      <c r="H524" s="277">
        <v>1.0800000000000001</v>
      </c>
      <c r="I524" s="278"/>
      <c r="J524" s="279">
        <f>ROUND(I524*H524,2)</f>
        <v>0</v>
      </c>
      <c r="K524" s="275" t="s">
        <v>139</v>
      </c>
      <c r="L524" s="280"/>
      <c r="M524" s="281" t="s">
        <v>19</v>
      </c>
      <c r="N524" s="282" t="s">
        <v>44</v>
      </c>
      <c r="O524" s="87"/>
      <c r="P524" s="216">
        <f>O524*H524</f>
        <v>0</v>
      </c>
      <c r="Q524" s="216">
        <v>0.001</v>
      </c>
      <c r="R524" s="216">
        <f>Q524*H524</f>
        <v>0.00108</v>
      </c>
      <c r="S524" s="216">
        <v>0</v>
      </c>
      <c r="T524" s="217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18" t="s">
        <v>382</v>
      </c>
      <c r="AT524" s="218" t="s">
        <v>735</v>
      </c>
      <c r="AU524" s="218" t="s">
        <v>83</v>
      </c>
      <c r="AY524" s="20" t="s">
        <v>133</v>
      </c>
      <c r="BE524" s="219">
        <f>IF(N524="základní",J524,0)</f>
        <v>0</v>
      </c>
      <c r="BF524" s="219">
        <f>IF(N524="snížená",J524,0)</f>
        <v>0</v>
      </c>
      <c r="BG524" s="219">
        <f>IF(N524="zákl. přenesená",J524,0)</f>
        <v>0</v>
      </c>
      <c r="BH524" s="219">
        <f>IF(N524="sníž. přenesená",J524,0)</f>
        <v>0</v>
      </c>
      <c r="BI524" s="219">
        <f>IF(N524="nulová",J524,0)</f>
        <v>0</v>
      </c>
      <c r="BJ524" s="20" t="s">
        <v>81</v>
      </c>
      <c r="BK524" s="219">
        <f>ROUND(I524*H524,2)</f>
        <v>0</v>
      </c>
      <c r="BL524" s="20" t="s">
        <v>246</v>
      </c>
      <c r="BM524" s="218" t="s">
        <v>1112</v>
      </c>
    </row>
    <row r="525" s="2" customFormat="1">
      <c r="A525" s="41"/>
      <c r="B525" s="42"/>
      <c r="C525" s="43"/>
      <c r="D525" s="220" t="s">
        <v>142</v>
      </c>
      <c r="E525" s="43"/>
      <c r="F525" s="221" t="s">
        <v>1110</v>
      </c>
      <c r="G525" s="43"/>
      <c r="H525" s="43"/>
      <c r="I525" s="222"/>
      <c r="J525" s="43"/>
      <c r="K525" s="43"/>
      <c r="L525" s="47"/>
      <c r="M525" s="223"/>
      <c r="N525" s="224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142</v>
      </c>
      <c r="AU525" s="20" t="s">
        <v>83</v>
      </c>
    </row>
    <row r="526" s="13" customFormat="1">
      <c r="A526" s="13"/>
      <c r="B526" s="227"/>
      <c r="C526" s="228"/>
      <c r="D526" s="220" t="s">
        <v>146</v>
      </c>
      <c r="E526" s="229" t="s">
        <v>19</v>
      </c>
      <c r="F526" s="230" t="s">
        <v>1113</v>
      </c>
      <c r="G526" s="228"/>
      <c r="H526" s="231">
        <v>1.0800000000000001</v>
      </c>
      <c r="I526" s="232"/>
      <c r="J526" s="228"/>
      <c r="K526" s="228"/>
      <c r="L526" s="233"/>
      <c r="M526" s="234"/>
      <c r="N526" s="235"/>
      <c r="O526" s="235"/>
      <c r="P526" s="235"/>
      <c r="Q526" s="235"/>
      <c r="R526" s="235"/>
      <c r="S526" s="235"/>
      <c r="T526" s="23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7" t="s">
        <v>146</v>
      </c>
      <c r="AU526" s="237" t="s">
        <v>83</v>
      </c>
      <c r="AV526" s="13" t="s">
        <v>83</v>
      </c>
      <c r="AW526" s="13" t="s">
        <v>33</v>
      </c>
      <c r="AX526" s="13" t="s">
        <v>81</v>
      </c>
      <c r="AY526" s="237" t="s">
        <v>133</v>
      </c>
    </row>
    <row r="527" s="2" customFormat="1" ht="37.8" customHeight="1">
      <c r="A527" s="41"/>
      <c r="B527" s="42"/>
      <c r="C527" s="207" t="s">
        <v>1114</v>
      </c>
      <c r="D527" s="207" t="s">
        <v>135</v>
      </c>
      <c r="E527" s="208" t="s">
        <v>1115</v>
      </c>
      <c r="F527" s="209" t="s">
        <v>1116</v>
      </c>
      <c r="G527" s="210" t="s">
        <v>198</v>
      </c>
      <c r="H527" s="211">
        <v>27.379999999999999</v>
      </c>
      <c r="I527" s="212"/>
      <c r="J527" s="213">
        <f>ROUND(I527*H527,2)</f>
        <v>0</v>
      </c>
      <c r="K527" s="209" t="s">
        <v>139</v>
      </c>
      <c r="L527" s="47"/>
      <c r="M527" s="214" t="s">
        <v>19</v>
      </c>
      <c r="N527" s="215" t="s">
        <v>44</v>
      </c>
      <c r="O527" s="87"/>
      <c r="P527" s="216">
        <f>O527*H527</f>
        <v>0</v>
      </c>
      <c r="Q527" s="216">
        <v>0.031870000000000002</v>
      </c>
      <c r="R527" s="216">
        <f>Q527*H527</f>
        <v>0.87260060000000006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246</v>
      </c>
      <c r="AT527" s="218" t="s">
        <v>135</v>
      </c>
      <c r="AU527" s="218" t="s">
        <v>83</v>
      </c>
      <c r="AY527" s="20" t="s">
        <v>133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81</v>
      </c>
      <c r="BK527" s="219">
        <f>ROUND(I527*H527,2)</f>
        <v>0</v>
      </c>
      <c r="BL527" s="20" t="s">
        <v>246</v>
      </c>
      <c r="BM527" s="218" t="s">
        <v>1117</v>
      </c>
    </row>
    <row r="528" s="2" customFormat="1">
      <c r="A528" s="41"/>
      <c r="B528" s="42"/>
      <c r="C528" s="43"/>
      <c r="D528" s="220" t="s">
        <v>142</v>
      </c>
      <c r="E528" s="43"/>
      <c r="F528" s="221" t="s">
        <v>1118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142</v>
      </c>
      <c r="AU528" s="20" t="s">
        <v>83</v>
      </c>
    </row>
    <row r="529" s="2" customFormat="1">
      <c r="A529" s="41"/>
      <c r="B529" s="42"/>
      <c r="C529" s="43"/>
      <c r="D529" s="225" t="s">
        <v>144</v>
      </c>
      <c r="E529" s="43"/>
      <c r="F529" s="226" t="s">
        <v>1119</v>
      </c>
      <c r="G529" s="43"/>
      <c r="H529" s="43"/>
      <c r="I529" s="222"/>
      <c r="J529" s="43"/>
      <c r="K529" s="43"/>
      <c r="L529" s="47"/>
      <c r="M529" s="223"/>
      <c r="N529" s="224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144</v>
      </c>
      <c r="AU529" s="20" t="s">
        <v>83</v>
      </c>
    </row>
    <row r="530" s="14" customFormat="1">
      <c r="A530" s="14"/>
      <c r="B530" s="238"/>
      <c r="C530" s="239"/>
      <c r="D530" s="220" t="s">
        <v>146</v>
      </c>
      <c r="E530" s="240" t="s">
        <v>19</v>
      </c>
      <c r="F530" s="241" t="s">
        <v>869</v>
      </c>
      <c r="G530" s="239"/>
      <c r="H530" s="240" t="s">
        <v>19</v>
      </c>
      <c r="I530" s="242"/>
      <c r="J530" s="239"/>
      <c r="K530" s="239"/>
      <c r="L530" s="243"/>
      <c r="M530" s="244"/>
      <c r="N530" s="245"/>
      <c r="O530" s="245"/>
      <c r="P530" s="245"/>
      <c r="Q530" s="245"/>
      <c r="R530" s="245"/>
      <c r="S530" s="245"/>
      <c r="T530" s="246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47" t="s">
        <v>146</v>
      </c>
      <c r="AU530" s="247" t="s">
        <v>83</v>
      </c>
      <c r="AV530" s="14" t="s">
        <v>81</v>
      </c>
      <c r="AW530" s="14" t="s">
        <v>33</v>
      </c>
      <c r="AX530" s="14" t="s">
        <v>73</v>
      </c>
      <c r="AY530" s="247" t="s">
        <v>133</v>
      </c>
    </row>
    <row r="531" s="13" customFormat="1">
      <c r="A531" s="13"/>
      <c r="B531" s="227"/>
      <c r="C531" s="228"/>
      <c r="D531" s="220" t="s">
        <v>146</v>
      </c>
      <c r="E531" s="229" t="s">
        <v>19</v>
      </c>
      <c r="F531" s="230" t="s">
        <v>922</v>
      </c>
      <c r="G531" s="228"/>
      <c r="H531" s="231">
        <v>27.379999999999999</v>
      </c>
      <c r="I531" s="232"/>
      <c r="J531" s="228"/>
      <c r="K531" s="228"/>
      <c r="L531" s="233"/>
      <c r="M531" s="234"/>
      <c r="N531" s="235"/>
      <c r="O531" s="235"/>
      <c r="P531" s="235"/>
      <c r="Q531" s="235"/>
      <c r="R531" s="235"/>
      <c r="S531" s="235"/>
      <c r="T531" s="23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7" t="s">
        <v>146</v>
      </c>
      <c r="AU531" s="237" t="s">
        <v>83</v>
      </c>
      <c r="AV531" s="13" t="s">
        <v>83</v>
      </c>
      <c r="AW531" s="13" t="s">
        <v>33</v>
      </c>
      <c r="AX531" s="13" t="s">
        <v>81</v>
      </c>
      <c r="AY531" s="237" t="s">
        <v>133</v>
      </c>
    </row>
    <row r="532" s="2" customFormat="1" ht="24.15" customHeight="1">
      <c r="A532" s="41"/>
      <c r="B532" s="42"/>
      <c r="C532" s="207" t="s">
        <v>1120</v>
      </c>
      <c r="D532" s="207" t="s">
        <v>135</v>
      </c>
      <c r="E532" s="208" t="s">
        <v>1121</v>
      </c>
      <c r="F532" s="209" t="s">
        <v>1122</v>
      </c>
      <c r="G532" s="210" t="s">
        <v>198</v>
      </c>
      <c r="H532" s="211">
        <v>57.969999999999999</v>
      </c>
      <c r="I532" s="212"/>
      <c r="J532" s="213">
        <f>ROUND(I532*H532,2)</f>
        <v>0</v>
      </c>
      <c r="K532" s="209" t="s">
        <v>139</v>
      </c>
      <c r="L532" s="47"/>
      <c r="M532" s="214" t="s">
        <v>19</v>
      </c>
      <c r="N532" s="215" t="s">
        <v>44</v>
      </c>
      <c r="O532" s="87"/>
      <c r="P532" s="216">
        <f>O532*H532</f>
        <v>0</v>
      </c>
      <c r="Q532" s="216">
        <v>5.0000000000000002E-05</v>
      </c>
      <c r="R532" s="216">
        <f>Q532*H532</f>
        <v>0.0028985</v>
      </c>
      <c r="S532" s="216">
        <v>0</v>
      </c>
      <c r="T532" s="21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8" t="s">
        <v>246</v>
      </c>
      <c r="AT532" s="218" t="s">
        <v>135</v>
      </c>
      <c r="AU532" s="218" t="s">
        <v>83</v>
      </c>
      <c r="AY532" s="20" t="s">
        <v>133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20" t="s">
        <v>81</v>
      </c>
      <c r="BK532" s="219">
        <f>ROUND(I532*H532,2)</f>
        <v>0</v>
      </c>
      <c r="BL532" s="20" t="s">
        <v>246</v>
      </c>
      <c r="BM532" s="218" t="s">
        <v>1123</v>
      </c>
    </row>
    <row r="533" s="2" customFormat="1">
      <c r="A533" s="41"/>
      <c r="B533" s="42"/>
      <c r="C533" s="43"/>
      <c r="D533" s="220" t="s">
        <v>142</v>
      </c>
      <c r="E533" s="43"/>
      <c r="F533" s="221" t="s">
        <v>1124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142</v>
      </c>
      <c r="AU533" s="20" t="s">
        <v>83</v>
      </c>
    </row>
    <row r="534" s="2" customFormat="1">
      <c r="A534" s="41"/>
      <c r="B534" s="42"/>
      <c r="C534" s="43"/>
      <c r="D534" s="225" t="s">
        <v>144</v>
      </c>
      <c r="E534" s="43"/>
      <c r="F534" s="226" t="s">
        <v>1125</v>
      </c>
      <c r="G534" s="43"/>
      <c r="H534" s="43"/>
      <c r="I534" s="222"/>
      <c r="J534" s="43"/>
      <c r="K534" s="43"/>
      <c r="L534" s="47"/>
      <c r="M534" s="223"/>
      <c r="N534" s="224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144</v>
      </c>
      <c r="AU534" s="20" t="s">
        <v>83</v>
      </c>
    </row>
    <row r="535" s="14" customFormat="1">
      <c r="A535" s="14"/>
      <c r="B535" s="238"/>
      <c r="C535" s="239"/>
      <c r="D535" s="220" t="s">
        <v>146</v>
      </c>
      <c r="E535" s="240" t="s">
        <v>19</v>
      </c>
      <c r="F535" s="241" t="s">
        <v>1126</v>
      </c>
      <c r="G535" s="239"/>
      <c r="H535" s="240" t="s">
        <v>19</v>
      </c>
      <c r="I535" s="242"/>
      <c r="J535" s="239"/>
      <c r="K535" s="239"/>
      <c r="L535" s="243"/>
      <c r="M535" s="244"/>
      <c r="N535" s="245"/>
      <c r="O535" s="245"/>
      <c r="P535" s="245"/>
      <c r="Q535" s="245"/>
      <c r="R535" s="245"/>
      <c r="S535" s="245"/>
      <c r="T535" s="24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47" t="s">
        <v>146</v>
      </c>
      <c r="AU535" s="247" t="s">
        <v>83</v>
      </c>
      <c r="AV535" s="14" t="s">
        <v>81</v>
      </c>
      <c r="AW535" s="14" t="s">
        <v>33</v>
      </c>
      <c r="AX535" s="14" t="s">
        <v>73</v>
      </c>
      <c r="AY535" s="247" t="s">
        <v>133</v>
      </c>
    </row>
    <row r="536" s="13" customFormat="1">
      <c r="A536" s="13"/>
      <c r="B536" s="227"/>
      <c r="C536" s="228"/>
      <c r="D536" s="220" t="s">
        <v>146</v>
      </c>
      <c r="E536" s="229" t="s">
        <v>19</v>
      </c>
      <c r="F536" s="230" t="s">
        <v>1127</v>
      </c>
      <c r="G536" s="228"/>
      <c r="H536" s="231">
        <v>57.969999999999999</v>
      </c>
      <c r="I536" s="232"/>
      <c r="J536" s="228"/>
      <c r="K536" s="228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146</v>
      </c>
      <c r="AU536" s="237" t="s">
        <v>83</v>
      </c>
      <c r="AV536" s="13" t="s">
        <v>83</v>
      </c>
      <c r="AW536" s="13" t="s">
        <v>33</v>
      </c>
      <c r="AX536" s="13" t="s">
        <v>81</v>
      </c>
      <c r="AY536" s="237" t="s">
        <v>133</v>
      </c>
    </row>
    <row r="537" s="2" customFormat="1" ht="37.8" customHeight="1">
      <c r="A537" s="41"/>
      <c r="B537" s="42"/>
      <c r="C537" s="273" t="s">
        <v>1128</v>
      </c>
      <c r="D537" s="273" t="s">
        <v>735</v>
      </c>
      <c r="E537" s="274" t="s">
        <v>1129</v>
      </c>
      <c r="F537" s="275" t="s">
        <v>1130</v>
      </c>
      <c r="G537" s="276" t="s">
        <v>198</v>
      </c>
      <c r="H537" s="277">
        <v>61.476999999999997</v>
      </c>
      <c r="I537" s="278"/>
      <c r="J537" s="279">
        <f>ROUND(I537*H537,2)</f>
        <v>0</v>
      </c>
      <c r="K537" s="275" t="s">
        <v>139</v>
      </c>
      <c r="L537" s="280"/>
      <c r="M537" s="281" t="s">
        <v>19</v>
      </c>
      <c r="N537" s="282" t="s">
        <v>44</v>
      </c>
      <c r="O537" s="87"/>
      <c r="P537" s="216">
        <f>O537*H537</f>
        <v>0</v>
      </c>
      <c r="Q537" s="216">
        <v>6.0000000000000002E-05</v>
      </c>
      <c r="R537" s="216">
        <f>Q537*H537</f>
        <v>0.0036886200000000001</v>
      </c>
      <c r="S537" s="216">
        <v>0</v>
      </c>
      <c r="T537" s="217">
        <f>S537*H537</f>
        <v>0</v>
      </c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R537" s="218" t="s">
        <v>382</v>
      </c>
      <c r="AT537" s="218" t="s">
        <v>735</v>
      </c>
      <c r="AU537" s="218" t="s">
        <v>83</v>
      </c>
      <c r="AY537" s="20" t="s">
        <v>133</v>
      </c>
      <c r="BE537" s="219">
        <f>IF(N537="základní",J537,0)</f>
        <v>0</v>
      </c>
      <c r="BF537" s="219">
        <f>IF(N537="snížená",J537,0)</f>
        <v>0</v>
      </c>
      <c r="BG537" s="219">
        <f>IF(N537="zákl. přenesená",J537,0)</f>
        <v>0</v>
      </c>
      <c r="BH537" s="219">
        <f>IF(N537="sníž. přenesená",J537,0)</f>
        <v>0</v>
      </c>
      <c r="BI537" s="219">
        <f>IF(N537="nulová",J537,0)</f>
        <v>0</v>
      </c>
      <c r="BJ537" s="20" t="s">
        <v>81</v>
      </c>
      <c r="BK537" s="219">
        <f>ROUND(I537*H537,2)</f>
        <v>0</v>
      </c>
      <c r="BL537" s="20" t="s">
        <v>246</v>
      </c>
      <c r="BM537" s="218" t="s">
        <v>1131</v>
      </c>
    </row>
    <row r="538" s="2" customFormat="1">
      <c r="A538" s="41"/>
      <c r="B538" s="42"/>
      <c r="C538" s="43"/>
      <c r="D538" s="220" t="s">
        <v>142</v>
      </c>
      <c r="E538" s="43"/>
      <c r="F538" s="221" t="s">
        <v>1130</v>
      </c>
      <c r="G538" s="43"/>
      <c r="H538" s="43"/>
      <c r="I538" s="222"/>
      <c r="J538" s="43"/>
      <c r="K538" s="43"/>
      <c r="L538" s="47"/>
      <c r="M538" s="223"/>
      <c r="N538" s="224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T538" s="20" t="s">
        <v>142</v>
      </c>
      <c r="AU538" s="20" t="s">
        <v>83</v>
      </c>
    </row>
    <row r="539" s="13" customFormat="1">
      <c r="A539" s="13"/>
      <c r="B539" s="227"/>
      <c r="C539" s="228"/>
      <c r="D539" s="220" t="s">
        <v>146</v>
      </c>
      <c r="E539" s="228"/>
      <c r="F539" s="230" t="s">
        <v>1132</v>
      </c>
      <c r="G539" s="228"/>
      <c r="H539" s="231">
        <v>61.476999999999997</v>
      </c>
      <c r="I539" s="232"/>
      <c r="J539" s="228"/>
      <c r="K539" s="228"/>
      <c r="L539" s="233"/>
      <c r="M539" s="234"/>
      <c r="N539" s="235"/>
      <c r="O539" s="235"/>
      <c r="P539" s="235"/>
      <c r="Q539" s="235"/>
      <c r="R539" s="235"/>
      <c r="S539" s="235"/>
      <c r="T539" s="23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7" t="s">
        <v>146</v>
      </c>
      <c r="AU539" s="237" t="s">
        <v>83</v>
      </c>
      <c r="AV539" s="13" t="s">
        <v>83</v>
      </c>
      <c r="AW539" s="13" t="s">
        <v>4</v>
      </c>
      <c r="AX539" s="13" t="s">
        <v>81</v>
      </c>
      <c r="AY539" s="237" t="s">
        <v>133</v>
      </c>
    </row>
    <row r="540" s="2" customFormat="1" ht="33" customHeight="1">
      <c r="A540" s="41"/>
      <c r="B540" s="42"/>
      <c r="C540" s="207" t="s">
        <v>1133</v>
      </c>
      <c r="D540" s="207" t="s">
        <v>135</v>
      </c>
      <c r="E540" s="208" t="s">
        <v>1134</v>
      </c>
      <c r="F540" s="209" t="s">
        <v>1135</v>
      </c>
      <c r="G540" s="210" t="s">
        <v>181</v>
      </c>
      <c r="H540" s="211">
        <v>1.3100000000000001</v>
      </c>
      <c r="I540" s="212"/>
      <c r="J540" s="213">
        <f>ROUND(I540*H540,2)</f>
        <v>0</v>
      </c>
      <c r="K540" s="209" t="s">
        <v>139</v>
      </c>
      <c r="L540" s="47"/>
      <c r="M540" s="214" t="s">
        <v>19</v>
      </c>
      <c r="N540" s="215" t="s">
        <v>44</v>
      </c>
      <c r="O540" s="87"/>
      <c r="P540" s="216">
        <f>O540*H540</f>
        <v>0</v>
      </c>
      <c r="Q540" s="216">
        <v>0</v>
      </c>
      <c r="R540" s="216">
        <f>Q540*H540</f>
        <v>0</v>
      </c>
      <c r="S540" s="216">
        <v>0</v>
      </c>
      <c r="T540" s="217">
        <f>S540*H540</f>
        <v>0</v>
      </c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R540" s="218" t="s">
        <v>246</v>
      </c>
      <c r="AT540" s="218" t="s">
        <v>135</v>
      </c>
      <c r="AU540" s="218" t="s">
        <v>83</v>
      </c>
      <c r="AY540" s="20" t="s">
        <v>133</v>
      </c>
      <c r="BE540" s="219">
        <f>IF(N540="základní",J540,0)</f>
        <v>0</v>
      </c>
      <c r="BF540" s="219">
        <f>IF(N540="snížená",J540,0)</f>
        <v>0</v>
      </c>
      <c r="BG540" s="219">
        <f>IF(N540="zákl. přenesená",J540,0)</f>
        <v>0</v>
      </c>
      <c r="BH540" s="219">
        <f>IF(N540="sníž. přenesená",J540,0)</f>
        <v>0</v>
      </c>
      <c r="BI540" s="219">
        <f>IF(N540="nulová",J540,0)</f>
        <v>0</v>
      </c>
      <c r="BJ540" s="20" t="s">
        <v>81</v>
      </c>
      <c r="BK540" s="219">
        <f>ROUND(I540*H540,2)</f>
        <v>0</v>
      </c>
      <c r="BL540" s="20" t="s">
        <v>246</v>
      </c>
      <c r="BM540" s="218" t="s">
        <v>1136</v>
      </c>
    </row>
    <row r="541" s="2" customFormat="1">
      <c r="A541" s="41"/>
      <c r="B541" s="42"/>
      <c r="C541" s="43"/>
      <c r="D541" s="220" t="s">
        <v>142</v>
      </c>
      <c r="E541" s="43"/>
      <c r="F541" s="221" t="s">
        <v>1137</v>
      </c>
      <c r="G541" s="43"/>
      <c r="H541" s="43"/>
      <c r="I541" s="222"/>
      <c r="J541" s="43"/>
      <c r="K541" s="43"/>
      <c r="L541" s="47"/>
      <c r="M541" s="223"/>
      <c r="N541" s="224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T541" s="20" t="s">
        <v>142</v>
      </c>
      <c r="AU541" s="20" t="s">
        <v>83</v>
      </c>
    </row>
    <row r="542" s="2" customFormat="1">
      <c r="A542" s="41"/>
      <c r="B542" s="42"/>
      <c r="C542" s="43"/>
      <c r="D542" s="225" t="s">
        <v>144</v>
      </c>
      <c r="E542" s="43"/>
      <c r="F542" s="226" t="s">
        <v>1138</v>
      </c>
      <c r="G542" s="43"/>
      <c r="H542" s="43"/>
      <c r="I542" s="222"/>
      <c r="J542" s="43"/>
      <c r="K542" s="43"/>
      <c r="L542" s="47"/>
      <c r="M542" s="223"/>
      <c r="N542" s="224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144</v>
      </c>
      <c r="AU542" s="20" t="s">
        <v>83</v>
      </c>
    </row>
    <row r="543" s="12" customFormat="1" ht="22.8" customHeight="1">
      <c r="A543" s="12"/>
      <c r="B543" s="191"/>
      <c r="C543" s="192"/>
      <c r="D543" s="193" t="s">
        <v>72</v>
      </c>
      <c r="E543" s="205" t="s">
        <v>372</v>
      </c>
      <c r="F543" s="205" t="s">
        <v>373</v>
      </c>
      <c r="G543" s="192"/>
      <c r="H543" s="192"/>
      <c r="I543" s="195"/>
      <c r="J543" s="206">
        <f>BK543</f>
        <v>0</v>
      </c>
      <c r="K543" s="192"/>
      <c r="L543" s="197"/>
      <c r="M543" s="198"/>
      <c r="N543" s="199"/>
      <c r="O543" s="199"/>
      <c r="P543" s="200">
        <f>SUM(P544:P597)</f>
        <v>0</v>
      </c>
      <c r="Q543" s="199"/>
      <c r="R543" s="200">
        <f>SUM(R544:R597)</f>
        <v>1.0483933999999999</v>
      </c>
      <c r="S543" s="199"/>
      <c r="T543" s="201">
        <f>SUM(T544:T597)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2" t="s">
        <v>83</v>
      </c>
      <c r="AT543" s="203" t="s">
        <v>72</v>
      </c>
      <c r="AU543" s="203" t="s">
        <v>81</v>
      </c>
      <c r="AY543" s="202" t="s">
        <v>133</v>
      </c>
      <c r="BK543" s="204">
        <f>SUM(BK544:BK597)</f>
        <v>0</v>
      </c>
    </row>
    <row r="544" s="2" customFormat="1" ht="37.8" customHeight="1">
      <c r="A544" s="41"/>
      <c r="B544" s="42"/>
      <c r="C544" s="207" t="s">
        <v>1139</v>
      </c>
      <c r="D544" s="207" t="s">
        <v>135</v>
      </c>
      <c r="E544" s="208" t="s">
        <v>1140</v>
      </c>
      <c r="F544" s="209" t="s">
        <v>1141</v>
      </c>
      <c r="G544" s="210" t="s">
        <v>198</v>
      </c>
      <c r="H544" s="211">
        <v>14.550000000000001</v>
      </c>
      <c r="I544" s="212"/>
      <c r="J544" s="213">
        <f>ROUND(I544*H544,2)</f>
        <v>0</v>
      </c>
      <c r="K544" s="209" t="s">
        <v>139</v>
      </c>
      <c r="L544" s="47"/>
      <c r="M544" s="214" t="s">
        <v>19</v>
      </c>
      <c r="N544" s="215" t="s">
        <v>44</v>
      </c>
      <c r="O544" s="87"/>
      <c r="P544" s="216">
        <f>O544*H544</f>
        <v>0</v>
      </c>
      <c r="Q544" s="216">
        <v>0</v>
      </c>
      <c r="R544" s="216">
        <f>Q544*H544</f>
        <v>0</v>
      </c>
      <c r="S544" s="216">
        <v>0</v>
      </c>
      <c r="T544" s="217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18" t="s">
        <v>246</v>
      </c>
      <c r="AT544" s="218" t="s">
        <v>135</v>
      </c>
      <c r="AU544" s="218" t="s">
        <v>83</v>
      </c>
      <c r="AY544" s="20" t="s">
        <v>133</v>
      </c>
      <c r="BE544" s="219">
        <f>IF(N544="základní",J544,0)</f>
        <v>0</v>
      </c>
      <c r="BF544" s="219">
        <f>IF(N544="snížená",J544,0)</f>
        <v>0</v>
      </c>
      <c r="BG544" s="219">
        <f>IF(N544="zákl. přenesená",J544,0)</f>
        <v>0</v>
      </c>
      <c r="BH544" s="219">
        <f>IF(N544="sníž. přenesená",J544,0)</f>
        <v>0</v>
      </c>
      <c r="BI544" s="219">
        <f>IF(N544="nulová",J544,0)</f>
        <v>0</v>
      </c>
      <c r="BJ544" s="20" t="s">
        <v>81</v>
      </c>
      <c r="BK544" s="219">
        <f>ROUND(I544*H544,2)</f>
        <v>0</v>
      </c>
      <c r="BL544" s="20" t="s">
        <v>246</v>
      </c>
      <c r="BM544" s="218" t="s">
        <v>1142</v>
      </c>
    </row>
    <row r="545" s="2" customFormat="1">
      <c r="A545" s="41"/>
      <c r="B545" s="42"/>
      <c r="C545" s="43"/>
      <c r="D545" s="220" t="s">
        <v>142</v>
      </c>
      <c r="E545" s="43"/>
      <c r="F545" s="221" t="s">
        <v>1143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142</v>
      </c>
      <c r="AU545" s="20" t="s">
        <v>83</v>
      </c>
    </row>
    <row r="546" s="2" customFormat="1">
      <c r="A546" s="41"/>
      <c r="B546" s="42"/>
      <c r="C546" s="43"/>
      <c r="D546" s="225" t="s">
        <v>144</v>
      </c>
      <c r="E546" s="43"/>
      <c r="F546" s="226" t="s">
        <v>1144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144</v>
      </c>
      <c r="AU546" s="20" t="s">
        <v>83</v>
      </c>
    </row>
    <row r="547" s="14" customFormat="1">
      <c r="A547" s="14"/>
      <c r="B547" s="238"/>
      <c r="C547" s="239"/>
      <c r="D547" s="220" t="s">
        <v>146</v>
      </c>
      <c r="E547" s="240" t="s">
        <v>19</v>
      </c>
      <c r="F547" s="241" t="s">
        <v>841</v>
      </c>
      <c r="G547" s="239"/>
      <c r="H547" s="240" t="s">
        <v>19</v>
      </c>
      <c r="I547" s="242"/>
      <c r="J547" s="239"/>
      <c r="K547" s="239"/>
      <c r="L547" s="243"/>
      <c r="M547" s="244"/>
      <c r="N547" s="245"/>
      <c r="O547" s="245"/>
      <c r="P547" s="245"/>
      <c r="Q547" s="245"/>
      <c r="R547" s="245"/>
      <c r="S547" s="245"/>
      <c r="T547" s="246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47" t="s">
        <v>146</v>
      </c>
      <c r="AU547" s="247" t="s">
        <v>83</v>
      </c>
      <c r="AV547" s="14" t="s">
        <v>81</v>
      </c>
      <c r="AW547" s="14" t="s">
        <v>33</v>
      </c>
      <c r="AX547" s="14" t="s">
        <v>73</v>
      </c>
      <c r="AY547" s="247" t="s">
        <v>133</v>
      </c>
    </row>
    <row r="548" s="13" customFormat="1">
      <c r="A548" s="13"/>
      <c r="B548" s="227"/>
      <c r="C548" s="228"/>
      <c r="D548" s="220" t="s">
        <v>146</v>
      </c>
      <c r="E548" s="229" t="s">
        <v>19</v>
      </c>
      <c r="F548" s="230" t="s">
        <v>1145</v>
      </c>
      <c r="G548" s="228"/>
      <c r="H548" s="231">
        <v>14.550000000000001</v>
      </c>
      <c r="I548" s="232"/>
      <c r="J548" s="228"/>
      <c r="K548" s="228"/>
      <c r="L548" s="233"/>
      <c r="M548" s="234"/>
      <c r="N548" s="235"/>
      <c r="O548" s="235"/>
      <c r="P548" s="235"/>
      <c r="Q548" s="235"/>
      <c r="R548" s="235"/>
      <c r="S548" s="235"/>
      <c r="T548" s="23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7" t="s">
        <v>146</v>
      </c>
      <c r="AU548" s="237" t="s">
        <v>83</v>
      </c>
      <c r="AV548" s="13" t="s">
        <v>83</v>
      </c>
      <c r="AW548" s="13" t="s">
        <v>33</v>
      </c>
      <c r="AX548" s="13" t="s">
        <v>81</v>
      </c>
      <c r="AY548" s="237" t="s">
        <v>133</v>
      </c>
    </row>
    <row r="549" s="2" customFormat="1" ht="33" customHeight="1">
      <c r="A549" s="41"/>
      <c r="B549" s="42"/>
      <c r="C549" s="273" t="s">
        <v>1146</v>
      </c>
      <c r="D549" s="273" t="s">
        <v>735</v>
      </c>
      <c r="E549" s="274" t="s">
        <v>1147</v>
      </c>
      <c r="F549" s="275" t="s">
        <v>1148</v>
      </c>
      <c r="G549" s="276" t="s">
        <v>198</v>
      </c>
      <c r="H549" s="277">
        <v>14.550000000000001</v>
      </c>
      <c r="I549" s="278"/>
      <c r="J549" s="279">
        <f>ROUND(I549*H549,2)</f>
        <v>0</v>
      </c>
      <c r="K549" s="275" t="s">
        <v>139</v>
      </c>
      <c r="L549" s="280"/>
      <c r="M549" s="281" t="s">
        <v>19</v>
      </c>
      <c r="N549" s="282" t="s">
        <v>44</v>
      </c>
      <c r="O549" s="87"/>
      <c r="P549" s="216">
        <f>O549*H549</f>
        <v>0</v>
      </c>
      <c r="Q549" s="216">
        <v>0.0025000000000000001</v>
      </c>
      <c r="R549" s="216">
        <f>Q549*H549</f>
        <v>0.036375000000000005</v>
      </c>
      <c r="S549" s="216">
        <v>0</v>
      </c>
      <c r="T549" s="217">
        <f>S549*H549</f>
        <v>0</v>
      </c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R549" s="218" t="s">
        <v>382</v>
      </c>
      <c r="AT549" s="218" t="s">
        <v>735</v>
      </c>
      <c r="AU549" s="218" t="s">
        <v>83</v>
      </c>
      <c r="AY549" s="20" t="s">
        <v>133</v>
      </c>
      <c r="BE549" s="219">
        <f>IF(N549="základní",J549,0)</f>
        <v>0</v>
      </c>
      <c r="BF549" s="219">
        <f>IF(N549="snížená",J549,0)</f>
        <v>0</v>
      </c>
      <c r="BG549" s="219">
        <f>IF(N549="zákl. přenesená",J549,0)</f>
        <v>0</v>
      </c>
      <c r="BH549" s="219">
        <f>IF(N549="sníž. přenesená",J549,0)</f>
        <v>0</v>
      </c>
      <c r="BI549" s="219">
        <f>IF(N549="nulová",J549,0)</f>
        <v>0</v>
      </c>
      <c r="BJ549" s="20" t="s">
        <v>81</v>
      </c>
      <c r="BK549" s="219">
        <f>ROUND(I549*H549,2)</f>
        <v>0</v>
      </c>
      <c r="BL549" s="20" t="s">
        <v>246</v>
      </c>
      <c r="BM549" s="218" t="s">
        <v>1149</v>
      </c>
    </row>
    <row r="550" s="2" customFormat="1">
      <c r="A550" s="41"/>
      <c r="B550" s="42"/>
      <c r="C550" s="43"/>
      <c r="D550" s="220" t="s">
        <v>142</v>
      </c>
      <c r="E550" s="43"/>
      <c r="F550" s="221" t="s">
        <v>1148</v>
      </c>
      <c r="G550" s="43"/>
      <c r="H550" s="43"/>
      <c r="I550" s="222"/>
      <c r="J550" s="43"/>
      <c r="K550" s="43"/>
      <c r="L550" s="47"/>
      <c r="M550" s="223"/>
      <c r="N550" s="224"/>
      <c r="O550" s="87"/>
      <c r="P550" s="87"/>
      <c r="Q550" s="87"/>
      <c r="R550" s="87"/>
      <c r="S550" s="87"/>
      <c r="T550" s="88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T550" s="20" t="s">
        <v>142</v>
      </c>
      <c r="AU550" s="20" t="s">
        <v>83</v>
      </c>
    </row>
    <row r="551" s="2" customFormat="1" ht="24.15" customHeight="1">
      <c r="A551" s="41"/>
      <c r="B551" s="42"/>
      <c r="C551" s="207" t="s">
        <v>1150</v>
      </c>
      <c r="D551" s="207" t="s">
        <v>135</v>
      </c>
      <c r="E551" s="208" t="s">
        <v>1151</v>
      </c>
      <c r="F551" s="209" t="s">
        <v>1152</v>
      </c>
      <c r="G551" s="210" t="s">
        <v>198</v>
      </c>
      <c r="H551" s="211">
        <v>10.130000000000001</v>
      </c>
      <c r="I551" s="212"/>
      <c r="J551" s="213">
        <f>ROUND(I551*H551,2)</f>
        <v>0</v>
      </c>
      <c r="K551" s="209" t="s">
        <v>139</v>
      </c>
      <c r="L551" s="47"/>
      <c r="M551" s="214" t="s">
        <v>19</v>
      </c>
      <c r="N551" s="215" t="s">
        <v>44</v>
      </c>
      <c r="O551" s="87"/>
      <c r="P551" s="216">
        <f>O551*H551</f>
        <v>0</v>
      </c>
      <c r="Q551" s="216">
        <v>0</v>
      </c>
      <c r="R551" s="216">
        <f>Q551*H551</f>
        <v>0</v>
      </c>
      <c r="S551" s="216">
        <v>0</v>
      </c>
      <c r="T551" s="217">
        <f>S551*H551</f>
        <v>0</v>
      </c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R551" s="218" t="s">
        <v>246</v>
      </c>
      <c r="AT551" s="218" t="s">
        <v>135</v>
      </c>
      <c r="AU551" s="218" t="s">
        <v>83</v>
      </c>
      <c r="AY551" s="20" t="s">
        <v>133</v>
      </c>
      <c r="BE551" s="219">
        <f>IF(N551="základní",J551,0)</f>
        <v>0</v>
      </c>
      <c r="BF551" s="219">
        <f>IF(N551="snížená",J551,0)</f>
        <v>0</v>
      </c>
      <c r="BG551" s="219">
        <f>IF(N551="zákl. přenesená",J551,0)</f>
        <v>0</v>
      </c>
      <c r="BH551" s="219">
        <f>IF(N551="sníž. přenesená",J551,0)</f>
        <v>0</v>
      </c>
      <c r="BI551" s="219">
        <f>IF(N551="nulová",J551,0)</f>
        <v>0</v>
      </c>
      <c r="BJ551" s="20" t="s">
        <v>81</v>
      </c>
      <c r="BK551" s="219">
        <f>ROUND(I551*H551,2)</f>
        <v>0</v>
      </c>
      <c r="BL551" s="20" t="s">
        <v>246</v>
      </c>
      <c r="BM551" s="218" t="s">
        <v>1153</v>
      </c>
    </row>
    <row r="552" s="2" customFormat="1">
      <c r="A552" s="41"/>
      <c r="B552" s="42"/>
      <c r="C552" s="43"/>
      <c r="D552" s="220" t="s">
        <v>142</v>
      </c>
      <c r="E552" s="43"/>
      <c r="F552" s="221" t="s">
        <v>1154</v>
      </c>
      <c r="G552" s="43"/>
      <c r="H552" s="43"/>
      <c r="I552" s="222"/>
      <c r="J552" s="43"/>
      <c r="K552" s="43"/>
      <c r="L552" s="47"/>
      <c r="M552" s="223"/>
      <c r="N552" s="224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142</v>
      </c>
      <c r="AU552" s="20" t="s">
        <v>83</v>
      </c>
    </row>
    <row r="553" s="2" customFormat="1">
      <c r="A553" s="41"/>
      <c r="B553" s="42"/>
      <c r="C553" s="43"/>
      <c r="D553" s="225" t="s">
        <v>144</v>
      </c>
      <c r="E553" s="43"/>
      <c r="F553" s="226" t="s">
        <v>1155</v>
      </c>
      <c r="G553" s="43"/>
      <c r="H553" s="43"/>
      <c r="I553" s="222"/>
      <c r="J553" s="43"/>
      <c r="K553" s="43"/>
      <c r="L553" s="47"/>
      <c r="M553" s="223"/>
      <c r="N553" s="224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144</v>
      </c>
      <c r="AU553" s="20" t="s">
        <v>83</v>
      </c>
    </row>
    <row r="554" s="2" customFormat="1" ht="16.5" customHeight="1">
      <c r="A554" s="41"/>
      <c r="B554" s="42"/>
      <c r="C554" s="273" t="s">
        <v>1156</v>
      </c>
      <c r="D554" s="273" t="s">
        <v>735</v>
      </c>
      <c r="E554" s="274" t="s">
        <v>1157</v>
      </c>
      <c r="F554" s="275" t="s">
        <v>1158</v>
      </c>
      <c r="G554" s="276" t="s">
        <v>198</v>
      </c>
      <c r="H554" s="277">
        <v>10.637000000000001</v>
      </c>
      <c r="I554" s="278"/>
      <c r="J554" s="279">
        <f>ROUND(I554*H554,2)</f>
        <v>0</v>
      </c>
      <c r="K554" s="275" t="s">
        <v>139</v>
      </c>
      <c r="L554" s="280"/>
      <c r="M554" s="281" t="s">
        <v>19</v>
      </c>
      <c r="N554" s="282" t="s">
        <v>44</v>
      </c>
      <c r="O554" s="87"/>
      <c r="P554" s="216">
        <f>O554*H554</f>
        <v>0</v>
      </c>
      <c r="Q554" s="216">
        <v>0.00050000000000000001</v>
      </c>
      <c r="R554" s="216">
        <f>Q554*H554</f>
        <v>0.0053185000000000003</v>
      </c>
      <c r="S554" s="216">
        <v>0</v>
      </c>
      <c r="T554" s="217">
        <f>S554*H554</f>
        <v>0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382</v>
      </c>
      <c r="AT554" s="218" t="s">
        <v>735</v>
      </c>
      <c r="AU554" s="218" t="s">
        <v>83</v>
      </c>
      <c r="AY554" s="20" t="s">
        <v>133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81</v>
      </c>
      <c r="BK554" s="219">
        <f>ROUND(I554*H554,2)</f>
        <v>0</v>
      </c>
      <c r="BL554" s="20" t="s">
        <v>246</v>
      </c>
      <c r="BM554" s="218" t="s">
        <v>1159</v>
      </c>
    </row>
    <row r="555" s="2" customFormat="1">
      <c r="A555" s="41"/>
      <c r="B555" s="42"/>
      <c r="C555" s="43"/>
      <c r="D555" s="220" t="s">
        <v>142</v>
      </c>
      <c r="E555" s="43"/>
      <c r="F555" s="221" t="s">
        <v>1158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142</v>
      </c>
      <c r="AU555" s="20" t="s">
        <v>83</v>
      </c>
    </row>
    <row r="556" s="13" customFormat="1">
      <c r="A556" s="13"/>
      <c r="B556" s="227"/>
      <c r="C556" s="228"/>
      <c r="D556" s="220" t="s">
        <v>146</v>
      </c>
      <c r="E556" s="228"/>
      <c r="F556" s="230" t="s">
        <v>1160</v>
      </c>
      <c r="G556" s="228"/>
      <c r="H556" s="231">
        <v>10.637000000000001</v>
      </c>
      <c r="I556" s="232"/>
      <c r="J556" s="228"/>
      <c r="K556" s="228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146</v>
      </c>
      <c r="AU556" s="237" t="s">
        <v>83</v>
      </c>
      <c r="AV556" s="13" t="s">
        <v>83</v>
      </c>
      <c r="AW556" s="13" t="s">
        <v>4</v>
      </c>
      <c r="AX556" s="13" t="s">
        <v>81</v>
      </c>
      <c r="AY556" s="237" t="s">
        <v>133</v>
      </c>
    </row>
    <row r="557" s="2" customFormat="1" ht="33" customHeight="1">
      <c r="A557" s="41"/>
      <c r="B557" s="42"/>
      <c r="C557" s="207" t="s">
        <v>1161</v>
      </c>
      <c r="D557" s="207" t="s">
        <v>135</v>
      </c>
      <c r="E557" s="208" t="s">
        <v>1162</v>
      </c>
      <c r="F557" s="209" t="s">
        <v>1163</v>
      </c>
      <c r="G557" s="210" t="s">
        <v>198</v>
      </c>
      <c r="H557" s="211">
        <v>10.130000000000001</v>
      </c>
      <c r="I557" s="212"/>
      <c r="J557" s="213">
        <f>ROUND(I557*H557,2)</f>
        <v>0</v>
      </c>
      <c r="K557" s="209" t="s">
        <v>139</v>
      </c>
      <c r="L557" s="47"/>
      <c r="M557" s="214" t="s">
        <v>19</v>
      </c>
      <c r="N557" s="215" t="s">
        <v>44</v>
      </c>
      <c r="O557" s="87"/>
      <c r="P557" s="216">
        <f>O557*H557</f>
        <v>0</v>
      </c>
      <c r="Q557" s="216">
        <v>0</v>
      </c>
      <c r="R557" s="216">
        <f>Q557*H557</f>
        <v>0</v>
      </c>
      <c r="S557" s="216">
        <v>0</v>
      </c>
      <c r="T557" s="217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18" t="s">
        <v>246</v>
      </c>
      <c r="AT557" s="218" t="s">
        <v>135</v>
      </c>
      <c r="AU557" s="218" t="s">
        <v>83</v>
      </c>
      <c r="AY557" s="20" t="s">
        <v>133</v>
      </c>
      <c r="BE557" s="219">
        <f>IF(N557="základní",J557,0)</f>
        <v>0</v>
      </c>
      <c r="BF557" s="219">
        <f>IF(N557="snížená",J557,0)</f>
        <v>0</v>
      </c>
      <c r="BG557" s="219">
        <f>IF(N557="zákl. přenesená",J557,0)</f>
        <v>0</v>
      </c>
      <c r="BH557" s="219">
        <f>IF(N557="sníž. přenesená",J557,0)</f>
        <v>0</v>
      </c>
      <c r="BI557" s="219">
        <f>IF(N557="nulová",J557,0)</f>
        <v>0</v>
      </c>
      <c r="BJ557" s="20" t="s">
        <v>81</v>
      </c>
      <c r="BK557" s="219">
        <f>ROUND(I557*H557,2)</f>
        <v>0</v>
      </c>
      <c r="BL557" s="20" t="s">
        <v>246</v>
      </c>
      <c r="BM557" s="218" t="s">
        <v>1164</v>
      </c>
    </row>
    <row r="558" s="2" customFormat="1">
      <c r="A558" s="41"/>
      <c r="B558" s="42"/>
      <c r="C558" s="43"/>
      <c r="D558" s="220" t="s">
        <v>142</v>
      </c>
      <c r="E558" s="43"/>
      <c r="F558" s="221" t="s">
        <v>1165</v>
      </c>
      <c r="G558" s="43"/>
      <c r="H558" s="43"/>
      <c r="I558" s="222"/>
      <c r="J558" s="43"/>
      <c r="K558" s="43"/>
      <c r="L558" s="47"/>
      <c r="M558" s="223"/>
      <c r="N558" s="224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142</v>
      </c>
      <c r="AU558" s="20" t="s">
        <v>83</v>
      </c>
    </row>
    <row r="559" s="2" customFormat="1">
      <c r="A559" s="41"/>
      <c r="B559" s="42"/>
      <c r="C559" s="43"/>
      <c r="D559" s="225" t="s">
        <v>144</v>
      </c>
      <c r="E559" s="43"/>
      <c r="F559" s="226" t="s">
        <v>1166</v>
      </c>
      <c r="G559" s="43"/>
      <c r="H559" s="43"/>
      <c r="I559" s="222"/>
      <c r="J559" s="43"/>
      <c r="K559" s="43"/>
      <c r="L559" s="47"/>
      <c r="M559" s="223"/>
      <c r="N559" s="224"/>
      <c r="O559" s="87"/>
      <c r="P559" s="87"/>
      <c r="Q559" s="87"/>
      <c r="R559" s="87"/>
      <c r="S559" s="87"/>
      <c r="T559" s="88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T559" s="20" t="s">
        <v>144</v>
      </c>
      <c r="AU559" s="20" t="s">
        <v>83</v>
      </c>
    </row>
    <row r="560" s="14" customFormat="1">
      <c r="A560" s="14"/>
      <c r="B560" s="238"/>
      <c r="C560" s="239"/>
      <c r="D560" s="220" t="s">
        <v>146</v>
      </c>
      <c r="E560" s="240" t="s">
        <v>19</v>
      </c>
      <c r="F560" s="241" t="s">
        <v>841</v>
      </c>
      <c r="G560" s="239"/>
      <c r="H560" s="240" t="s">
        <v>19</v>
      </c>
      <c r="I560" s="242"/>
      <c r="J560" s="239"/>
      <c r="K560" s="239"/>
      <c r="L560" s="243"/>
      <c r="M560" s="244"/>
      <c r="N560" s="245"/>
      <c r="O560" s="245"/>
      <c r="P560" s="245"/>
      <c r="Q560" s="245"/>
      <c r="R560" s="245"/>
      <c r="S560" s="245"/>
      <c r="T560" s="246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47" t="s">
        <v>146</v>
      </c>
      <c r="AU560" s="247" t="s">
        <v>83</v>
      </c>
      <c r="AV560" s="14" t="s">
        <v>81</v>
      </c>
      <c r="AW560" s="14" t="s">
        <v>33</v>
      </c>
      <c r="AX560" s="14" t="s">
        <v>73</v>
      </c>
      <c r="AY560" s="247" t="s">
        <v>133</v>
      </c>
    </row>
    <row r="561" s="13" customFormat="1">
      <c r="A561" s="13"/>
      <c r="B561" s="227"/>
      <c r="C561" s="228"/>
      <c r="D561" s="220" t="s">
        <v>146</v>
      </c>
      <c r="E561" s="229" t="s">
        <v>19</v>
      </c>
      <c r="F561" s="230" t="s">
        <v>1167</v>
      </c>
      <c r="G561" s="228"/>
      <c r="H561" s="231">
        <v>10.130000000000001</v>
      </c>
      <c r="I561" s="232"/>
      <c r="J561" s="228"/>
      <c r="K561" s="228"/>
      <c r="L561" s="233"/>
      <c r="M561" s="234"/>
      <c r="N561" s="235"/>
      <c r="O561" s="235"/>
      <c r="P561" s="235"/>
      <c r="Q561" s="235"/>
      <c r="R561" s="235"/>
      <c r="S561" s="235"/>
      <c r="T561" s="23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7" t="s">
        <v>146</v>
      </c>
      <c r="AU561" s="237" t="s">
        <v>83</v>
      </c>
      <c r="AV561" s="13" t="s">
        <v>83</v>
      </c>
      <c r="AW561" s="13" t="s">
        <v>33</v>
      </c>
      <c r="AX561" s="13" t="s">
        <v>81</v>
      </c>
      <c r="AY561" s="237" t="s">
        <v>133</v>
      </c>
    </row>
    <row r="562" s="2" customFormat="1" ht="37.8" customHeight="1">
      <c r="A562" s="41"/>
      <c r="B562" s="42"/>
      <c r="C562" s="273" t="s">
        <v>1168</v>
      </c>
      <c r="D562" s="273" t="s">
        <v>735</v>
      </c>
      <c r="E562" s="274" t="s">
        <v>1169</v>
      </c>
      <c r="F562" s="275" t="s">
        <v>1170</v>
      </c>
      <c r="G562" s="276" t="s">
        <v>198</v>
      </c>
      <c r="H562" s="277">
        <v>11.167999999999999</v>
      </c>
      <c r="I562" s="278"/>
      <c r="J562" s="279">
        <f>ROUND(I562*H562,2)</f>
        <v>0</v>
      </c>
      <c r="K562" s="275" t="s">
        <v>139</v>
      </c>
      <c r="L562" s="280"/>
      <c r="M562" s="281" t="s">
        <v>19</v>
      </c>
      <c r="N562" s="282" t="s">
        <v>44</v>
      </c>
      <c r="O562" s="87"/>
      <c r="P562" s="216">
        <f>O562*H562</f>
        <v>0</v>
      </c>
      <c r="Q562" s="216">
        <v>0.0013500000000000001</v>
      </c>
      <c r="R562" s="216">
        <f>Q562*H562</f>
        <v>0.0150768</v>
      </c>
      <c r="S562" s="216">
        <v>0</v>
      </c>
      <c r="T562" s="217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218" t="s">
        <v>382</v>
      </c>
      <c r="AT562" s="218" t="s">
        <v>735</v>
      </c>
      <c r="AU562" s="218" t="s">
        <v>83</v>
      </c>
      <c r="AY562" s="20" t="s">
        <v>133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20" t="s">
        <v>81</v>
      </c>
      <c r="BK562" s="219">
        <f>ROUND(I562*H562,2)</f>
        <v>0</v>
      </c>
      <c r="BL562" s="20" t="s">
        <v>246</v>
      </c>
      <c r="BM562" s="218" t="s">
        <v>1171</v>
      </c>
    </row>
    <row r="563" s="2" customFormat="1">
      <c r="A563" s="41"/>
      <c r="B563" s="42"/>
      <c r="C563" s="43"/>
      <c r="D563" s="220" t="s">
        <v>142</v>
      </c>
      <c r="E563" s="43"/>
      <c r="F563" s="221" t="s">
        <v>1170</v>
      </c>
      <c r="G563" s="43"/>
      <c r="H563" s="43"/>
      <c r="I563" s="222"/>
      <c r="J563" s="43"/>
      <c r="K563" s="43"/>
      <c r="L563" s="47"/>
      <c r="M563" s="223"/>
      <c r="N563" s="224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0" t="s">
        <v>142</v>
      </c>
      <c r="AU563" s="20" t="s">
        <v>83</v>
      </c>
    </row>
    <row r="564" s="13" customFormat="1">
      <c r="A564" s="13"/>
      <c r="B564" s="227"/>
      <c r="C564" s="228"/>
      <c r="D564" s="220" t="s">
        <v>146</v>
      </c>
      <c r="E564" s="228"/>
      <c r="F564" s="230" t="s">
        <v>1172</v>
      </c>
      <c r="G564" s="228"/>
      <c r="H564" s="231">
        <v>11.167999999999999</v>
      </c>
      <c r="I564" s="232"/>
      <c r="J564" s="228"/>
      <c r="K564" s="228"/>
      <c r="L564" s="233"/>
      <c r="M564" s="234"/>
      <c r="N564" s="235"/>
      <c r="O564" s="235"/>
      <c r="P564" s="235"/>
      <c r="Q564" s="235"/>
      <c r="R564" s="235"/>
      <c r="S564" s="235"/>
      <c r="T564" s="23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7" t="s">
        <v>146</v>
      </c>
      <c r="AU564" s="237" t="s">
        <v>83</v>
      </c>
      <c r="AV564" s="13" t="s">
        <v>83</v>
      </c>
      <c r="AW564" s="13" t="s">
        <v>4</v>
      </c>
      <c r="AX564" s="13" t="s">
        <v>81</v>
      </c>
      <c r="AY564" s="237" t="s">
        <v>133</v>
      </c>
    </row>
    <row r="565" s="2" customFormat="1" ht="24.15" customHeight="1">
      <c r="A565" s="41"/>
      <c r="B565" s="42"/>
      <c r="C565" s="207" t="s">
        <v>1173</v>
      </c>
      <c r="D565" s="207" t="s">
        <v>135</v>
      </c>
      <c r="E565" s="208" t="s">
        <v>1174</v>
      </c>
      <c r="F565" s="209" t="s">
        <v>1175</v>
      </c>
      <c r="G565" s="210" t="s">
        <v>198</v>
      </c>
      <c r="H565" s="211">
        <v>10.130000000000001</v>
      </c>
      <c r="I565" s="212"/>
      <c r="J565" s="213">
        <f>ROUND(I565*H565,2)</f>
        <v>0</v>
      </c>
      <c r="K565" s="209" t="s">
        <v>139</v>
      </c>
      <c r="L565" s="47"/>
      <c r="M565" s="214" t="s">
        <v>19</v>
      </c>
      <c r="N565" s="215" t="s">
        <v>44</v>
      </c>
      <c r="O565" s="87"/>
      <c r="P565" s="216">
        <f>O565*H565</f>
        <v>0</v>
      </c>
      <c r="Q565" s="216">
        <v>0</v>
      </c>
      <c r="R565" s="216">
        <f>Q565*H565</f>
        <v>0</v>
      </c>
      <c r="S565" s="216">
        <v>0</v>
      </c>
      <c r="T565" s="217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18" t="s">
        <v>246</v>
      </c>
      <c r="AT565" s="218" t="s">
        <v>135</v>
      </c>
      <c r="AU565" s="218" t="s">
        <v>83</v>
      </c>
      <c r="AY565" s="20" t="s">
        <v>133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20" t="s">
        <v>81</v>
      </c>
      <c r="BK565" s="219">
        <f>ROUND(I565*H565,2)</f>
        <v>0</v>
      </c>
      <c r="BL565" s="20" t="s">
        <v>246</v>
      </c>
      <c r="BM565" s="218" t="s">
        <v>1176</v>
      </c>
    </row>
    <row r="566" s="2" customFormat="1">
      <c r="A566" s="41"/>
      <c r="B566" s="42"/>
      <c r="C566" s="43"/>
      <c r="D566" s="220" t="s">
        <v>142</v>
      </c>
      <c r="E566" s="43"/>
      <c r="F566" s="221" t="s">
        <v>1177</v>
      </c>
      <c r="G566" s="43"/>
      <c r="H566" s="43"/>
      <c r="I566" s="222"/>
      <c r="J566" s="43"/>
      <c r="K566" s="43"/>
      <c r="L566" s="47"/>
      <c r="M566" s="223"/>
      <c r="N566" s="224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142</v>
      </c>
      <c r="AU566" s="20" t="s">
        <v>83</v>
      </c>
    </row>
    <row r="567" s="2" customFormat="1">
      <c r="A567" s="41"/>
      <c r="B567" s="42"/>
      <c r="C567" s="43"/>
      <c r="D567" s="225" t="s">
        <v>144</v>
      </c>
      <c r="E567" s="43"/>
      <c r="F567" s="226" t="s">
        <v>1178</v>
      </c>
      <c r="G567" s="43"/>
      <c r="H567" s="43"/>
      <c r="I567" s="222"/>
      <c r="J567" s="43"/>
      <c r="K567" s="43"/>
      <c r="L567" s="47"/>
      <c r="M567" s="223"/>
      <c r="N567" s="224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144</v>
      </c>
      <c r="AU567" s="20" t="s">
        <v>83</v>
      </c>
    </row>
    <row r="568" s="14" customFormat="1">
      <c r="A568" s="14"/>
      <c r="B568" s="238"/>
      <c r="C568" s="239"/>
      <c r="D568" s="220" t="s">
        <v>146</v>
      </c>
      <c r="E568" s="240" t="s">
        <v>19</v>
      </c>
      <c r="F568" s="241" t="s">
        <v>841</v>
      </c>
      <c r="G568" s="239"/>
      <c r="H568" s="240" t="s">
        <v>19</v>
      </c>
      <c r="I568" s="242"/>
      <c r="J568" s="239"/>
      <c r="K568" s="239"/>
      <c r="L568" s="243"/>
      <c r="M568" s="244"/>
      <c r="N568" s="245"/>
      <c r="O568" s="245"/>
      <c r="P568" s="245"/>
      <c r="Q568" s="245"/>
      <c r="R568" s="245"/>
      <c r="S568" s="245"/>
      <c r="T568" s="246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47" t="s">
        <v>146</v>
      </c>
      <c r="AU568" s="247" t="s">
        <v>83</v>
      </c>
      <c r="AV568" s="14" t="s">
        <v>81</v>
      </c>
      <c r="AW568" s="14" t="s">
        <v>33</v>
      </c>
      <c r="AX568" s="14" t="s">
        <v>73</v>
      </c>
      <c r="AY568" s="247" t="s">
        <v>133</v>
      </c>
    </row>
    <row r="569" s="13" customFormat="1">
      <c r="A569" s="13"/>
      <c r="B569" s="227"/>
      <c r="C569" s="228"/>
      <c r="D569" s="220" t="s">
        <v>146</v>
      </c>
      <c r="E569" s="229" t="s">
        <v>19</v>
      </c>
      <c r="F569" s="230" t="s">
        <v>1167</v>
      </c>
      <c r="G569" s="228"/>
      <c r="H569" s="231">
        <v>10.130000000000001</v>
      </c>
      <c r="I569" s="232"/>
      <c r="J569" s="228"/>
      <c r="K569" s="228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146</v>
      </c>
      <c r="AU569" s="237" t="s">
        <v>83</v>
      </c>
      <c r="AV569" s="13" t="s">
        <v>83</v>
      </c>
      <c r="AW569" s="13" t="s">
        <v>33</v>
      </c>
      <c r="AX569" s="13" t="s">
        <v>81</v>
      </c>
      <c r="AY569" s="237" t="s">
        <v>133</v>
      </c>
    </row>
    <row r="570" s="2" customFormat="1" ht="24.15" customHeight="1">
      <c r="A570" s="41"/>
      <c r="B570" s="42"/>
      <c r="C570" s="273" t="s">
        <v>1179</v>
      </c>
      <c r="D570" s="273" t="s">
        <v>735</v>
      </c>
      <c r="E570" s="274" t="s">
        <v>1180</v>
      </c>
      <c r="F570" s="275" t="s">
        <v>1181</v>
      </c>
      <c r="G570" s="276" t="s">
        <v>138</v>
      </c>
      <c r="H570" s="277">
        <v>0.40500000000000003</v>
      </c>
      <c r="I570" s="278"/>
      <c r="J570" s="279">
        <f>ROUND(I570*H570,2)</f>
        <v>0</v>
      </c>
      <c r="K570" s="275" t="s">
        <v>139</v>
      </c>
      <c r="L570" s="280"/>
      <c r="M570" s="281" t="s">
        <v>19</v>
      </c>
      <c r="N570" s="282" t="s">
        <v>44</v>
      </c>
      <c r="O570" s="87"/>
      <c r="P570" s="216">
        <f>O570*H570</f>
        <v>0</v>
      </c>
      <c r="Q570" s="216">
        <v>0.34999999999999998</v>
      </c>
      <c r="R570" s="216">
        <f>Q570*H570</f>
        <v>0.14174999999999999</v>
      </c>
      <c r="S570" s="216">
        <v>0</v>
      </c>
      <c r="T570" s="217">
        <f>S570*H570</f>
        <v>0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18" t="s">
        <v>382</v>
      </c>
      <c r="AT570" s="218" t="s">
        <v>735</v>
      </c>
      <c r="AU570" s="218" t="s">
        <v>83</v>
      </c>
      <c r="AY570" s="20" t="s">
        <v>133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20" t="s">
        <v>81</v>
      </c>
      <c r="BK570" s="219">
        <f>ROUND(I570*H570,2)</f>
        <v>0</v>
      </c>
      <c r="BL570" s="20" t="s">
        <v>246</v>
      </c>
      <c r="BM570" s="218" t="s">
        <v>1182</v>
      </c>
    </row>
    <row r="571" s="2" customFormat="1">
      <c r="A571" s="41"/>
      <c r="B571" s="42"/>
      <c r="C571" s="43"/>
      <c r="D571" s="220" t="s">
        <v>142</v>
      </c>
      <c r="E571" s="43"/>
      <c r="F571" s="221" t="s">
        <v>1181</v>
      </c>
      <c r="G571" s="43"/>
      <c r="H571" s="43"/>
      <c r="I571" s="222"/>
      <c r="J571" s="43"/>
      <c r="K571" s="43"/>
      <c r="L571" s="47"/>
      <c r="M571" s="223"/>
      <c r="N571" s="224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20" t="s">
        <v>142</v>
      </c>
      <c r="AU571" s="20" t="s">
        <v>83</v>
      </c>
    </row>
    <row r="572" s="13" customFormat="1">
      <c r="A572" s="13"/>
      <c r="B572" s="227"/>
      <c r="C572" s="228"/>
      <c r="D572" s="220" t="s">
        <v>146</v>
      </c>
      <c r="E572" s="229" t="s">
        <v>19</v>
      </c>
      <c r="F572" s="230" t="s">
        <v>1183</v>
      </c>
      <c r="G572" s="228"/>
      <c r="H572" s="231">
        <v>0.40500000000000003</v>
      </c>
      <c r="I572" s="232"/>
      <c r="J572" s="228"/>
      <c r="K572" s="228"/>
      <c r="L572" s="233"/>
      <c r="M572" s="234"/>
      <c r="N572" s="235"/>
      <c r="O572" s="235"/>
      <c r="P572" s="235"/>
      <c r="Q572" s="235"/>
      <c r="R572" s="235"/>
      <c r="S572" s="235"/>
      <c r="T572" s="23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7" t="s">
        <v>146</v>
      </c>
      <c r="AU572" s="237" t="s">
        <v>83</v>
      </c>
      <c r="AV572" s="13" t="s">
        <v>83</v>
      </c>
      <c r="AW572" s="13" t="s">
        <v>33</v>
      </c>
      <c r="AX572" s="13" t="s">
        <v>81</v>
      </c>
      <c r="AY572" s="237" t="s">
        <v>133</v>
      </c>
    </row>
    <row r="573" s="2" customFormat="1" ht="24.15" customHeight="1">
      <c r="A573" s="41"/>
      <c r="B573" s="42"/>
      <c r="C573" s="207" t="s">
        <v>1184</v>
      </c>
      <c r="D573" s="207" t="s">
        <v>135</v>
      </c>
      <c r="E573" s="208" t="s">
        <v>1185</v>
      </c>
      <c r="F573" s="209" t="s">
        <v>1186</v>
      </c>
      <c r="G573" s="210" t="s">
        <v>198</v>
      </c>
      <c r="H573" s="211">
        <v>10.130000000000001</v>
      </c>
      <c r="I573" s="212"/>
      <c r="J573" s="213">
        <f>ROUND(I573*H573,2)</f>
        <v>0</v>
      </c>
      <c r="K573" s="209" t="s">
        <v>139</v>
      </c>
      <c r="L573" s="47"/>
      <c r="M573" s="214" t="s">
        <v>19</v>
      </c>
      <c r="N573" s="215" t="s">
        <v>44</v>
      </c>
      <c r="O573" s="87"/>
      <c r="P573" s="216">
        <f>O573*H573</f>
        <v>0</v>
      </c>
      <c r="Q573" s="216">
        <v>0</v>
      </c>
      <c r="R573" s="216">
        <f>Q573*H573</f>
        <v>0</v>
      </c>
      <c r="S573" s="216">
        <v>0</v>
      </c>
      <c r="T573" s="217">
        <f>S573*H573</f>
        <v>0</v>
      </c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R573" s="218" t="s">
        <v>140</v>
      </c>
      <c r="AT573" s="218" t="s">
        <v>135</v>
      </c>
      <c r="AU573" s="218" t="s">
        <v>83</v>
      </c>
      <c r="AY573" s="20" t="s">
        <v>133</v>
      </c>
      <c r="BE573" s="219">
        <f>IF(N573="základní",J573,0)</f>
        <v>0</v>
      </c>
      <c r="BF573" s="219">
        <f>IF(N573="snížená",J573,0)</f>
        <v>0</v>
      </c>
      <c r="BG573" s="219">
        <f>IF(N573="zákl. přenesená",J573,0)</f>
        <v>0</v>
      </c>
      <c r="BH573" s="219">
        <f>IF(N573="sníž. přenesená",J573,0)</f>
        <v>0</v>
      </c>
      <c r="BI573" s="219">
        <f>IF(N573="nulová",J573,0)</f>
        <v>0</v>
      </c>
      <c r="BJ573" s="20" t="s">
        <v>81</v>
      </c>
      <c r="BK573" s="219">
        <f>ROUND(I573*H573,2)</f>
        <v>0</v>
      </c>
      <c r="BL573" s="20" t="s">
        <v>140</v>
      </c>
      <c r="BM573" s="218" t="s">
        <v>1187</v>
      </c>
    </row>
    <row r="574" s="2" customFormat="1">
      <c r="A574" s="41"/>
      <c r="B574" s="42"/>
      <c r="C574" s="43"/>
      <c r="D574" s="220" t="s">
        <v>142</v>
      </c>
      <c r="E574" s="43"/>
      <c r="F574" s="221" t="s">
        <v>1188</v>
      </c>
      <c r="G574" s="43"/>
      <c r="H574" s="43"/>
      <c r="I574" s="222"/>
      <c r="J574" s="43"/>
      <c r="K574" s="43"/>
      <c r="L574" s="47"/>
      <c r="M574" s="223"/>
      <c r="N574" s="224"/>
      <c r="O574" s="87"/>
      <c r="P574" s="87"/>
      <c r="Q574" s="87"/>
      <c r="R574" s="87"/>
      <c r="S574" s="87"/>
      <c r="T574" s="88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T574" s="20" t="s">
        <v>142</v>
      </c>
      <c r="AU574" s="20" t="s">
        <v>83</v>
      </c>
    </row>
    <row r="575" s="2" customFormat="1">
      <c r="A575" s="41"/>
      <c r="B575" s="42"/>
      <c r="C575" s="43"/>
      <c r="D575" s="225" t="s">
        <v>144</v>
      </c>
      <c r="E575" s="43"/>
      <c r="F575" s="226" t="s">
        <v>1189</v>
      </c>
      <c r="G575" s="43"/>
      <c r="H575" s="43"/>
      <c r="I575" s="222"/>
      <c r="J575" s="43"/>
      <c r="K575" s="43"/>
      <c r="L575" s="47"/>
      <c r="M575" s="223"/>
      <c r="N575" s="224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144</v>
      </c>
      <c r="AU575" s="20" t="s">
        <v>83</v>
      </c>
    </row>
    <row r="576" s="14" customFormat="1">
      <c r="A576" s="14"/>
      <c r="B576" s="238"/>
      <c r="C576" s="239"/>
      <c r="D576" s="220" t="s">
        <v>146</v>
      </c>
      <c r="E576" s="240" t="s">
        <v>19</v>
      </c>
      <c r="F576" s="241" t="s">
        <v>841</v>
      </c>
      <c r="G576" s="239"/>
      <c r="H576" s="240" t="s">
        <v>19</v>
      </c>
      <c r="I576" s="242"/>
      <c r="J576" s="239"/>
      <c r="K576" s="239"/>
      <c r="L576" s="243"/>
      <c r="M576" s="244"/>
      <c r="N576" s="245"/>
      <c r="O576" s="245"/>
      <c r="P576" s="245"/>
      <c r="Q576" s="245"/>
      <c r="R576" s="245"/>
      <c r="S576" s="245"/>
      <c r="T576" s="246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47" t="s">
        <v>146</v>
      </c>
      <c r="AU576" s="247" t="s">
        <v>83</v>
      </c>
      <c r="AV576" s="14" t="s">
        <v>81</v>
      </c>
      <c r="AW576" s="14" t="s">
        <v>33</v>
      </c>
      <c r="AX576" s="14" t="s">
        <v>73</v>
      </c>
      <c r="AY576" s="247" t="s">
        <v>133</v>
      </c>
    </row>
    <row r="577" s="13" customFormat="1">
      <c r="A577" s="13"/>
      <c r="B577" s="227"/>
      <c r="C577" s="228"/>
      <c r="D577" s="220" t="s">
        <v>146</v>
      </c>
      <c r="E577" s="229" t="s">
        <v>19</v>
      </c>
      <c r="F577" s="230" t="s">
        <v>1167</v>
      </c>
      <c r="G577" s="228"/>
      <c r="H577" s="231">
        <v>10.130000000000001</v>
      </c>
      <c r="I577" s="232"/>
      <c r="J577" s="228"/>
      <c r="K577" s="228"/>
      <c r="L577" s="233"/>
      <c r="M577" s="234"/>
      <c r="N577" s="235"/>
      <c r="O577" s="235"/>
      <c r="P577" s="235"/>
      <c r="Q577" s="235"/>
      <c r="R577" s="235"/>
      <c r="S577" s="235"/>
      <c r="T577" s="23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7" t="s">
        <v>146</v>
      </c>
      <c r="AU577" s="237" t="s">
        <v>83</v>
      </c>
      <c r="AV577" s="13" t="s">
        <v>83</v>
      </c>
      <c r="AW577" s="13" t="s">
        <v>33</v>
      </c>
      <c r="AX577" s="13" t="s">
        <v>81</v>
      </c>
      <c r="AY577" s="237" t="s">
        <v>133</v>
      </c>
    </row>
    <row r="578" s="2" customFormat="1" ht="16.5" customHeight="1">
      <c r="A578" s="41"/>
      <c r="B578" s="42"/>
      <c r="C578" s="273" t="s">
        <v>1190</v>
      </c>
      <c r="D578" s="273" t="s">
        <v>735</v>
      </c>
      <c r="E578" s="274" t="s">
        <v>1191</v>
      </c>
      <c r="F578" s="275" t="s">
        <v>1192</v>
      </c>
      <c r="G578" s="276" t="s">
        <v>198</v>
      </c>
      <c r="H578" s="277">
        <v>10.130000000000001</v>
      </c>
      <c r="I578" s="278"/>
      <c r="J578" s="279">
        <f>ROUND(I578*H578,2)</f>
        <v>0</v>
      </c>
      <c r="K578" s="275" t="s">
        <v>139</v>
      </c>
      <c r="L578" s="280"/>
      <c r="M578" s="281" t="s">
        <v>19</v>
      </c>
      <c r="N578" s="282" t="s">
        <v>44</v>
      </c>
      <c r="O578" s="87"/>
      <c r="P578" s="216">
        <f>O578*H578</f>
        <v>0</v>
      </c>
      <c r="Q578" s="216">
        <v>0.010999999999999999</v>
      </c>
      <c r="R578" s="216">
        <f>Q578*H578</f>
        <v>0.11143</v>
      </c>
      <c r="S578" s="216">
        <v>0</v>
      </c>
      <c r="T578" s="217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18" t="s">
        <v>188</v>
      </c>
      <c r="AT578" s="218" t="s">
        <v>735</v>
      </c>
      <c r="AU578" s="218" t="s">
        <v>83</v>
      </c>
      <c r="AY578" s="20" t="s">
        <v>133</v>
      </c>
      <c r="BE578" s="219">
        <f>IF(N578="základní",J578,0)</f>
        <v>0</v>
      </c>
      <c r="BF578" s="219">
        <f>IF(N578="snížená",J578,0)</f>
        <v>0</v>
      </c>
      <c r="BG578" s="219">
        <f>IF(N578="zákl. přenesená",J578,0)</f>
        <v>0</v>
      </c>
      <c r="BH578" s="219">
        <f>IF(N578="sníž. přenesená",J578,0)</f>
        <v>0</v>
      </c>
      <c r="BI578" s="219">
        <f>IF(N578="nulová",J578,0)</f>
        <v>0</v>
      </c>
      <c r="BJ578" s="20" t="s">
        <v>81</v>
      </c>
      <c r="BK578" s="219">
        <f>ROUND(I578*H578,2)</f>
        <v>0</v>
      </c>
      <c r="BL578" s="20" t="s">
        <v>140</v>
      </c>
      <c r="BM578" s="218" t="s">
        <v>1193</v>
      </c>
    </row>
    <row r="579" s="2" customFormat="1">
      <c r="A579" s="41"/>
      <c r="B579" s="42"/>
      <c r="C579" s="43"/>
      <c r="D579" s="220" t="s">
        <v>142</v>
      </c>
      <c r="E579" s="43"/>
      <c r="F579" s="221" t="s">
        <v>1192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142</v>
      </c>
      <c r="AU579" s="20" t="s">
        <v>83</v>
      </c>
    </row>
    <row r="580" s="2" customFormat="1" ht="24.15" customHeight="1">
      <c r="A580" s="41"/>
      <c r="B580" s="42"/>
      <c r="C580" s="207" t="s">
        <v>1194</v>
      </c>
      <c r="D580" s="207" t="s">
        <v>135</v>
      </c>
      <c r="E580" s="208" t="s">
        <v>1195</v>
      </c>
      <c r="F580" s="209" t="s">
        <v>1196</v>
      </c>
      <c r="G580" s="210" t="s">
        <v>138</v>
      </c>
      <c r="H580" s="211">
        <v>0.442</v>
      </c>
      <c r="I580" s="212"/>
      <c r="J580" s="213">
        <f>ROUND(I580*H580,2)</f>
        <v>0</v>
      </c>
      <c r="K580" s="209" t="s">
        <v>139</v>
      </c>
      <c r="L580" s="47"/>
      <c r="M580" s="214" t="s">
        <v>19</v>
      </c>
      <c r="N580" s="215" t="s">
        <v>44</v>
      </c>
      <c r="O580" s="87"/>
      <c r="P580" s="216">
        <f>O580*H580</f>
        <v>0</v>
      </c>
      <c r="Q580" s="216">
        <v>0</v>
      </c>
      <c r="R580" s="216">
        <f>Q580*H580</f>
        <v>0</v>
      </c>
      <c r="S580" s="216">
        <v>0</v>
      </c>
      <c r="T580" s="217">
        <f>S580*H580</f>
        <v>0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18" t="s">
        <v>246</v>
      </c>
      <c r="AT580" s="218" t="s">
        <v>135</v>
      </c>
      <c r="AU580" s="218" t="s">
        <v>83</v>
      </c>
      <c r="AY580" s="20" t="s">
        <v>133</v>
      </c>
      <c r="BE580" s="219">
        <f>IF(N580="základní",J580,0)</f>
        <v>0</v>
      </c>
      <c r="BF580" s="219">
        <f>IF(N580="snížená",J580,0)</f>
        <v>0</v>
      </c>
      <c r="BG580" s="219">
        <f>IF(N580="zákl. přenesená",J580,0)</f>
        <v>0</v>
      </c>
      <c r="BH580" s="219">
        <f>IF(N580="sníž. přenesená",J580,0)</f>
        <v>0</v>
      </c>
      <c r="BI580" s="219">
        <f>IF(N580="nulová",J580,0)</f>
        <v>0</v>
      </c>
      <c r="BJ580" s="20" t="s">
        <v>81</v>
      </c>
      <c r="BK580" s="219">
        <f>ROUND(I580*H580,2)</f>
        <v>0</v>
      </c>
      <c r="BL580" s="20" t="s">
        <v>246</v>
      </c>
      <c r="BM580" s="218" t="s">
        <v>1197</v>
      </c>
    </row>
    <row r="581" s="2" customFormat="1">
      <c r="A581" s="41"/>
      <c r="B581" s="42"/>
      <c r="C581" s="43"/>
      <c r="D581" s="220" t="s">
        <v>142</v>
      </c>
      <c r="E581" s="43"/>
      <c r="F581" s="221" t="s">
        <v>1198</v>
      </c>
      <c r="G581" s="43"/>
      <c r="H581" s="43"/>
      <c r="I581" s="222"/>
      <c r="J581" s="43"/>
      <c r="K581" s="43"/>
      <c r="L581" s="47"/>
      <c r="M581" s="223"/>
      <c r="N581" s="224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142</v>
      </c>
      <c r="AU581" s="20" t="s">
        <v>83</v>
      </c>
    </row>
    <row r="582" s="2" customFormat="1">
      <c r="A582" s="41"/>
      <c r="B582" s="42"/>
      <c r="C582" s="43"/>
      <c r="D582" s="225" t="s">
        <v>144</v>
      </c>
      <c r="E582" s="43"/>
      <c r="F582" s="226" t="s">
        <v>1199</v>
      </c>
      <c r="G582" s="43"/>
      <c r="H582" s="43"/>
      <c r="I582" s="222"/>
      <c r="J582" s="43"/>
      <c r="K582" s="43"/>
      <c r="L582" s="47"/>
      <c r="M582" s="223"/>
      <c r="N582" s="224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144</v>
      </c>
      <c r="AU582" s="20" t="s">
        <v>83</v>
      </c>
    </row>
    <row r="583" s="14" customFormat="1">
      <c r="A583" s="14"/>
      <c r="B583" s="238"/>
      <c r="C583" s="239"/>
      <c r="D583" s="220" t="s">
        <v>146</v>
      </c>
      <c r="E583" s="240" t="s">
        <v>19</v>
      </c>
      <c r="F583" s="241" t="s">
        <v>841</v>
      </c>
      <c r="G583" s="239"/>
      <c r="H583" s="240" t="s">
        <v>19</v>
      </c>
      <c r="I583" s="242"/>
      <c r="J583" s="239"/>
      <c r="K583" s="239"/>
      <c r="L583" s="243"/>
      <c r="M583" s="244"/>
      <c r="N583" s="245"/>
      <c r="O583" s="245"/>
      <c r="P583" s="245"/>
      <c r="Q583" s="245"/>
      <c r="R583" s="245"/>
      <c r="S583" s="245"/>
      <c r="T583" s="246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47" t="s">
        <v>146</v>
      </c>
      <c r="AU583" s="247" t="s">
        <v>83</v>
      </c>
      <c r="AV583" s="14" t="s">
        <v>81</v>
      </c>
      <c r="AW583" s="14" t="s">
        <v>33</v>
      </c>
      <c r="AX583" s="14" t="s">
        <v>73</v>
      </c>
      <c r="AY583" s="247" t="s">
        <v>133</v>
      </c>
    </row>
    <row r="584" s="13" customFormat="1">
      <c r="A584" s="13"/>
      <c r="B584" s="227"/>
      <c r="C584" s="228"/>
      <c r="D584" s="220" t="s">
        <v>146</v>
      </c>
      <c r="E584" s="229" t="s">
        <v>19</v>
      </c>
      <c r="F584" s="230" t="s">
        <v>1200</v>
      </c>
      <c r="G584" s="228"/>
      <c r="H584" s="231">
        <v>0.442</v>
      </c>
      <c r="I584" s="232"/>
      <c r="J584" s="228"/>
      <c r="K584" s="228"/>
      <c r="L584" s="233"/>
      <c r="M584" s="234"/>
      <c r="N584" s="235"/>
      <c r="O584" s="235"/>
      <c r="P584" s="235"/>
      <c r="Q584" s="235"/>
      <c r="R584" s="235"/>
      <c r="S584" s="235"/>
      <c r="T584" s="23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7" t="s">
        <v>146</v>
      </c>
      <c r="AU584" s="237" t="s">
        <v>83</v>
      </c>
      <c r="AV584" s="13" t="s">
        <v>83</v>
      </c>
      <c r="AW584" s="13" t="s">
        <v>33</v>
      </c>
      <c r="AX584" s="13" t="s">
        <v>81</v>
      </c>
      <c r="AY584" s="237" t="s">
        <v>133</v>
      </c>
    </row>
    <row r="585" s="2" customFormat="1" ht="16.5" customHeight="1">
      <c r="A585" s="41"/>
      <c r="B585" s="42"/>
      <c r="C585" s="273" t="s">
        <v>1201</v>
      </c>
      <c r="D585" s="273" t="s">
        <v>735</v>
      </c>
      <c r="E585" s="274" t="s">
        <v>1202</v>
      </c>
      <c r="F585" s="275" t="s">
        <v>1203</v>
      </c>
      <c r="G585" s="276" t="s">
        <v>181</v>
      </c>
      <c r="H585" s="277">
        <v>0.72999999999999998</v>
      </c>
      <c r="I585" s="278"/>
      <c r="J585" s="279">
        <f>ROUND(I585*H585,2)</f>
        <v>0</v>
      </c>
      <c r="K585" s="275" t="s">
        <v>139</v>
      </c>
      <c r="L585" s="280"/>
      <c r="M585" s="281" t="s">
        <v>19</v>
      </c>
      <c r="N585" s="282" t="s">
        <v>44</v>
      </c>
      <c r="O585" s="87"/>
      <c r="P585" s="216">
        <f>O585*H585</f>
        <v>0</v>
      </c>
      <c r="Q585" s="216">
        <v>1</v>
      </c>
      <c r="R585" s="216">
        <f>Q585*H585</f>
        <v>0.72999999999999998</v>
      </c>
      <c r="S585" s="216">
        <v>0</v>
      </c>
      <c r="T585" s="217">
        <f>S585*H585</f>
        <v>0</v>
      </c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R585" s="218" t="s">
        <v>382</v>
      </c>
      <c r="AT585" s="218" t="s">
        <v>735</v>
      </c>
      <c r="AU585" s="218" t="s">
        <v>83</v>
      </c>
      <c r="AY585" s="20" t="s">
        <v>133</v>
      </c>
      <c r="BE585" s="219">
        <f>IF(N585="základní",J585,0)</f>
        <v>0</v>
      </c>
      <c r="BF585" s="219">
        <f>IF(N585="snížená",J585,0)</f>
        <v>0</v>
      </c>
      <c r="BG585" s="219">
        <f>IF(N585="zákl. přenesená",J585,0)</f>
        <v>0</v>
      </c>
      <c r="BH585" s="219">
        <f>IF(N585="sníž. přenesená",J585,0)</f>
        <v>0</v>
      </c>
      <c r="BI585" s="219">
        <f>IF(N585="nulová",J585,0)</f>
        <v>0</v>
      </c>
      <c r="BJ585" s="20" t="s">
        <v>81</v>
      </c>
      <c r="BK585" s="219">
        <f>ROUND(I585*H585,2)</f>
        <v>0</v>
      </c>
      <c r="BL585" s="20" t="s">
        <v>246</v>
      </c>
      <c r="BM585" s="218" t="s">
        <v>1204</v>
      </c>
    </row>
    <row r="586" s="2" customFormat="1">
      <c r="A586" s="41"/>
      <c r="B586" s="42"/>
      <c r="C586" s="43"/>
      <c r="D586" s="220" t="s">
        <v>142</v>
      </c>
      <c r="E586" s="43"/>
      <c r="F586" s="221" t="s">
        <v>1203</v>
      </c>
      <c r="G586" s="43"/>
      <c r="H586" s="43"/>
      <c r="I586" s="222"/>
      <c r="J586" s="43"/>
      <c r="K586" s="43"/>
      <c r="L586" s="47"/>
      <c r="M586" s="223"/>
      <c r="N586" s="224"/>
      <c r="O586" s="87"/>
      <c r="P586" s="87"/>
      <c r="Q586" s="87"/>
      <c r="R586" s="87"/>
      <c r="S586" s="87"/>
      <c r="T586" s="88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T586" s="20" t="s">
        <v>142</v>
      </c>
      <c r="AU586" s="20" t="s">
        <v>83</v>
      </c>
    </row>
    <row r="587" s="13" customFormat="1">
      <c r="A587" s="13"/>
      <c r="B587" s="227"/>
      <c r="C587" s="228"/>
      <c r="D587" s="220" t="s">
        <v>146</v>
      </c>
      <c r="E587" s="228"/>
      <c r="F587" s="230" t="s">
        <v>1205</v>
      </c>
      <c r="G587" s="228"/>
      <c r="H587" s="231">
        <v>0.72999999999999998</v>
      </c>
      <c r="I587" s="232"/>
      <c r="J587" s="228"/>
      <c r="K587" s="228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146</v>
      </c>
      <c r="AU587" s="237" t="s">
        <v>83</v>
      </c>
      <c r="AV587" s="13" t="s">
        <v>83</v>
      </c>
      <c r="AW587" s="13" t="s">
        <v>4</v>
      </c>
      <c r="AX587" s="13" t="s">
        <v>81</v>
      </c>
      <c r="AY587" s="237" t="s">
        <v>133</v>
      </c>
    </row>
    <row r="588" s="2" customFormat="1" ht="24.15" customHeight="1">
      <c r="A588" s="41"/>
      <c r="B588" s="42"/>
      <c r="C588" s="207" t="s">
        <v>1206</v>
      </c>
      <c r="D588" s="207" t="s">
        <v>135</v>
      </c>
      <c r="E588" s="208" t="s">
        <v>1207</v>
      </c>
      <c r="F588" s="209" t="s">
        <v>1208</v>
      </c>
      <c r="G588" s="210" t="s">
        <v>312</v>
      </c>
      <c r="H588" s="211">
        <v>15.93</v>
      </c>
      <c r="I588" s="212"/>
      <c r="J588" s="213">
        <f>ROUND(I588*H588,2)</f>
        <v>0</v>
      </c>
      <c r="K588" s="209" t="s">
        <v>139</v>
      </c>
      <c r="L588" s="47"/>
      <c r="M588" s="214" t="s">
        <v>19</v>
      </c>
      <c r="N588" s="215" t="s">
        <v>44</v>
      </c>
      <c r="O588" s="87"/>
      <c r="P588" s="216">
        <f>O588*H588</f>
        <v>0</v>
      </c>
      <c r="Q588" s="216">
        <v>2.0000000000000002E-05</v>
      </c>
      <c r="R588" s="216">
        <f>Q588*H588</f>
        <v>0.00031860000000000005</v>
      </c>
      <c r="S588" s="216">
        <v>0</v>
      </c>
      <c r="T588" s="217">
        <f>S588*H588</f>
        <v>0</v>
      </c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R588" s="218" t="s">
        <v>246</v>
      </c>
      <c r="AT588" s="218" t="s">
        <v>135</v>
      </c>
      <c r="AU588" s="218" t="s">
        <v>83</v>
      </c>
      <c r="AY588" s="20" t="s">
        <v>133</v>
      </c>
      <c r="BE588" s="219">
        <f>IF(N588="základní",J588,0)</f>
        <v>0</v>
      </c>
      <c r="BF588" s="219">
        <f>IF(N588="snížená",J588,0)</f>
        <v>0</v>
      </c>
      <c r="BG588" s="219">
        <f>IF(N588="zákl. přenesená",J588,0)</f>
        <v>0</v>
      </c>
      <c r="BH588" s="219">
        <f>IF(N588="sníž. přenesená",J588,0)</f>
        <v>0</v>
      </c>
      <c r="BI588" s="219">
        <f>IF(N588="nulová",J588,0)</f>
        <v>0</v>
      </c>
      <c r="BJ588" s="20" t="s">
        <v>81</v>
      </c>
      <c r="BK588" s="219">
        <f>ROUND(I588*H588,2)</f>
        <v>0</v>
      </c>
      <c r="BL588" s="20" t="s">
        <v>246</v>
      </c>
      <c r="BM588" s="218" t="s">
        <v>1209</v>
      </c>
    </row>
    <row r="589" s="2" customFormat="1">
      <c r="A589" s="41"/>
      <c r="B589" s="42"/>
      <c r="C589" s="43"/>
      <c r="D589" s="220" t="s">
        <v>142</v>
      </c>
      <c r="E589" s="43"/>
      <c r="F589" s="221" t="s">
        <v>1210</v>
      </c>
      <c r="G589" s="43"/>
      <c r="H589" s="43"/>
      <c r="I589" s="222"/>
      <c r="J589" s="43"/>
      <c r="K589" s="43"/>
      <c r="L589" s="47"/>
      <c r="M589" s="223"/>
      <c r="N589" s="224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142</v>
      </c>
      <c r="AU589" s="20" t="s">
        <v>83</v>
      </c>
    </row>
    <row r="590" s="2" customFormat="1">
      <c r="A590" s="41"/>
      <c r="B590" s="42"/>
      <c r="C590" s="43"/>
      <c r="D590" s="225" t="s">
        <v>144</v>
      </c>
      <c r="E590" s="43"/>
      <c r="F590" s="226" t="s">
        <v>1211</v>
      </c>
      <c r="G590" s="43"/>
      <c r="H590" s="43"/>
      <c r="I590" s="222"/>
      <c r="J590" s="43"/>
      <c r="K590" s="43"/>
      <c r="L590" s="47"/>
      <c r="M590" s="223"/>
      <c r="N590" s="224"/>
      <c r="O590" s="87"/>
      <c r="P590" s="87"/>
      <c r="Q590" s="87"/>
      <c r="R590" s="87"/>
      <c r="S590" s="87"/>
      <c r="T590" s="88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T590" s="20" t="s">
        <v>144</v>
      </c>
      <c r="AU590" s="20" t="s">
        <v>83</v>
      </c>
    </row>
    <row r="591" s="13" customFormat="1">
      <c r="A591" s="13"/>
      <c r="B591" s="227"/>
      <c r="C591" s="228"/>
      <c r="D591" s="220" t="s">
        <v>146</v>
      </c>
      <c r="E591" s="229" t="s">
        <v>19</v>
      </c>
      <c r="F591" s="230" t="s">
        <v>1212</v>
      </c>
      <c r="G591" s="228"/>
      <c r="H591" s="231">
        <v>15.93</v>
      </c>
      <c r="I591" s="232"/>
      <c r="J591" s="228"/>
      <c r="K591" s="228"/>
      <c r="L591" s="233"/>
      <c r="M591" s="234"/>
      <c r="N591" s="235"/>
      <c r="O591" s="235"/>
      <c r="P591" s="235"/>
      <c r="Q591" s="235"/>
      <c r="R591" s="235"/>
      <c r="S591" s="235"/>
      <c r="T591" s="23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7" t="s">
        <v>146</v>
      </c>
      <c r="AU591" s="237" t="s">
        <v>83</v>
      </c>
      <c r="AV591" s="13" t="s">
        <v>83</v>
      </c>
      <c r="AW591" s="13" t="s">
        <v>33</v>
      </c>
      <c r="AX591" s="13" t="s">
        <v>81</v>
      </c>
      <c r="AY591" s="237" t="s">
        <v>133</v>
      </c>
    </row>
    <row r="592" s="2" customFormat="1" ht="16.5" customHeight="1">
      <c r="A592" s="41"/>
      <c r="B592" s="42"/>
      <c r="C592" s="273" t="s">
        <v>1213</v>
      </c>
      <c r="D592" s="273" t="s">
        <v>735</v>
      </c>
      <c r="E592" s="274" t="s">
        <v>1214</v>
      </c>
      <c r="F592" s="275" t="s">
        <v>1215</v>
      </c>
      <c r="G592" s="276" t="s">
        <v>312</v>
      </c>
      <c r="H592" s="277">
        <v>16.248999999999999</v>
      </c>
      <c r="I592" s="278"/>
      <c r="J592" s="279">
        <f>ROUND(I592*H592,2)</f>
        <v>0</v>
      </c>
      <c r="K592" s="275" t="s">
        <v>139</v>
      </c>
      <c r="L592" s="280"/>
      <c r="M592" s="281" t="s">
        <v>19</v>
      </c>
      <c r="N592" s="282" t="s">
        <v>44</v>
      </c>
      <c r="O592" s="87"/>
      <c r="P592" s="216">
        <f>O592*H592</f>
        <v>0</v>
      </c>
      <c r="Q592" s="216">
        <v>0.00050000000000000001</v>
      </c>
      <c r="R592" s="216">
        <f>Q592*H592</f>
        <v>0.0081244999999999998</v>
      </c>
      <c r="S592" s="216">
        <v>0</v>
      </c>
      <c r="T592" s="217">
        <f>S592*H592</f>
        <v>0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18" t="s">
        <v>382</v>
      </c>
      <c r="AT592" s="218" t="s">
        <v>735</v>
      </c>
      <c r="AU592" s="218" t="s">
        <v>83</v>
      </c>
      <c r="AY592" s="20" t="s">
        <v>133</v>
      </c>
      <c r="BE592" s="219">
        <f>IF(N592="základní",J592,0)</f>
        <v>0</v>
      </c>
      <c r="BF592" s="219">
        <f>IF(N592="snížená",J592,0)</f>
        <v>0</v>
      </c>
      <c r="BG592" s="219">
        <f>IF(N592="zákl. přenesená",J592,0)</f>
        <v>0</v>
      </c>
      <c r="BH592" s="219">
        <f>IF(N592="sníž. přenesená",J592,0)</f>
        <v>0</v>
      </c>
      <c r="BI592" s="219">
        <f>IF(N592="nulová",J592,0)</f>
        <v>0</v>
      </c>
      <c r="BJ592" s="20" t="s">
        <v>81</v>
      </c>
      <c r="BK592" s="219">
        <f>ROUND(I592*H592,2)</f>
        <v>0</v>
      </c>
      <c r="BL592" s="20" t="s">
        <v>246</v>
      </c>
      <c r="BM592" s="218" t="s">
        <v>1216</v>
      </c>
    </row>
    <row r="593" s="2" customFormat="1">
      <c r="A593" s="41"/>
      <c r="B593" s="42"/>
      <c r="C593" s="43"/>
      <c r="D593" s="220" t="s">
        <v>142</v>
      </c>
      <c r="E593" s="43"/>
      <c r="F593" s="221" t="s">
        <v>1215</v>
      </c>
      <c r="G593" s="43"/>
      <c r="H593" s="43"/>
      <c r="I593" s="222"/>
      <c r="J593" s="43"/>
      <c r="K593" s="43"/>
      <c r="L593" s="47"/>
      <c r="M593" s="223"/>
      <c r="N593" s="224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142</v>
      </c>
      <c r="AU593" s="20" t="s">
        <v>83</v>
      </c>
    </row>
    <row r="594" s="13" customFormat="1">
      <c r="A594" s="13"/>
      <c r="B594" s="227"/>
      <c r="C594" s="228"/>
      <c r="D594" s="220" t="s">
        <v>146</v>
      </c>
      <c r="E594" s="228"/>
      <c r="F594" s="230" t="s">
        <v>1217</v>
      </c>
      <c r="G594" s="228"/>
      <c r="H594" s="231">
        <v>16.248999999999999</v>
      </c>
      <c r="I594" s="232"/>
      <c r="J594" s="228"/>
      <c r="K594" s="228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146</v>
      </c>
      <c r="AU594" s="237" t="s">
        <v>83</v>
      </c>
      <c r="AV594" s="13" t="s">
        <v>83</v>
      </c>
      <c r="AW594" s="13" t="s">
        <v>4</v>
      </c>
      <c r="AX594" s="13" t="s">
        <v>81</v>
      </c>
      <c r="AY594" s="237" t="s">
        <v>133</v>
      </c>
    </row>
    <row r="595" s="2" customFormat="1" ht="24.15" customHeight="1">
      <c r="A595" s="41"/>
      <c r="B595" s="42"/>
      <c r="C595" s="207" t="s">
        <v>1218</v>
      </c>
      <c r="D595" s="207" t="s">
        <v>135</v>
      </c>
      <c r="E595" s="208" t="s">
        <v>1219</v>
      </c>
      <c r="F595" s="209" t="s">
        <v>1220</v>
      </c>
      <c r="G595" s="210" t="s">
        <v>181</v>
      </c>
      <c r="H595" s="211">
        <v>0.93700000000000006</v>
      </c>
      <c r="I595" s="212"/>
      <c r="J595" s="213">
        <f>ROUND(I595*H595,2)</f>
        <v>0</v>
      </c>
      <c r="K595" s="209" t="s">
        <v>139</v>
      </c>
      <c r="L595" s="47"/>
      <c r="M595" s="214" t="s">
        <v>19</v>
      </c>
      <c r="N595" s="215" t="s">
        <v>44</v>
      </c>
      <c r="O595" s="87"/>
      <c r="P595" s="216">
        <f>O595*H595</f>
        <v>0</v>
      </c>
      <c r="Q595" s="216">
        <v>0</v>
      </c>
      <c r="R595" s="216">
        <f>Q595*H595</f>
        <v>0</v>
      </c>
      <c r="S595" s="216">
        <v>0</v>
      </c>
      <c r="T595" s="217">
        <f>S595*H595</f>
        <v>0</v>
      </c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R595" s="218" t="s">
        <v>246</v>
      </c>
      <c r="AT595" s="218" t="s">
        <v>135</v>
      </c>
      <c r="AU595" s="218" t="s">
        <v>83</v>
      </c>
      <c r="AY595" s="20" t="s">
        <v>133</v>
      </c>
      <c r="BE595" s="219">
        <f>IF(N595="základní",J595,0)</f>
        <v>0</v>
      </c>
      <c r="BF595" s="219">
        <f>IF(N595="snížená",J595,0)</f>
        <v>0</v>
      </c>
      <c r="BG595" s="219">
        <f>IF(N595="zákl. přenesená",J595,0)</f>
        <v>0</v>
      </c>
      <c r="BH595" s="219">
        <f>IF(N595="sníž. přenesená",J595,0)</f>
        <v>0</v>
      </c>
      <c r="BI595" s="219">
        <f>IF(N595="nulová",J595,0)</f>
        <v>0</v>
      </c>
      <c r="BJ595" s="20" t="s">
        <v>81</v>
      </c>
      <c r="BK595" s="219">
        <f>ROUND(I595*H595,2)</f>
        <v>0</v>
      </c>
      <c r="BL595" s="20" t="s">
        <v>246</v>
      </c>
      <c r="BM595" s="218" t="s">
        <v>1221</v>
      </c>
    </row>
    <row r="596" s="2" customFormat="1">
      <c r="A596" s="41"/>
      <c r="B596" s="42"/>
      <c r="C596" s="43"/>
      <c r="D596" s="220" t="s">
        <v>142</v>
      </c>
      <c r="E596" s="43"/>
      <c r="F596" s="221" t="s">
        <v>1222</v>
      </c>
      <c r="G596" s="43"/>
      <c r="H596" s="43"/>
      <c r="I596" s="222"/>
      <c r="J596" s="43"/>
      <c r="K596" s="43"/>
      <c r="L596" s="47"/>
      <c r="M596" s="223"/>
      <c r="N596" s="224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20" t="s">
        <v>142</v>
      </c>
      <c r="AU596" s="20" t="s">
        <v>83</v>
      </c>
    </row>
    <row r="597" s="2" customFormat="1">
      <c r="A597" s="41"/>
      <c r="B597" s="42"/>
      <c r="C597" s="43"/>
      <c r="D597" s="225" t="s">
        <v>144</v>
      </c>
      <c r="E597" s="43"/>
      <c r="F597" s="226" t="s">
        <v>1223</v>
      </c>
      <c r="G597" s="43"/>
      <c r="H597" s="43"/>
      <c r="I597" s="222"/>
      <c r="J597" s="43"/>
      <c r="K597" s="43"/>
      <c r="L597" s="47"/>
      <c r="M597" s="223"/>
      <c r="N597" s="224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144</v>
      </c>
      <c r="AU597" s="20" t="s">
        <v>83</v>
      </c>
    </row>
    <row r="598" s="12" customFormat="1" ht="22.8" customHeight="1">
      <c r="A598" s="12"/>
      <c r="B598" s="191"/>
      <c r="C598" s="192"/>
      <c r="D598" s="193" t="s">
        <v>72</v>
      </c>
      <c r="E598" s="205" t="s">
        <v>1224</v>
      </c>
      <c r="F598" s="205" t="s">
        <v>1225</v>
      </c>
      <c r="G598" s="192"/>
      <c r="H598" s="192"/>
      <c r="I598" s="195"/>
      <c r="J598" s="206">
        <f>BK598</f>
        <v>0</v>
      </c>
      <c r="K598" s="192"/>
      <c r="L598" s="197"/>
      <c r="M598" s="198"/>
      <c r="N598" s="199"/>
      <c r="O598" s="199"/>
      <c r="P598" s="200">
        <f>SUM(P599:P733)</f>
        <v>0</v>
      </c>
      <c r="Q598" s="199"/>
      <c r="R598" s="200">
        <f>SUM(R599:R733)</f>
        <v>7.9671065600000013</v>
      </c>
      <c r="S598" s="199"/>
      <c r="T598" s="201">
        <f>SUM(T599:T733)</f>
        <v>0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02" t="s">
        <v>83</v>
      </c>
      <c r="AT598" s="203" t="s">
        <v>72</v>
      </c>
      <c r="AU598" s="203" t="s">
        <v>81</v>
      </c>
      <c r="AY598" s="202" t="s">
        <v>133</v>
      </c>
      <c r="BK598" s="204">
        <f>SUM(BK599:BK733)</f>
        <v>0</v>
      </c>
    </row>
    <row r="599" s="2" customFormat="1" ht="24.15" customHeight="1">
      <c r="A599" s="41"/>
      <c r="B599" s="42"/>
      <c r="C599" s="207" t="s">
        <v>1226</v>
      </c>
      <c r="D599" s="207" t="s">
        <v>135</v>
      </c>
      <c r="E599" s="208" t="s">
        <v>1227</v>
      </c>
      <c r="F599" s="209" t="s">
        <v>1228</v>
      </c>
      <c r="G599" s="210" t="s">
        <v>198</v>
      </c>
      <c r="H599" s="211">
        <v>48.340000000000003</v>
      </c>
      <c r="I599" s="212"/>
      <c r="J599" s="213">
        <f>ROUND(I599*H599,2)</f>
        <v>0</v>
      </c>
      <c r="K599" s="209" t="s">
        <v>139</v>
      </c>
      <c r="L599" s="47"/>
      <c r="M599" s="214" t="s">
        <v>19</v>
      </c>
      <c r="N599" s="215" t="s">
        <v>44</v>
      </c>
      <c r="O599" s="87"/>
      <c r="P599" s="216">
        <f>O599*H599</f>
        <v>0</v>
      </c>
      <c r="Q599" s="216">
        <v>0</v>
      </c>
      <c r="R599" s="216">
        <f>Q599*H599</f>
        <v>0</v>
      </c>
      <c r="S599" s="216">
        <v>0</v>
      </c>
      <c r="T599" s="217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18" t="s">
        <v>246</v>
      </c>
      <c r="AT599" s="218" t="s">
        <v>135</v>
      </c>
      <c r="AU599" s="218" t="s">
        <v>83</v>
      </c>
      <c r="AY599" s="20" t="s">
        <v>133</v>
      </c>
      <c r="BE599" s="219">
        <f>IF(N599="základní",J599,0)</f>
        <v>0</v>
      </c>
      <c r="BF599" s="219">
        <f>IF(N599="snížená",J599,0)</f>
        <v>0</v>
      </c>
      <c r="BG599" s="219">
        <f>IF(N599="zákl. přenesená",J599,0)</f>
        <v>0</v>
      </c>
      <c r="BH599" s="219">
        <f>IF(N599="sníž. přenesená",J599,0)</f>
        <v>0</v>
      </c>
      <c r="BI599" s="219">
        <f>IF(N599="nulová",J599,0)</f>
        <v>0</v>
      </c>
      <c r="BJ599" s="20" t="s">
        <v>81</v>
      </c>
      <c r="BK599" s="219">
        <f>ROUND(I599*H599,2)</f>
        <v>0</v>
      </c>
      <c r="BL599" s="20" t="s">
        <v>246</v>
      </c>
      <c r="BM599" s="218" t="s">
        <v>1229</v>
      </c>
    </row>
    <row r="600" s="2" customFormat="1">
      <c r="A600" s="41"/>
      <c r="B600" s="42"/>
      <c r="C600" s="43"/>
      <c r="D600" s="220" t="s">
        <v>142</v>
      </c>
      <c r="E600" s="43"/>
      <c r="F600" s="221" t="s">
        <v>1230</v>
      </c>
      <c r="G600" s="43"/>
      <c r="H600" s="43"/>
      <c r="I600" s="222"/>
      <c r="J600" s="43"/>
      <c r="K600" s="43"/>
      <c r="L600" s="47"/>
      <c r="M600" s="223"/>
      <c r="N600" s="224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142</v>
      </c>
      <c r="AU600" s="20" t="s">
        <v>83</v>
      </c>
    </row>
    <row r="601" s="2" customFormat="1">
      <c r="A601" s="41"/>
      <c r="B601" s="42"/>
      <c r="C601" s="43"/>
      <c r="D601" s="225" t="s">
        <v>144</v>
      </c>
      <c r="E601" s="43"/>
      <c r="F601" s="226" t="s">
        <v>1231</v>
      </c>
      <c r="G601" s="43"/>
      <c r="H601" s="43"/>
      <c r="I601" s="222"/>
      <c r="J601" s="43"/>
      <c r="K601" s="43"/>
      <c r="L601" s="47"/>
      <c r="M601" s="223"/>
      <c r="N601" s="224"/>
      <c r="O601" s="87"/>
      <c r="P601" s="87"/>
      <c r="Q601" s="87"/>
      <c r="R601" s="87"/>
      <c r="S601" s="87"/>
      <c r="T601" s="88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T601" s="20" t="s">
        <v>144</v>
      </c>
      <c r="AU601" s="20" t="s">
        <v>83</v>
      </c>
    </row>
    <row r="602" s="14" customFormat="1">
      <c r="A602" s="14"/>
      <c r="B602" s="238"/>
      <c r="C602" s="239"/>
      <c r="D602" s="220" t="s">
        <v>146</v>
      </c>
      <c r="E602" s="240" t="s">
        <v>19</v>
      </c>
      <c r="F602" s="241" t="s">
        <v>1232</v>
      </c>
      <c r="G602" s="239"/>
      <c r="H602" s="240" t="s">
        <v>19</v>
      </c>
      <c r="I602" s="242"/>
      <c r="J602" s="239"/>
      <c r="K602" s="239"/>
      <c r="L602" s="243"/>
      <c r="M602" s="244"/>
      <c r="N602" s="245"/>
      <c r="O602" s="245"/>
      <c r="P602" s="245"/>
      <c r="Q602" s="245"/>
      <c r="R602" s="245"/>
      <c r="S602" s="245"/>
      <c r="T602" s="246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47" t="s">
        <v>146</v>
      </c>
      <c r="AU602" s="247" t="s">
        <v>83</v>
      </c>
      <c r="AV602" s="14" t="s">
        <v>81</v>
      </c>
      <c r="AW602" s="14" t="s">
        <v>33</v>
      </c>
      <c r="AX602" s="14" t="s">
        <v>73</v>
      </c>
      <c r="AY602" s="247" t="s">
        <v>133</v>
      </c>
    </row>
    <row r="603" s="13" customFormat="1">
      <c r="A603" s="13"/>
      <c r="B603" s="227"/>
      <c r="C603" s="228"/>
      <c r="D603" s="220" t="s">
        <v>146</v>
      </c>
      <c r="E603" s="229" t="s">
        <v>19</v>
      </c>
      <c r="F603" s="230" t="s">
        <v>1233</v>
      </c>
      <c r="G603" s="228"/>
      <c r="H603" s="231">
        <v>48.340000000000003</v>
      </c>
      <c r="I603" s="232"/>
      <c r="J603" s="228"/>
      <c r="K603" s="228"/>
      <c r="L603" s="233"/>
      <c r="M603" s="234"/>
      <c r="N603" s="235"/>
      <c r="O603" s="235"/>
      <c r="P603" s="235"/>
      <c r="Q603" s="235"/>
      <c r="R603" s="235"/>
      <c r="S603" s="235"/>
      <c r="T603" s="23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7" t="s">
        <v>146</v>
      </c>
      <c r="AU603" s="237" t="s">
        <v>83</v>
      </c>
      <c r="AV603" s="13" t="s">
        <v>83</v>
      </c>
      <c r="AW603" s="13" t="s">
        <v>33</v>
      </c>
      <c r="AX603" s="13" t="s">
        <v>81</v>
      </c>
      <c r="AY603" s="237" t="s">
        <v>133</v>
      </c>
    </row>
    <row r="604" s="2" customFormat="1" ht="24.15" customHeight="1">
      <c r="A604" s="41"/>
      <c r="B604" s="42"/>
      <c r="C604" s="273" t="s">
        <v>1234</v>
      </c>
      <c r="D604" s="273" t="s">
        <v>735</v>
      </c>
      <c r="E604" s="274" t="s">
        <v>1235</v>
      </c>
      <c r="F604" s="275" t="s">
        <v>1236</v>
      </c>
      <c r="G604" s="276" t="s">
        <v>198</v>
      </c>
      <c r="H604" s="277">
        <v>50.756999999999998</v>
      </c>
      <c r="I604" s="278"/>
      <c r="J604" s="279">
        <f>ROUND(I604*H604,2)</f>
        <v>0</v>
      </c>
      <c r="K604" s="275" t="s">
        <v>139</v>
      </c>
      <c r="L604" s="280"/>
      <c r="M604" s="281" t="s">
        <v>19</v>
      </c>
      <c r="N604" s="282" t="s">
        <v>44</v>
      </c>
      <c r="O604" s="87"/>
      <c r="P604" s="216">
        <f>O604*H604</f>
        <v>0</v>
      </c>
      <c r="Q604" s="216">
        <v>0.0022399999999999998</v>
      </c>
      <c r="R604" s="216">
        <f>Q604*H604</f>
        <v>0.11369567999999998</v>
      </c>
      <c r="S604" s="216">
        <v>0</v>
      </c>
      <c r="T604" s="217">
        <f>S604*H604</f>
        <v>0</v>
      </c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R604" s="218" t="s">
        <v>382</v>
      </c>
      <c r="AT604" s="218" t="s">
        <v>735</v>
      </c>
      <c r="AU604" s="218" t="s">
        <v>83</v>
      </c>
      <c r="AY604" s="20" t="s">
        <v>133</v>
      </c>
      <c r="BE604" s="219">
        <f>IF(N604="základní",J604,0)</f>
        <v>0</v>
      </c>
      <c r="BF604" s="219">
        <f>IF(N604="snížená",J604,0)</f>
        <v>0</v>
      </c>
      <c r="BG604" s="219">
        <f>IF(N604="zákl. přenesená",J604,0)</f>
        <v>0</v>
      </c>
      <c r="BH604" s="219">
        <f>IF(N604="sníž. přenesená",J604,0)</f>
        <v>0</v>
      </c>
      <c r="BI604" s="219">
        <f>IF(N604="nulová",J604,0)</f>
        <v>0</v>
      </c>
      <c r="BJ604" s="20" t="s">
        <v>81</v>
      </c>
      <c r="BK604" s="219">
        <f>ROUND(I604*H604,2)</f>
        <v>0</v>
      </c>
      <c r="BL604" s="20" t="s">
        <v>246</v>
      </c>
      <c r="BM604" s="218" t="s">
        <v>1237</v>
      </c>
    </row>
    <row r="605" s="2" customFormat="1">
      <c r="A605" s="41"/>
      <c r="B605" s="42"/>
      <c r="C605" s="43"/>
      <c r="D605" s="220" t="s">
        <v>142</v>
      </c>
      <c r="E605" s="43"/>
      <c r="F605" s="221" t="s">
        <v>1236</v>
      </c>
      <c r="G605" s="43"/>
      <c r="H605" s="43"/>
      <c r="I605" s="222"/>
      <c r="J605" s="43"/>
      <c r="K605" s="43"/>
      <c r="L605" s="47"/>
      <c r="M605" s="223"/>
      <c r="N605" s="224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142</v>
      </c>
      <c r="AU605" s="20" t="s">
        <v>83</v>
      </c>
    </row>
    <row r="606" s="13" customFormat="1">
      <c r="A606" s="13"/>
      <c r="B606" s="227"/>
      <c r="C606" s="228"/>
      <c r="D606" s="220" t="s">
        <v>146</v>
      </c>
      <c r="E606" s="228"/>
      <c r="F606" s="230" t="s">
        <v>1238</v>
      </c>
      <c r="G606" s="228"/>
      <c r="H606" s="231">
        <v>50.756999999999998</v>
      </c>
      <c r="I606" s="232"/>
      <c r="J606" s="228"/>
      <c r="K606" s="228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146</v>
      </c>
      <c r="AU606" s="237" t="s">
        <v>83</v>
      </c>
      <c r="AV606" s="13" t="s">
        <v>83</v>
      </c>
      <c r="AW606" s="13" t="s">
        <v>4</v>
      </c>
      <c r="AX606" s="13" t="s">
        <v>81</v>
      </c>
      <c r="AY606" s="237" t="s">
        <v>133</v>
      </c>
    </row>
    <row r="607" s="2" customFormat="1" ht="24.15" customHeight="1">
      <c r="A607" s="41"/>
      <c r="B607" s="42"/>
      <c r="C607" s="207" t="s">
        <v>1239</v>
      </c>
      <c r="D607" s="207" t="s">
        <v>135</v>
      </c>
      <c r="E607" s="208" t="s">
        <v>1240</v>
      </c>
      <c r="F607" s="209" t="s">
        <v>1241</v>
      </c>
      <c r="G607" s="210" t="s">
        <v>198</v>
      </c>
      <c r="H607" s="211">
        <v>41.933</v>
      </c>
      <c r="I607" s="212"/>
      <c r="J607" s="213">
        <f>ROUND(I607*H607,2)</f>
        <v>0</v>
      </c>
      <c r="K607" s="209" t="s">
        <v>139</v>
      </c>
      <c r="L607" s="47"/>
      <c r="M607" s="214" t="s">
        <v>19</v>
      </c>
      <c r="N607" s="215" t="s">
        <v>44</v>
      </c>
      <c r="O607" s="87"/>
      <c r="P607" s="216">
        <f>O607*H607</f>
        <v>0</v>
      </c>
      <c r="Q607" s="216">
        <v>0</v>
      </c>
      <c r="R607" s="216">
        <f>Q607*H607</f>
        <v>0</v>
      </c>
      <c r="S607" s="216">
        <v>0</v>
      </c>
      <c r="T607" s="217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18" t="s">
        <v>246</v>
      </c>
      <c r="AT607" s="218" t="s">
        <v>135</v>
      </c>
      <c r="AU607" s="218" t="s">
        <v>83</v>
      </c>
      <c r="AY607" s="20" t="s">
        <v>133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20" t="s">
        <v>81</v>
      </c>
      <c r="BK607" s="219">
        <f>ROUND(I607*H607,2)</f>
        <v>0</v>
      </c>
      <c r="BL607" s="20" t="s">
        <v>246</v>
      </c>
      <c r="BM607" s="218" t="s">
        <v>1242</v>
      </c>
    </row>
    <row r="608" s="2" customFormat="1">
      <c r="A608" s="41"/>
      <c r="B608" s="42"/>
      <c r="C608" s="43"/>
      <c r="D608" s="220" t="s">
        <v>142</v>
      </c>
      <c r="E608" s="43"/>
      <c r="F608" s="221" t="s">
        <v>1243</v>
      </c>
      <c r="G608" s="43"/>
      <c r="H608" s="43"/>
      <c r="I608" s="222"/>
      <c r="J608" s="43"/>
      <c r="K608" s="43"/>
      <c r="L608" s="47"/>
      <c r="M608" s="223"/>
      <c r="N608" s="224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T608" s="20" t="s">
        <v>142</v>
      </c>
      <c r="AU608" s="20" t="s">
        <v>83</v>
      </c>
    </row>
    <row r="609" s="2" customFormat="1">
      <c r="A609" s="41"/>
      <c r="B609" s="42"/>
      <c r="C609" s="43"/>
      <c r="D609" s="225" t="s">
        <v>144</v>
      </c>
      <c r="E609" s="43"/>
      <c r="F609" s="226" t="s">
        <v>1244</v>
      </c>
      <c r="G609" s="43"/>
      <c r="H609" s="43"/>
      <c r="I609" s="222"/>
      <c r="J609" s="43"/>
      <c r="K609" s="43"/>
      <c r="L609" s="47"/>
      <c r="M609" s="223"/>
      <c r="N609" s="224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144</v>
      </c>
      <c r="AU609" s="20" t="s">
        <v>83</v>
      </c>
    </row>
    <row r="610" s="14" customFormat="1">
      <c r="A610" s="14"/>
      <c r="B610" s="238"/>
      <c r="C610" s="239"/>
      <c r="D610" s="220" t="s">
        <v>146</v>
      </c>
      <c r="E610" s="240" t="s">
        <v>19</v>
      </c>
      <c r="F610" s="241" t="s">
        <v>1245</v>
      </c>
      <c r="G610" s="239"/>
      <c r="H610" s="240" t="s">
        <v>19</v>
      </c>
      <c r="I610" s="242"/>
      <c r="J610" s="239"/>
      <c r="K610" s="239"/>
      <c r="L610" s="243"/>
      <c r="M610" s="244"/>
      <c r="N610" s="245"/>
      <c r="O610" s="245"/>
      <c r="P610" s="245"/>
      <c r="Q610" s="245"/>
      <c r="R610" s="245"/>
      <c r="S610" s="245"/>
      <c r="T610" s="24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47" t="s">
        <v>146</v>
      </c>
      <c r="AU610" s="247" t="s">
        <v>83</v>
      </c>
      <c r="AV610" s="14" t="s">
        <v>81</v>
      </c>
      <c r="AW610" s="14" t="s">
        <v>33</v>
      </c>
      <c r="AX610" s="14" t="s">
        <v>73</v>
      </c>
      <c r="AY610" s="247" t="s">
        <v>133</v>
      </c>
    </row>
    <row r="611" s="13" customFormat="1">
      <c r="A611" s="13"/>
      <c r="B611" s="227"/>
      <c r="C611" s="228"/>
      <c r="D611" s="220" t="s">
        <v>146</v>
      </c>
      <c r="E611" s="229" t="s">
        <v>19</v>
      </c>
      <c r="F611" s="230" t="s">
        <v>1246</v>
      </c>
      <c r="G611" s="228"/>
      <c r="H611" s="231">
        <v>21.57</v>
      </c>
      <c r="I611" s="232"/>
      <c r="J611" s="228"/>
      <c r="K611" s="228"/>
      <c r="L611" s="233"/>
      <c r="M611" s="234"/>
      <c r="N611" s="235"/>
      <c r="O611" s="235"/>
      <c r="P611" s="235"/>
      <c r="Q611" s="235"/>
      <c r="R611" s="235"/>
      <c r="S611" s="235"/>
      <c r="T611" s="23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7" t="s">
        <v>146</v>
      </c>
      <c r="AU611" s="237" t="s">
        <v>83</v>
      </c>
      <c r="AV611" s="13" t="s">
        <v>83</v>
      </c>
      <c r="AW611" s="13" t="s">
        <v>33</v>
      </c>
      <c r="AX611" s="13" t="s">
        <v>73</v>
      </c>
      <c r="AY611" s="237" t="s">
        <v>133</v>
      </c>
    </row>
    <row r="612" s="14" customFormat="1">
      <c r="A612" s="14"/>
      <c r="B612" s="238"/>
      <c r="C612" s="239"/>
      <c r="D612" s="220" t="s">
        <v>146</v>
      </c>
      <c r="E612" s="240" t="s">
        <v>19</v>
      </c>
      <c r="F612" s="241" t="s">
        <v>1247</v>
      </c>
      <c r="G612" s="239"/>
      <c r="H612" s="240" t="s">
        <v>19</v>
      </c>
      <c r="I612" s="242"/>
      <c r="J612" s="239"/>
      <c r="K612" s="239"/>
      <c r="L612" s="243"/>
      <c r="M612" s="244"/>
      <c r="N612" s="245"/>
      <c r="O612" s="245"/>
      <c r="P612" s="245"/>
      <c r="Q612" s="245"/>
      <c r="R612" s="245"/>
      <c r="S612" s="245"/>
      <c r="T612" s="24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47" t="s">
        <v>146</v>
      </c>
      <c r="AU612" s="247" t="s">
        <v>83</v>
      </c>
      <c r="AV612" s="14" t="s">
        <v>81</v>
      </c>
      <c r="AW612" s="14" t="s">
        <v>33</v>
      </c>
      <c r="AX612" s="14" t="s">
        <v>73</v>
      </c>
      <c r="AY612" s="247" t="s">
        <v>133</v>
      </c>
    </row>
    <row r="613" s="13" customFormat="1">
      <c r="A613" s="13"/>
      <c r="B613" s="227"/>
      <c r="C613" s="228"/>
      <c r="D613" s="220" t="s">
        <v>146</v>
      </c>
      <c r="E613" s="229" t="s">
        <v>19</v>
      </c>
      <c r="F613" s="230" t="s">
        <v>1248</v>
      </c>
      <c r="G613" s="228"/>
      <c r="H613" s="231">
        <v>5.9000000000000004</v>
      </c>
      <c r="I613" s="232"/>
      <c r="J613" s="228"/>
      <c r="K613" s="228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146</v>
      </c>
      <c r="AU613" s="237" t="s">
        <v>83</v>
      </c>
      <c r="AV613" s="13" t="s">
        <v>83</v>
      </c>
      <c r="AW613" s="13" t="s">
        <v>33</v>
      </c>
      <c r="AX613" s="13" t="s">
        <v>73</v>
      </c>
      <c r="AY613" s="237" t="s">
        <v>133</v>
      </c>
    </row>
    <row r="614" s="14" customFormat="1">
      <c r="A614" s="14"/>
      <c r="B614" s="238"/>
      <c r="C614" s="239"/>
      <c r="D614" s="220" t="s">
        <v>146</v>
      </c>
      <c r="E614" s="240" t="s">
        <v>19</v>
      </c>
      <c r="F614" s="241" t="s">
        <v>1249</v>
      </c>
      <c r="G614" s="239"/>
      <c r="H614" s="240" t="s">
        <v>19</v>
      </c>
      <c r="I614" s="242"/>
      <c r="J614" s="239"/>
      <c r="K614" s="239"/>
      <c r="L614" s="243"/>
      <c r="M614" s="244"/>
      <c r="N614" s="245"/>
      <c r="O614" s="245"/>
      <c r="P614" s="245"/>
      <c r="Q614" s="245"/>
      <c r="R614" s="245"/>
      <c r="S614" s="245"/>
      <c r="T614" s="24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47" t="s">
        <v>146</v>
      </c>
      <c r="AU614" s="247" t="s">
        <v>83</v>
      </c>
      <c r="AV614" s="14" t="s">
        <v>81</v>
      </c>
      <c r="AW614" s="14" t="s">
        <v>33</v>
      </c>
      <c r="AX614" s="14" t="s">
        <v>73</v>
      </c>
      <c r="AY614" s="247" t="s">
        <v>133</v>
      </c>
    </row>
    <row r="615" s="13" customFormat="1">
      <c r="A615" s="13"/>
      <c r="B615" s="227"/>
      <c r="C615" s="228"/>
      <c r="D615" s="220" t="s">
        <v>146</v>
      </c>
      <c r="E615" s="229" t="s">
        <v>19</v>
      </c>
      <c r="F615" s="230" t="s">
        <v>1250</v>
      </c>
      <c r="G615" s="228"/>
      <c r="H615" s="231">
        <v>3.8999999999999999</v>
      </c>
      <c r="I615" s="232"/>
      <c r="J615" s="228"/>
      <c r="K615" s="228"/>
      <c r="L615" s="233"/>
      <c r="M615" s="234"/>
      <c r="N615" s="235"/>
      <c r="O615" s="235"/>
      <c r="P615" s="235"/>
      <c r="Q615" s="235"/>
      <c r="R615" s="235"/>
      <c r="S615" s="235"/>
      <c r="T615" s="23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7" t="s">
        <v>146</v>
      </c>
      <c r="AU615" s="237" t="s">
        <v>83</v>
      </c>
      <c r="AV615" s="13" t="s">
        <v>83</v>
      </c>
      <c r="AW615" s="13" t="s">
        <v>33</v>
      </c>
      <c r="AX615" s="13" t="s">
        <v>73</v>
      </c>
      <c r="AY615" s="237" t="s">
        <v>133</v>
      </c>
    </row>
    <row r="616" s="14" customFormat="1">
      <c r="A616" s="14"/>
      <c r="B616" s="238"/>
      <c r="C616" s="239"/>
      <c r="D616" s="220" t="s">
        <v>146</v>
      </c>
      <c r="E616" s="240" t="s">
        <v>19</v>
      </c>
      <c r="F616" s="241" t="s">
        <v>1251</v>
      </c>
      <c r="G616" s="239"/>
      <c r="H616" s="240" t="s">
        <v>19</v>
      </c>
      <c r="I616" s="242"/>
      <c r="J616" s="239"/>
      <c r="K616" s="239"/>
      <c r="L616" s="243"/>
      <c r="M616" s="244"/>
      <c r="N616" s="245"/>
      <c r="O616" s="245"/>
      <c r="P616" s="245"/>
      <c r="Q616" s="245"/>
      <c r="R616" s="245"/>
      <c r="S616" s="245"/>
      <c r="T616" s="24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47" t="s">
        <v>146</v>
      </c>
      <c r="AU616" s="247" t="s">
        <v>83</v>
      </c>
      <c r="AV616" s="14" t="s">
        <v>81</v>
      </c>
      <c r="AW616" s="14" t="s">
        <v>33</v>
      </c>
      <c r="AX616" s="14" t="s">
        <v>73</v>
      </c>
      <c r="AY616" s="247" t="s">
        <v>133</v>
      </c>
    </row>
    <row r="617" s="13" customFormat="1">
      <c r="A617" s="13"/>
      <c r="B617" s="227"/>
      <c r="C617" s="228"/>
      <c r="D617" s="220" t="s">
        <v>146</v>
      </c>
      <c r="E617" s="229" t="s">
        <v>19</v>
      </c>
      <c r="F617" s="230" t="s">
        <v>1252</v>
      </c>
      <c r="G617" s="228"/>
      <c r="H617" s="231">
        <v>10.563000000000001</v>
      </c>
      <c r="I617" s="232"/>
      <c r="J617" s="228"/>
      <c r="K617" s="228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146</v>
      </c>
      <c r="AU617" s="237" t="s">
        <v>83</v>
      </c>
      <c r="AV617" s="13" t="s">
        <v>83</v>
      </c>
      <c r="AW617" s="13" t="s">
        <v>33</v>
      </c>
      <c r="AX617" s="13" t="s">
        <v>73</v>
      </c>
      <c r="AY617" s="237" t="s">
        <v>133</v>
      </c>
    </row>
    <row r="618" s="15" customFormat="1">
      <c r="A618" s="15"/>
      <c r="B618" s="248"/>
      <c r="C618" s="249"/>
      <c r="D618" s="220" t="s">
        <v>146</v>
      </c>
      <c r="E618" s="250" t="s">
        <v>19</v>
      </c>
      <c r="F618" s="251" t="s">
        <v>261</v>
      </c>
      <c r="G618" s="249"/>
      <c r="H618" s="252">
        <v>41.933</v>
      </c>
      <c r="I618" s="253"/>
      <c r="J618" s="249"/>
      <c r="K618" s="249"/>
      <c r="L618" s="254"/>
      <c r="M618" s="255"/>
      <c r="N618" s="256"/>
      <c r="O618" s="256"/>
      <c r="P618" s="256"/>
      <c r="Q618" s="256"/>
      <c r="R618" s="256"/>
      <c r="S618" s="256"/>
      <c r="T618" s="257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T618" s="258" t="s">
        <v>146</v>
      </c>
      <c r="AU618" s="258" t="s">
        <v>83</v>
      </c>
      <c r="AV618" s="15" t="s">
        <v>140</v>
      </c>
      <c r="AW618" s="15" t="s">
        <v>33</v>
      </c>
      <c r="AX618" s="15" t="s">
        <v>81</v>
      </c>
      <c r="AY618" s="258" t="s">
        <v>133</v>
      </c>
    </row>
    <row r="619" s="2" customFormat="1" ht="24.15" customHeight="1">
      <c r="A619" s="41"/>
      <c r="B619" s="42"/>
      <c r="C619" s="273" t="s">
        <v>1253</v>
      </c>
      <c r="D619" s="273" t="s">
        <v>735</v>
      </c>
      <c r="E619" s="274" t="s">
        <v>1254</v>
      </c>
      <c r="F619" s="275" t="s">
        <v>1255</v>
      </c>
      <c r="G619" s="276" t="s">
        <v>198</v>
      </c>
      <c r="H619" s="277">
        <v>22.649000000000001</v>
      </c>
      <c r="I619" s="278"/>
      <c r="J619" s="279">
        <f>ROUND(I619*H619,2)</f>
        <v>0</v>
      </c>
      <c r="K619" s="275" t="s">
        <v>139</v>
      </c>
      <c r="L619" s="280"/>
      <c r="M619" s="281" t="s">
        <v>19</v>
      </c>
      <c r="N619" s="282" t="s">
        <v>44</v>
      </c>
      <c r="O619" s="87"/>
      <c r="P619" s="216">
        <f>O619*H619</f>
        <v>0</v>
      </c>
      <c r="Q619" s="216">
        <v>0.0054000000000000003</v>
      </c>
      <c r="R619" s="216">
        <f>Q619*H619</f>
        <v>0.12230460000000001</v>
      </c>
      <c r="S619" s="216">
        <v>0</v>
      </c>
      <c r="T619" s="217">
        <f>S619*H619</f>
        <v>0</v>
      </c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R619" s="218" t="s">
        <v>382</v>
      </c>
      <c r="AT619" s="218" t="s">
        <v>735</v>
      </c>
      <c r="AU619" s="218" t="s">
        <v>83</v>
      </c>
      <c r="AY619" s="20" t="s">
        <v>133</v>
      </c>
      <c r="BE619" s="219">
        <f>IF(N619="základní",J619,0)</f>
        <v>0</v>
      </c>
      <c r="BF619" s="219">
        <f>IF(N619="snížená",J619,0)</f>
        <v>0</v>
      </c>
      <c r="BG619" s="219">
        <f>IF(N619="zákl. přenesená",J619,0)</f>
        <v>0</v>
      </c>
      <c r="BH619" s="219">
        <f>IF(N619="sníž. přenesená",J619,0)</f>
        <v>0</v>
      </c>
      <c r="BI619" s="219">
        <f>IF(N619="nulová",J619,0)</f>
        <v>0</v>
      </c>
      <c r="BJ619" s="20" t="s">
        <v>81</v>
      </c>
      <c r="BK619" s="219">
        <f>ROUND(I619*H619,2)</f>
        <v>0</v>
      </c>
      <c r="BL619" s="20" t="s">
        <v>246</v>
      </c>
      <c r="BM619" s="218" t="s">
        <v>1256</v>
      </c>
    </row>
    <row r="620" s="2" customFormat="1">
      <c r="A620" s="41"/>
      <c r="B620" s="42"/>
      <c r="C620" s="43"/>
      <c r="D620" s="220" t="s">
        <v>142</v>
      </c>
      <c r="E620" s="43"/>
      <c r="F620" s="221" t="s">
        <v>1255</v>
      </c>
      <c r="G620" s="43"/>
      <c r="H620" s="43"/>
      <c r="I620" s="222"/>
      <c r="J620" s="43"/>
      <c r="K620" s="43"/>
      <c r="L620" s="47"/>
      <c r="M620" s="223"/>
      <c r="N620" s="224"/>
      <c r="O620" s="87"/>
      <c r="P620" s="87"/>
      <c r="Q620" s="87"/>
      <c r="R620" s="87"/>
      <c r="S620" s="87"/>
      <c r="T620" s="88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T620" s="20" t="s">
        <v>142</v>
      </c>
      <c r="AU620" s="20" t="s">
        <v>83</v>
      </c>
    </row>
    <row r="621" s="14" customFormat="1">
      <c r="A621" s="14"/>
      <c r="B621" s="238"/>
      <c r="C621" s="239"/>
      <c r="D621" s="220" t="s">
        <v>146</v>
      </c>
      <c r="E621" s="240" t="s">
        <v>19</v>
      </c>
      <c r="F621" s="241" t="s">
        <v>1245</v>
      </c>
      <c r="G621" s="239"/>
      <c r="H621" s="240" t="s">
        <v>19</v>
      </c>
      <c r="I621" s="242"/>
      <c r="J621" s="239"/>
      <c r="K621" s="239"/>
      <c r="L621" s="243"/>
      <c r="M621" s="244"/>
      <c r="N621" s="245"/>
      <c r="O621" s="245"/>
      <c r="P621" s="245"/>
      <c r="Q621" s="245"/>
      <c r="R621" s="245"/>
      <c r="S621" s="245"/>
      <c r="T621" s="246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47" t="s">
        <v>146</v>
      </c>
      <c r="AU621" s="247" t="s">
        <v>83</v>
      </c>
      <c r="AV621" s="14" t="s">
        <v>81</v>
      </c>
      <c r="AW621" s="14" t="s">
        <v>33</v>
      </c>
      <c r="AX621" s="14" t="s">
        <v>73</v>
      </c>
      <c r="AY621" s="247" t="s">
        <v>133</v>
      </c>
    </row>
    <row r="622" s="13" customFormat="1">
      <c r="A622" s="13"/>
      <c r="B622" s="227"/>
      <c r="C622" s="228"/>
      <c r="D622" s="220" t="s">
        <v>146</v>
      </c>
      <c r="E622" s="229" t="s">
        <v>19</v>
      </c>
      <c r="F622" s="230" t="s">
        <v>1246</v>
      </c>
      <c r="G622" s="228"/>
      <c r="H622" s="231">
        <v>21.57</v>
      </c>
      <c r="I622" s="232"/>
      <c r="J622" s="228"/>
      <c r="K622" s="228"/>
      <c r="L622" s="233"/>
      <c r="M622" s="234"/>
      <c r="N622" s="235"/>
      <c r="O622" s="235"/>
      <c r="P622" s="235"/>
      <c r="Q622" s="235"/>
      <c r="R622" s="235"/>
      <c r="S622" s="235"/>
      <c r="T622" s="23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7" t="s">
        <v>146</v>
      </c>
      <c r="AU622" s="237" t="s">
        <v>83</v>
      </c>
      <c r="AV622" s="13" t="s">
        <v>83</v>
      </c>
      <c r="AW622" s="13" t="s">
        <v>33</v>
      </c>
      <c r="AX622" s="13" t="s">
        <v>81</v>
      </c>
      <c r="AY622" s="237" t="s">
        <v>133</v>
      </c>
    </row>
    <row r="623" s="13" customFormat="1">
      <c r="A623" s="13"/>
      <c r="B623" s="227"/>
      <c r="C623" s="228"/>
      <c r="D623" s="220" t="s">
        <v>146</v>
      </c>
      <c r="E623" s="228"/>
      <c r="F623" s="230" t="s">
        <v>1257</v>
      </c>
      <c r="G623" s="228"/>
      <c r="H623" s="231">
        <v>22.649000000000001</v>
      </c>
      <c r="I623" s="232"/>
      <c r="J623" s="228"/>
      <c r="K623" s="228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146</v>
      </c>
      <c r="AU623" s="237" t="s">
        <v>83</v>
      </c>
      <c r="AV623" s="13" t="s">
        <v>83</v>
      </c>
      <c r="AW623" s="13" t="s">
        <v>4</v>
      </c>
      <c r="AX623" s="13" t="s">
        <v>81</v>
      </c>
      <c r="AY623" s="237" t="s">
        <v>133</v>
      </c>
    </row>
    <row r="624" s="2" customFormat="1" ht="24.15" customHeight="1">
      <c r="A624" s="41"/>
      <c r="B624" s="42"/>
      <c r="C624" s="273" t="s">
        <v>1258</v>
      </c>
      <c r="D624" s="273" t="s">
        <v>735</v>
      </c>
      <c r="E624" s="274" t="s">
        <v>1259</v>
      </c>
      <c r="F624" s="275" t="s">
        <v>1260</v>
      </c>
      <c r="G624" s="276" t="s">
        <v>198</v>
      </c>
      <c r="H624" s="277">
        <v>15.186</v>
      </c>
      <c r="I624" s="278"/>
      <c r="J624" s="279">
        <f>ROUND(I624*H624,2)</f>
        <v>0</v>
      </c>
      <c r="K624" s="275" t="s">
        <v>139</v>
      </c>
      <c r="L624" s="280"/>
      <c r="M624" s="281" t="s">
        <v>19</v>
      </c>
      <c r="N624" s="282" t="s">
        <v>44</v>
      </c>
      <c r="O624" s="87"/>
      <c r="P624" s="216">
        <f>O624*H624</f>
        <v>0</v>
      </c>
      <c r="Q624" s="216">
        <v>0.00089999999999999998</v>
      </c>
      <c r="R624" s="216">
        <f>Q624*H624</f>
        <v>0.0136674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382</v>
      </c>
      <c r="AT624" s="218" t="s">
        <v>735</v>
      </c>
      <c r="AU624" s="218" t="s">
        <v>83</v>
      </c>
      <c r="AY624" s="20" t="s">
        <v>133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81</v>
      </c>
      <c r="BK624" s="219">
        <f>ROUND(I624*H624,2)</f>
        <v>0</v>
      </c>
      <c r="BL624" s="20" t="s">
        <v>246</v>
      </c>
      <c r="BM624" s="218" t="s">
        <v>1261</v>
      </c>
    </row>
    <row r="625" s="2" customFormat="1">
      <c r="A625" s="41"/>
      <c r="B625" s="42"/>
      <c r="C625" s="43"/>
      <c r="D625" s="220" t="s">
        <v>142</v>
      </c>
      <c r="E625" s="43"/>
      <c r="F625" s="221" t="s">
        <v>1260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142</v>
      </c>
      <c r="AU625" s="20" t="s">
        <v>83</v>
      </c>
    </row>
    <row r="626" s="14" customFormat="1">
      <c r="A626" s="14"/>
      <c r="B626" s="238"/>
      <c r="C626" s="239"/>
      <c r="D626" s="220" t="s">
        <v>146</v>
      </c>
      <c r="E626" s="240" t="s">
        <v>19</v>
      </c>
      <c r="F626" s="241" t="s">
        <v>1262</v>
      </c>
      <c r="G626" s="239"/>
      <c r="H626" s="240" t="s">
        <v>19</v>
      </c>
      <c r="I626" s="242"/>
      <c r="J626" s="239"/>
      <c r="K626" s="239"/>
      <c r="L626" s="243"/>
      <c r="M626" s="244"/>
      <c r="N626" s="245"/>
      <c r="O626" s="245"/>
      <c r="P626" s="245"/>
      <c r="Q626" s="245"/>
      <c r="R626" s="245"/>
      <c r="S626" s="245"/>
      <c r="T626" s="246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47" t="s">
        <v>146</v>
      </c>
      <c r="AU626" s="247" t="s">
        <v>83</v>
      </c>
      <c r="AV626" s="14" t="s">
        <v>81</v>
      </c>
      <c r="AW626" s="14" t="s">
        <v>33</v>
      </c>
      <c r="AX626" s="14" t="s">
        <v>73</v>
      </c>
      <c r="AY626" s="247" t="s">
        <v>133</v>
      </c>
    </row>
    <row r="627" s="13" customFormat="1">
      <c r="A627" s="13"/>
      <c r="B627" s="227"/>
      <c r="C627" s="228"/>
      <c r="D627" s="220" t="s">
        <v>146</v>
      </c>
      <c r="E627" s="229" t="s">
        <v>19</v>
      </c>
      <c r="F627" s="230" t="s">
        <v>1250</v>
      </c>
      <c r="G627" s="228"/>
      <c r="H627" s="231">
        <v>3.8999999999999999</v>
      </c>
      <c r="I627" s="232"/>
      <c r="J627" s="228"/>
      <c r="K627" s="228"/>
      <c r="L627" s="233"/>
      <c r="M627" s="234"/>
      <c r="N627" s="235"/>
      <c r="O627" s="235"/>
      <c r="P627" s="235"/>
      <c r="Q627" s="235"/>
      <c r="R627" s="235"/>
      <c r="S627" s="235"/>
      <c r="T627" s="23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7" t="s">
        <v>146</v>
      </c>
      <c r="AU627" s="237" t="s">
        <v>83</v>
      </c>
      <c r="AV627" s="13" t="s">
        <v>83</v>
      </c>
      <c r="AW627" s="13" t="s">
        <v>33</v>
      </c>
      <c r="AX627" s="13" t="s">
        <v>73</v>
      </c>
      <c r="AY627" s="237" t="s">
        <v>133</v>
      </c>
    </row>
    <row r="628" s="14" customFormat="1">
      <c r="A628" s="14"/>
      <c r="B628" s="238"/>
      <c r="C628" s="239"/>
      <c r="D628" s="220" t="s">
        <v>146</v>
      </c>
      <c r="E628" s="240" t="s">
        <v>19</v>
      </c>
      <c r="F628" s="241" t="s">
        <v>1263</v>
      </c>
      <c r="G628" s="239"/>
      <c r="H628" s="240" t="s">
        <v>19</v>
      </c>
      <c r="I628" s="242"/>
      <c r="J628" s="239"/>
      <c r="K628" s="239"/>
      <c r="L628" s="243"/>
      <c r="M628" s="244"/>
      <c r="N628" s="245"/>
      <c r="O628" s="245"/>
      <c r="P628" s="245"/>
      <c r="Q628" s="245"/>
      <c r="R628" s="245"/>
      <c r="S628" s="245"/>
      <c r="T628" s="24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7" t="s">
        <v>146</v>
      </c>
      <c r="AU628" s="247" t="s">
        <v>83</v>
      </c>
      <c r="AV628" s="14" t="s">
        <v>81</v>
      </c>
      <c r="AW628" s="14" t="s">
        <v>33</v>
      </c>
      <c r="AX628" s="14" t="s">
        <v>73</v>
      </c>
      <c r="AY628" s="247" t="s">
        <v>133</v>
      </c>
    </row>
    <row r="629" s="13" customFormat="1">
      <c r="A629" s="13"/>
      <c r="B629" s="227"/>
      <c r="C629" s="228"/>
      <c r="D629" s="220" t="s">
        <v>146</v>
      </c>
      <c r="E629" s="229" t="s">
        <v>19</v>
      </c>
      <c r="F629" s="230" t="s">
        <v>1252</v>
      </c>
      <c r="G629" s="228"/>
      <c r="H629" s="231">
        <v>10.563000000000001</v>
      </c>
      <c r="I629" s="232"/>
      <c r="J629" s="228"/>
      <c r="K629" s="228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146</v>
      </c>
      <c r="AU629" s="237" t="s">
        <v>83</v>
      </c>
      <c r="AV629" s="13" t="s">
        <v>83</v>
      </c>
      <c r="AW629" s="13" t="s">
        <v>33</v>
      </c>
      <c r="AX629" s="13" t="s">
        <v>73</v>
      </c>
      <c r="AY629" s="237" t="s">
        <v>133</v>
      </c>
    </row>
    <row r="630" s="15" customFormat="1">
      <c r="A630" s="15"/>
      <c r="B630" s="248"/>
      <c r="C630" s="249"/>
      <c r="D630" s="220" t="s">
        <v>146</v>
      </c>
      <c r="E630" s="250" t="s">
        <v>19</v>
      </c>
      <c r="F630" s="251" t="s">
        <v>261</v>
      </c>
      <c r="G630" s="249"/>
      <c r="H630" s="252">
        <v>14.463000000000001</v>
      </c>
      <c r="I630" s="253"/>
      <c r="J630" s="249"/>
      <c r="K630" s="249"/>
      <c r="L630" s="254"/>
      <c r="M630" s="255"/>
      <c r="N630" s="256"/>
      <c r="O630" s="256"/>
      <c r="P630" s="256"/>
      <c r="Q630" s="256"/>
      <c r="R630" s="256"/>
      <c r="S630" s="256"/>
      <c r="T630" s="257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58" t="s">
        <v>146</v>
      </c>
      <c r="AU630" s="258" t="s">
        <v>83</v>
      </c>
      <c r="AV630" s="15" t="s">
        <v>140</v>
      </c>
      <c r="AW630" s="15" t="s">
        <v>33</v>
      </c>
      <c r="AX630" s="15" t="s">
        <v>81</v>
      </c>
      <c r="AY630" s="258" t="s">
        <v>133</v>
      </c>
    </row>
    <row r="631" s="13" customFormat="1">
      <c r="A631" s="13"/>
      <c r="B631" s="227"/>
      <c r="C631" s="228"/>
      <c r="D631" s="220" t="s">
        <v>146</v>
      </c>
      <c r="E631" s="228"/>
      <c r="F631" s="230" t="s">
        <v>1264</v>
      </c>
      <c r="G631" s="228"/>
      <c r="H631" s="231">
        <v>15.186</v>
      </c>
      <c r="I631" s="232"/>
      <c r="J631" s="228"/>
      <c r="K631" s="228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146</v>
      </c>
      <c r="AU631" s="237" t="s">
        <v>83</v>
      </c>
      <c r="AV631" s="13" t="s">
        <v>83</v>
      </c>
      <c r="AW631" s="13" t="s">
        <v>4</v>
      </c>
      <c r="AX631" s="13" t="s">
        <v>81</v>
      </c>
      <c r="AY631" s="237" t="s">
        <v>133</v>
      </c>
    </row>
    <row r="632" s="2" customFormat="1" ht="24.15" customHeight="1">
      <c r="A632" s="41"/>
      <c r="B632" s="42"/>
      <c r="C632" s="273" t="s">
        <v>1265</v>
      </c>
      <c r="D632" s="273" t="s">
        <v>735</v>
      </c>
      <c r="E632" s="274" t="s">
        <v>1266</v>
      </c>
      <c r="F632" s="275" t="s">
        <v>1267</v>
      </c>
      <c r="G632" s="276" t="s">
        <v>198</v>
      </c>
      <c r="H632" s="277">
        <v>6.1950000000000003</v>
      </c>
      <c r="I632" s="278"/>
      <c r="J632" s="279">
        <f>ROUND(I632*H632,2)</f>
        <v>0</v>
      </c>
      <c r="K632" s="275" t="s">
        <v>139</v>
      </c>
      <c r="L632" s="280"/>
      <c r="M632" s="281" t="s">
        <v>19</v>
      </c>
      <c r="N632" s="282" t="s">
        <v>44</v>
      </c>
      <c r="O632" s="87"/>
      <c r="P632" s="216">
        <f>O632*H632</f>
        <v>0</v>
      </c>
      <c r="Q632" s="216">
        <v>0.0032000000000000002</v>
      </c>
      <c r="R632" s="216">
        <f>Q632*H632</f>
        <v>0.019824000000000001</v>
      </c>
      <c r="S632" s="216">
        <v>0</v>
      </c>
      <c r="T632" s="217">
        <f>S632*H632</f>
        <v>0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18" t="s">
        <v>382</v>
      </c>
      <c r="AT632" s="218" t="s">
        <v>735</v>
      </c>
      <c r="AU632" s="218" t="s">
        <v>83</v>
      </c>
      <c r="AY632" s="20" t="s">
        <v>133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20" t="s">
        <v>81</v>
      </c>
      <c r="BK632" s="219">
        <f>ROUND(I632*H632,2)</f>
        <v>0</v>
      </c>
      <c r="BL632" s="20" t="s">
        <v>246</v>
      </c>
      <c r="BM632" s="218" t="s">
        <v>1268</v>
      </c>
    </row>
    <row r="633" s="2" customFormat="1">
      <c r="A633" s="41"/>
      <c r="B633" s="42"/>
      <c r="C633" s="43"/>
      <c r="D633" s="220" t="s">
        <v>142</v>
      </c>
      <c r="E633" s="43"/>
      <c r="F633" s="221" t="s">
        <v>1267</v>
      </c>
      <c r="G633" s="43"/>
      <c r="H633" s="43"/>
      <c r="I633" s="222"/>
      <c r="J633" s="43"/>
      <c r="K633" s="43"/>
      <c r="L633" s="47"/>
      <c r="M633" s="223"/>
      <c r="N633" s="224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142</v>
      </c>
      <c r="AU633" s="20" t="s">
        <v>83</v>
      </c>
    </row>
    <row r="634" s="14" customFormat="1">
      <c r="A634" s="14"/>
      <c r="B634" s="238"/>
      <c r="C634" s="239"/>
      <c r="D634" s="220" t="s">
        <v>146</v>
      </c>
      <c r="E634" s="240" t="s">
        <v>19</v>
      </c>
      <c r="F634" s="241" t="s">
        <v>869</v>
      </c>
      <c r="G634" s="239"/>
      <c r="H634" s="240" t="s">
        <v>19</v>
      </c>
      <c r="I634" s="242"/>
      <c r="J634" s="239"/>
      <c r="K634" s="239"/>
      <c r="L634" s="243"/>
      <c r="M634" s="244"/>
      <c r="N634" s="245"/>
      <c r="O634" s="245"/>
      <c r="P634" s="245"/>
      <c r="Q634" s="245"/>
      <c r="R634" s="245"/>
      <c r="S634" s="245"/>
      <c r="T634" s="246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47" t="s">
        <v>146</v>
      </c>
      <c r="AU634" s="247" t="s">
        <v>83</v>
      </c>
      <c r="AV634" s="14" t="s">
        <v>81</v>
      </c>
      <c r="AW634" s="14" t="s">
        <v>33</v>
      </c>
      <c r="AX634" s="14" t="s">
        <v>73</v>
      </c>
      <c r="AY634" s="247" t="s">
        <v>133</v>
      </c>
    </row>
    <row r="635" s="13" customFormat="1">
      <c r="A635" s="13"/>
      <c r="B635" s="227"/>
      <c r="C635" s="228"/>
      <c r="D635" s="220" t="s">
        <v>146</v>
      </c>
      <c r="E635" s="229" t="s">
        <v>19</v>
      </c>
      <c r="F635" s="230" t="s">
        <v>1269</v>
      </c>
      <c r="G635" s="228"/>
      <c r="H635" s="231">
        <v>5.9000000000000004</v>
      </c>
      <c r="I635" s="232"/>
      <c r="J635" s="228"/>
      <c r="K635" s="228"/>
      <c r="L635" s="233"/>
      <c r="M635" s="234"/>
      <c r="N635" s="235"/>
      <c r="O635" s="235"/>
      <c r="P635" s="235"/>
      <c r="Q635" s="235"/>
      <c r="R635" s="235"/>
      <c r="S635" s="235"/>
      <c r="T635" s="23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7" t="s">
        <v>146</v>
      </c>
      <c r="AU635" s="237" t="s">
        <v>83</v>
      </c>
      <c r="AV635" s="13" t="s">
        <v>83</v>
      </c>
      <c r="AW635" s="13" t="s">
        <v>33</v>
      </c>
      <c r="AX635" s="13" t="s">
        <v>81</v>
      </c>
      <c r="AY635" s="237" t="s">
        <v>133</v>
      </c>
    </row>
    <row r="636" s="13" customFormat="1">
      <c r="A636" s="13"/>
      <c r="B636" s="227"/>
      <c r="C636" s="228"/>
      <c r="D636" s="220" t="s">
        <v>146</v>
      </c>
      <c r="E636" s="228"/>
      <c r="F636" s="230" t="s">
        <v>1270</v>
      </c>
      <c r="G636" s="228"/>
      <c r="H636" s="231">
        <v>6.1950000000000003</v>
      </c>
      <c r="I636" s="232"/>
      <c r="J636" s="228"/>
      <c r="K636" s="228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146</v>
      </c>
      <c r="AU636" s="237" t="s">
        <v>83</v>
      </c>
      <c r="AV636" s="13" t="s">
        <v>83</v>
      </c>
      <c r="AW636" s="13" t="s">
        <v>4</v>
      </c>
      <c r="AX636" s="13" t="s">
        <v>81</v>
      </c>
      <c r="AY636" s="237" t="s">
        <v>133</v>
      </c>
    </row>
    <row r="637" s="2" customFormat="1" ht="33" customHeight="1">
      <c r="A637" s="41"/>
      <c r="B637" s="42"/>
      <c r="C637" s="207" t="s">
        <v>1271</v>
      </c>
      <c r="D637" s="207" t="s">
        <v>135</v>
      </c>
      <c r="E637" s="208" t="s">
        <v>1272</v>
      </c>
      <c r="F637" s="209" t="s">
        <v>1273</v>
      </c>
      <c r="G637" s="210" t="s">
        <v>198</v>
      </c>
      <c r="H637" s="211">
        <v>52.365000000000002</v>
      </c>
      <c r="I637" s="212"/>
      <c r="J637" s="213">
        <f>ROUND(I637*H637,2)</f>
        <v>0</v>
      </c>
      <c r="K637" s="209" t="s">
        <v>139</v>
      </c>
      <c r="L637" s="47"/>
      <c r="M637" s="214" t="s">
        <v>19</v>
      </c>
      <c r="N637" s="215" t="s">
        <v>44</v>
      </c>
      <c r="O637" s="87"/>
      <c r="P637" s="216">
        <f>O637*H637</f>
        <v>0</v>
      </c>
      <c r="Q637" s="216">
        <v>0</v>
      </c>
      <c r="R637" s="216">
        <f>Q637*H637</f>
        <v>0</v>
      </c>
      <c r="S637" s="216">
        <v>0</v>
      </c>
      <c r="T637" s="217">
        <f>S637*H637</f>
        <v>0</v>
      </c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R637" s="218" t="s">
        <v>246</v>
      </c>
      <c r="AT637" s="218" t="s">
        <v>135</v>
      </c>
      <c r="AU637" s="218" t="s">
        <v>83</v>
      </c>
      <c r="AY637" s="20" t="s">
        <v>133</v>
      </c>
      <c r="BE637" s="219">
        <f>IF(N637="základní",J637,0)</f>
        <v>0</v>
      </c>
      <c r="BF637" s="219">
        <f>IF(N637="snížená",J637,0)</f>
        <v>0</v>
      </c>
      <c r="BG637" s="219">
        <f>IF(N637="zákl. přenesená",J637,0)</f>
        <v>0</v>
      </c>
      <c r="BH637" s="219">
        <f>IF(N637="sníž. přenesená",J637,0)</f>
        <v>0</v>
      </c>
      <c r="BI637" s="219">
        <f>IF(N637="nulová",J637,0)</f>
        <v>0</v>
      </c>
      <c r="BJ637" s="20" t="s">
        <v>81</v>
      </c>
      <c r="BK637" s="219">
        <f>ROUND(I637*H637,2)</f>
        <v>0</v>
      </c>
      <c r="BL637" s="20" t="s">
        <v>246</v>
      </c>
      <c r="BM637" s="218" t="s">
        <v>1274</v>
      </c>
    </row>
    <row r="638" s="2" customFormat="1">
      <c r="A638" s="41"/>
      <c r="B638" s="42"/>
      <c r="C638" s="43"/>
      <c r="D638" s="220" t="s">
        <v>142</v>
      </c>
      <c r="E638" s="43"/>
      <c r="F638" s="221" t="s">
        <v>1275</v>
      </c>
      <c r="G638" s="43"/>
      <c r="H638" s="43"/>
      <c r="I638" s="222"/>
      <c r="J638" s="43"/>
      <c r="K638" s="43"/>
      <c r="L638" s="47"/>
      <c r="M638" s="223"/>
      <c r="N638" s="224"/>
      <c r="O638" s="87"/>
      <c r="P638" s="87"/>
      <c r="Q638" s="87"/>
      <c r="R638" s="87"/>
      <c r="S638" s="87"/>
      <c r="T638" s="88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T638" s="20" t="s">
        <v>142</v>
      </c>
      <c r="AU638" s="20" t="s">
        <v>83</v>
      </c>
    </row>
    <row r="639" s="2" customFormat="1">
      <c r="A639" s="41"/>
      <c r="B639" s="42"/>
      <c r="C639" s="43"/>
      <c r="D639" s="225" t="s">
        <v>144</v>
      </c>
      <c r="E639" s="43"/>
      <c r="F639" s="226" t="s">
        <v>1276</v>
      </c>
      <c r="G639" s="43"/>
      <c r="H639" s="43"/>
      <c r="I639" s="222"/>
      <c r="J639" s="43"/>
      <c r="K639" s="43"/>
      <c r="L639" s="47"/>
      <c r="M639" s="223"/>
      <c r="N639" s="224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144</v>
      </c>
      <c r="AU639" s="20" t="s">
        <v>83</v>
      </c>
    </row>
    <row r="640" s="14" customFormat="1">
      <c r="A640" s="14"/>
      <c r="B640" s="238"/>
      <c r="C640" s="239"/>
      <c r="D640" s="220" t="s">
        <v>146</v>
      </c>
      <c r="E640" s="240" t="s">
        <v>19</v>
      </c>
      <c r="F640" s="241" t="s">
        <v>923</v>
      </c>
      <c r="G640" s="239"/>
      <c r="H640" s="240" t="s">
        <v>19</v>
      </c>
      <c r="I640" s="242"/>
      <c r="J640" s="239"/>
      <c r="K640" s="239"/>
      <c r="L640" s="243"/>
      <c r="M640" s="244"/>
      <c r="N640" s="245"/>
      <c r="O640" s="245"/>
      <c r="P640" s="245"/>
      <c r="Q640" s="245"/>
      <c r="R640" s="245"/>
      <c r="S640" s="245"/>
      <c r="T640" s="246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7" t="s">
        <v>146</v>
      </c>
      <c r="AU640" s="247" t="s">
        <v>83</v>
      </c>
      <c r="AV640" s="14" t="s">
        <v>81</v>
      </c>
      <c r="AW640" s="14" t="s">
        <v>33</v>
      </c>
      <c r="AX640" s="14" t="s">
        <v>73</v>
      </c>
      <c r="AY640" s="247" t="s">
        <v>133</v>
      </c>
    </row>
    <row r="641" s="13" customFormat="1">
      <c r="A641" s="13"/>
      <c r="B641" s="227"/>
      <c r="C641" s="228"/>
      <c r="D641" s="220" t="s">
        <v>146</v>
      </c>
      <c r="E641" s="229" t="s">
        <v>19</v>
      </c>
      <c r="F641" s="230" t="s">
        <v>1277</v>
      </c>
      <c r="G641" s="228"/>
      <c r="H641" s="231">
        <v>52.365000000000002</v>
      </c>
      <c r="I641" s="232"/>
      <c r="J641" s="228"/>
      <c r="K641" s="228"/>
      <c r="L641" s="233"/>
      <c r="M641" s="234"/>
      <c r="N641" s="235"/>
      <c r="O641" s="235"/>
      <c r="P641" s="235"/>
      <c r="Q641" s="235"/>
      <c r="R641" s="235"/>
      <c r="S641" s="235"/>
      <c r="T641" s="236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7" t="s">
        <v>146</v>
      </c>
      <c r="AU641" s="237" t="s">
        <v>83</v>
      </c>
      <c r="AV641" s="13" t="s">
        <v>83</v>
      </c>
      <c r="AW641" s="13" t="s">
        <v>33</v>
      </c>
      <c r="AX641" s="13" t="s">
        <v>73</v>
      </c>
      <c r="AY641" s="237" t="s">
        <v>133</v>
      </c>
    </row>
    <row r="642" s="15" customFormat="1">
      <c r="A642" s="15"/>
      <c r="B642" s="248"/>
      <c r="C642" s="249"/>
      <c r="D642" s="220" t="s">
        <v>146</v>
      </c>
      <c r="E642" s="250" t="s">
        <v>19</v>
      </c>
      <c r="F642" s="251" t="s">
        <v>261</v>
      </c>
      <c r="G642" s="249"/>
      <c r="H642" s="252">
        <v>52.365000000000002</v>
      </c>
      <c r="I642" s="253"/>
      <c r="J642" s="249"/>
      <c r="K642" s="249"/>
      <c r="L642" s="254"/>
      <c r="M642" s="255"/>
      <c r="N642" s="256"/>
      <c r="O642" s="256"/>
      <c r="P642" s="256"/>
      <c r="Q642" s="256"/>
      <c r="R642" s="256"/>
      <c r="S642" s="256"/>
      <c r="T642" s="257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58" t="s">
        <v>146</v>
      </c>
      <c r="AU642" s="258" t="s">
        <v>83</v>
      </c>
      <c r="AV642" s="15" t="s">
        <v>140</v>
      </c>
      <c r="AW642" s="15" t="s">
        <v>33</v>
      </c>
      <c r="AX642" s="15" t="s">
        <v>81</v>
      </c>
      <c r="AY642" s="258" t="s">
        <v>133</v>
      </c>
    </row>
    <row r="643" s="2" customFormat="1" ht="24.15" customHeight="1">
      <c r="A643" s="41"/>
      <c r="B643" s="42"/>
      <c r="C643" s="273" t="s">
        <v>1278</v>
      </c>
      <c r="D643" s="273" t="s">
        <v>735</v>
      </c>
      <c r="E643" s="274" t="s">
        <v>1279</v>
      </c>
      <c r="F643" s="275" t="s">
        <v>1280</v>
      </c>
      <c r="G643" s="276" t="s">
        <v>198</v>
      </c>
      <c r="H643" s="277">
        <v>54.982999999999997</v>
      </c>
      <c r="I643" s="278"/>
      <c r="J643" s="279">
        <f>ROUND(I643*H643,2)</f>
        <v>0</v>
      </c>
      <c r="K643" s="275" t="s">
        <v>139</v>
      </c>
      <c r="L643" s="280"/>
      <c r="M643" s="281" t="s">
        <v>19</v>
      </c>
      <c r="N643" s="282" t="s">
        <v>44</v>
      </c>
      <c r="O643" s="87"/>
      <c r="P643" s="216">
        <f>O643*H643</f>
        <v>0</v>
      </c>
      <c r="Q643" s="216">
        <v>0.0055999999999999999</v>
      </c>
      <c r="R643" s="216">
        <f>Q643*H643</f>
        <v>0.30790479999999998</v>
      </c>
      <c r="S643" s="216">
        <v>0</v>
      </c>
      <c r="T643" s="217">
        <f>S643*H643</f>
        <v>0</v>
      </c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R643" s="218" t="s">
        <v>382</v>
      </c>
      <c r="AT643" s="218" t="s">
        <v>735</v>
      </c>
      <c r="AU643" s="218" t="s">
        <v>83</v>
      </c>
      <c r="AY643" s="20" t="s">
        <v>133</v>
      </c>
      <c r="BE643" s="219">
        <f>IF(N643="základní",J643,0)</f>
        <v>0</v>
      </c>
      <c r="BF643" s="219">
        <f>IF(N643="snížená",J643,0)</f>
        <v>0</v>
      </c>
      <c r="BG643" s="219">
        <f>IF(N643="zákl. přenesená",J643,0)</f>
        <v>0</v>
      </c>
      <c r="BH643" s="219">
        <f>IF(N643="sníž. přenesená",J643,0)</f>
        <v>0</v>
      </c>
      <c r="BI643" s="219">
        <f>IF(N643="nulová",J643,0)</f>
        <v>0</v>
      </c>
      <c r="BJ643" s="20" t="s">
        <v>81</v>
      </c>
      <c r="BK643" s="219">
        <f>ROUND(I643*H643,2)</f>
        <v>0</v>
      </c>
      <c r="BL643" s="20" t="s">
        <v>246</v>
      </c>
      <c r="BM643" s="218" t="s">
        <v>1281</v>
      </c>
    </row>
    <row r="644" s="2" customFormat="1">
      <c r="A644" s="41"/>
      <c r="B644" s="42"/>
      <c r="C644" s="43"/>
      <c r="D644" s="220" t="s">
        <v>142</v>
      </c>
      <c r="E644" s="43"/>
      <c r="F644" s="221" t="s">
        <v>1280</v>
      </c>
      <c r="G644" s="43"/>
      <c r="H644" s="43"/>
      <c r="I644" s="222"/>
      <c r="J644" s="43"/>
      <c r="K644" s="43"/>
      <c r="L644" s="47"/>
      <c r="M644" s="223"/>
      <c r="N644" s="224"/>
      <c r="O644" s="87"/>
      <c r="P644" s="87"/>
      <c r="Q644" s="87"/>
      <c r="R644" s="87"/>
      <c r="S644" s="87"/>
      <c r="T644" s="88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0" t="s">
        <v>142</v>
      </c>
      <c r="AU644" s="20" t="s">
        <v>83</v>
      </c>
    </row>
    <row r="645" s="13" customFormat="1">
      <c r="A645" s="13"/>
      <c r="B645" s="227"/>
      <c r="C645" s="228"/>
      <c r="D645" s="220" t="s">
        <v>146</v>
      </c>
      <c r="E645" s="228"/>
      <c r="F645" s="230" t="s">
        <v>1282</v>
      </c>
      <c r="G645" s="228"/>
      <c r="H645" s="231">
        <v>54.982999999999997</v>
      </c>
      <c r="I645" s="232"/>
      <c r="J645" s="228"/>
      <c r="K645" s="228"/>
      <c r="L645" s="233"/>
      <c r="M645" s="234"/>
      <c r="N645" s="235"/>
      <c r="O645" s="235"/>
      <c r="P645" s="235"/>
      <c r="Q645" s="235"/>
      <c r="R645" s="235"/>
      <c r="S645" s="235"/>
      <c r="T645" s="23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7" t="s">
        <v>146</v>
      </c>
      <c r="AU645" s="237" t="s">
        <v>83</v>
      </c>
      <c r="AV645" s="13" t="s">
        <v>83</v>
      </c>
      <c r="AW645" s="13" t="s">
        <v>4</v>
      </c>
      <c r="AX645" s="13" t="s">
        <v>81</v>
      </c>
      <c r="AY645" s="237" t="s">
        <v>133</v>
      </c>
    </row>
    <row r="646" s="2" customFormat="1" ht="33" customHeight="1">
      <c r="A646" s="41"/>
      <c r="B646" s="42"/>
      <c r="C646" s="207" t="s">
        <v>1283</v>
      </c>
      <c r="D646" s="207" t="s">
        <v>135</v>
      </c>
      <c r="E646" s="208" t="s">
        <v>1284</v>
      </c>
      <c r="F646" s="209" t="s">
        <v>1285</v>
      </c>
      <c r="G646" s="210" t="s">
        <v>198</v>
      </c>
      <c r="H646" s="211">
        <v>114.863</v>
      </c>
      <c r="I646" s="212"/>
      <c r="J646" s="213">
        <f>ROUND(I646*H646,2)</f>
        <v>0</v>
      </c>
      <c r="K646" s="209" t="s">
        <v>139</v>
      </c>
      <c r="L646" s="47"/>
      <c r="M646" s="214" t="s">
        <v>19</v>
      </c>
      <c r="N646" s="215" t="s">
        <v>44</v>
      </c>
      <c r="O646" s="87"/>
      <c r="P646" s="216">
        <f>O646*H646</f>
        <v>0</v>
      </c>
      <c r="Q646" s="216">
        <v>0</v>
      </c>
      <c r="R646" s="216">
        <f>Q646*H646</f>
        <v>0</v>
      </c>
      <c r="S646" s="216">
        <v>0</v>
      </c>
      <c r="T646" s="217">
        <f>S646*H646</f>
        <v>0</v>
      </c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R646" s="218" t="s">
        <v>246</v>
      </c>
      <c r="AT646" s="218" t="s">
        <v>135</v>
      </c>
      <c r="AU646" s="218" t="s">
        <v>83</v>
      </c>
      <c r="AY646" s="20" t="s">
        <v>133</v>
      </c>
      <c r="BE646" s="219">
        <f>IF(N646="základní",J646,0)</f>
        <v>0</v>
      </c>
      <c r="BF646" s="219">
        <f>IF(N646="snížená",J646,0)</f>
        <v>0</v>
      </c>
      <c r="BG646" s="219">
        <f>IF(N646="zákl. přenesená",J646,0)</f>
        <v>0</v>
      </c>
      <c r="BH646" s="219">
        <f>IF(N646="sníž. přenesená",J646,0)</f>
        <v>0</v>
      </c>
      <c r="BI646" s="219">
        <f>IF(N646="nulová",J646,0)</f>
        <v>0</v>
      </c>
      <c r="BJ646" s="20" t="s">
        <v>81</v>
      </c>
      <c r="BK646" s="219">
        <f>ROUND(I646*H646,2)</f>
        <v>0</v>
      </c>
      <c r="BL646" s="20" t="s">
        <v>246</v>
      </c>
      <c r="BM646" s="218" t="s">
        <v>1286</v>
      </c>
    </row>
    <row r="647" s="2" customFormat="1">
      <c r="A647" s="41"/>
      <c r="B647" s="42"/>
      <c r="C647" s="43"/>
      <c r="D647" s="220" t="s">
        <v>142</v>
      </c>
      <c r="E647" s="43"/>
      <c r="F647" s="221" t="s">
        <v>1287</v>
      </c>
      <c r="G647" s="43"/>
      <c r="H647" s="43"/>
      <c r="I647" s="222"/>
      <c r="J647" s="43"/>
      <c r="K647" s="43"/>
      <c r="L647" s="47"/>
      <c r="M647" s="223"/>
      <c r="N647" s="224"/>
      <c r="O647" s="87"/>
      <c r="P647" s="87"/>
      <c r="Q647" s="87"/>
      <c r="R647" s="87"/>
      <c r="S647" s="87"/>
      <c r="T647" s="88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T647" s="20" t="s">
        <v>142</v>
      </c>
      <c r="AU647" s="20" t="s">
        <v>83</v>
      </c>
    </row>
    <row r="648" s="2" customFormat="1">
      <c r="A648" s="41"/>
      <c r="B648" s="42"/>
      <c r="C648" s="43"/>
      <c r="D648" s="225" t="s">
        <v>144</v>
      </c>
      <c r="E648" s="43"/>
      <c r="F648" s="226" t="s">
        <v>1288</v>
      </c>
      <c r="G648" s="43"/>
      <c r="H648" s="43"/>
      <c r="I648" s="222"/>
      <c r="J648" s="43"/>
      <c r="K648" s="43"/>
      <c r="L648" s="47"/>
      <c r="M648" s="223"/>
      <c r="N648" s="224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144</v>
      </c>
      <c r="AU648" s="20" t="s">
        <v>83</v>
      </c>
    </row>
    <row r="649" s="14" customFormat="1">
      <c r="A649" s="14"/>
      <c r="B649" s="238"/>
      <c r="C649" s="239"/>
      <c r="D649" s="220" t="s">
        <v>146</v>
      </c>
      <c r="E649" s="240" t="s">
        <v>19</v>
      </c>
      <c r="F649" s="241" t="s">
        <v>1289</v>
      </c>
      <c r="G649" s="239"/>
      <c r="H649" s="240" t="s">
        <v>19</v>
      </c>
      <c r="I649" s="242"/>
      <c r="J649" s="239"/>
      <c r="K649" s="239"/>
      <c r="L649" s="243"/>
      <c r="M649" s="244"/>
      <c r="N649" s="245"/>
      <c r="O649" s="245"/>
      <c r="P649" s="245"/>
      <c r="Q649" s="245"/>
      <c r="R649" s="245"/>
      <c r="S649" s="245"/>
      <c r="T649" s="246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47" t="s">
        <v>146</v>
      </c>
      <c r="AU649" s="247" t="s">
        <v>83</v>
      </c>
      <c r="AV649" s="14" t="s">
        <v>81</v>
      </c>
      <c r="AW649" s="14" t="s">
        <v>33</v>
      </c>
      <c r="AX649" s="14" t="s">
        <v>73</v>
      </c>
      <c r="AY649" s="247" t="s">
        <v>133</v>
      </c>
    </row>
    <row r="650" s="13" customFormat="1">
      <c r="A650" s="13"/>
      <c r="B650" s="227"/>
      <c r="C650" s="228"/>
      <c r="D650" s="220" t="s">
        <v>146</v>
      </c>
      <c r="E650" s="229" t="s">
        <v>19</v>
      </c>
      <c r="F650" s="230" t="s">
        <v>1290</v>
      </c>
      <c r="G650" s="228"/>
      <c r="H650" s="231">
        <v>47.762999999999998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7" t="s">
        <v>146</v>
      </c>
      <c r="AU650" s="237" t="s">
        <v>83</v>
      </c>
      <c r="AV650" s="13" t="s">
        <v>83</v>
      </c>
      <c r="AW650" s="13" t="s">
        <v>33</v>
      </c>
      <c r="AX650" s="13" t="s">
        <v>73</v>
      </c>
      <c r="AY650" s="237" t="s">
        <v>133</v>
      </c>
    </row>
    <row r="651" s="14" customFormat="1">
      <c r="A651" s="14"/>
      <c r="B651" s="238"/>
      <c r="C651" s="239"/>
      <c r="D651" s="220" t="s">
        <v>146</v>
      </c>
      <c r="E651" s="240" t="s">
        <v>19</v>
      </c>
      <c r="F651" s="241" t="s">
        <v>1291</v>
      </c>
      <c r="G651" s="239"/>
      <c r="H651" s="240" t="s">
        <v>19</v>
      </c>
      <c r="I651" s="242"/>
      <c r="J651" s="239"/>
      <c r="K651" s="239"/>
      <c r="L651" s="243"/>
      <c r="M651" s="244"/>
      <c r="N651" s="245"/>
      <c r="O651" s="245"/>
      <c r="P651" s="245"/>
      <c r="Q651" s="245"/>
      <c r="R651" s="245"/>
      <c r="S651" s="245"/>
      <c r="T651" s="24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47" t="s">
        <v>146</v>
      </c>
      <c r="AU651" s="247" t="s">
        <v>83</v>
      </c>
      <c r="AV651" s="14" t="s">
        <v>81</v>
      </c>
      <c r="AW651" s="14" t="s">
        <v>33</v>
      </c>
      <c r="AX651" s="14" t="s">
        <v>73</v>
      </c>
      <c r="AY651" s="247" t="s">
        <v>133</v>
      </c>
    </row>
    <row r="652" s="13" customFormat="1">
      <c r="A652" s="13"/>
      <c r="B652" s="227"/>
      <c r="C652" s="228"/>
      <c r="D652" s="220" t="s">
        <v>146</v>
      </c>
      <c r="E652" s="229" t="s">
        <v>19</v>
      </c>
      <c r="F652" s="230" t="s">
        <v>1292</v>
      </c>
      <c r="G652" s="228"/>
      <c r="H652" s="231">
        <v>49.799999999999997</v>
      </c>
      <c r="I652" s="232"/>
      <c r="J652" s="228"/>
      <c r="K652" s="228"/>
      <c r="L652" s="233"/>
      <c r="M652" s="234"/>
      <c r="N652" s="235"/>
      <c r="O652" s="235"/>
      <c r="P652" s="235"/>
      <c r="Q652" s="235"/>
      <c r="R652" s="235"/>
      <c r="S652" s="235"/>
      <c r="T652" s="23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7" t="s">
        <v>146</v>
      </c>
      <c r="AU652" s="237" t="s">
        <v>83</v>
      </c>
      <c r="AV652" s="13" t="s">
        <v>83</v>
      </c>
      <c r="AW652" s="13" t="s">
        <v>33</v>
      </c>
      <c r="AX652" s="13" t="s">
        <v>73</v>
      </c>
      <c r="AY652" s="237" t="s">
        <v>133</v>
      </c>
    </row>
    <row r="653" s="14" customFormat="1">
      <c r="A653" s="14"/>
      <c r="B653" s="238"/>
      <c r="C653" s="239"/>
      <c r="D653" s="220" t="s">
        <v>146</v>
      </c>
      <c r="E653" s="240" t="s">
        <v>19</v>
      </c>
      <c r="F653" s="241" t="s">
        <v>872</v>
      </c>
      <c r="G653" s="239"/>
      <c r="H653" s="240" t="s">
        <v>19</v>
      </c>
      <c r="I653" s="242"/>
      <c r="J653" s="239"/>
      <c r="K653" s="239"/>
      <c r="L653" s="243"/>
      <c r="M653" s="244"/>
      <c r="N653" s="245"/>
      <c r="O653" s="245"/>
      <c r="P653" s="245"/>
      <c r="Q653" s="245"/>
      <c r="R653" s="245"/>
      <c r="S653" s="245"/>
      <c r="T653" s="246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47" t="s">
        <v>146</v>
      </c>
      <c r="AU653" s="247" t="s">
        <v>83</v>
      </c>
      <c r="AV653" s="14" t="s">
        <v>81</v>
      </c>
      <c r="AW653" s="14" t="s">
        <v>33</v>
      </c>
      <c r="AX653" s="14" t="s">
        <v>73</v>
      </c>
      <c r="AY653" s="247" t="s">
        <v>133</v>
      </c>
    </row>
    <row r="654" s="13" customFormat="1">
      <c r="A654" s="13"/>
      <c r="B654" s="227"/>
      <c r="C654" s="228"/>
      <c r="D654" s="220" t="s">
        <v>146</v>
      </c>
      <c r="E654" s="229" t="s">
        <v>19</v>
      </c>
      <c r="F654" s="230" t="s">
        <v>1293</v>
      </c>
      <c r="G654" s="228"/>
      <c r="H654" s="231">
        <v>17.300000000000001</v>
      </c>
      <c r="I654" s="232"/>
      <c r="J654" s="228"/>
      <c r="K654" s="228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146</v>
      </c>
      <c r="AU654" s="237" t="s">
        <v>83</v>
      </c>
      <c r="AV654" s="13" t="s">
        <v>83</v>
      </c>
      <c r="AW654" s="13" t="s">
        <v>33</v>
      </c>
      <c r="AX654" s="13" t="s">
        <v>73</v>
      </c>
      <c r="AY654" s="237" t="s">
        <v>133</v>
      </c>
    </row>
    <row r="655" s="15" customFormat="1">
      <c r="A655" s="15"/>
      <c r="B655" s="248"/>
      <c r="C655" s="249"/>
      <c r="D655" s="220" t="s">
        <v>146</v>
      </c>
      <c r="E655" s="250" t="s">
        <v>19</v>
      </c>
      <c r="F655" s="251" t="s">
        <v>261</v>
      </c>
      <c r="G655" s="249"/>
      <c r="H655" s="252">
        <v>114.86299999999999</v>
      </c>
      <c r="I655" s="253"/>
      <c r="J655" s="249"/>
      <c r="K655" s="249"/>
      <c r="L655" s="254"/>
      <c r="M655" s="255"/>
      <c r="N655" s="256"/>
      <c r="O655" s="256"/>
      <c r="P655" s="256"/>
      <c r="Q655" s="256"/>
      <c r="R655" s="256"/>
      <c r="S655" s="256"/>
      <c r="T655" s="257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58" t="s">
        <v>146</v>
      </c>
      <c r="AU655" s="258" t="s">
        <v>83</v>
      </c>
      <c r="AV655" s="15" t="s">
        <v>140</v>
      </c>
      <c r="AW655" s="15" t="s">
        <v>33</v>
      </c>
      <c r="AX655" s="15" t="s">
        <v>81</v>
      </c>
      <c r="AY655" s="258" t="s">
        <v>133</v>
      </c>
    </row>
    <row r="656" s="2" customFormat="1" ht="16.5" customHeight="1">
      <c r="A656" s="41"/>
      <c r="B656" s="42"/>
      <c r="C656" s="273" t="s">
        <v>1294</v>
      </c>
      <c r="D656" s="273" t="s">
        <v>735</v>
      </c>
      <c r="E656" s="274" t="s">
        <v>1295</v>
      </c>
      <c r="F656" s="275" t="s">
        <v>1296</v>
      </c>
      <c r="G656" s="276" t="s">
        <v>138</v>
      </c>
      <c r="H656" s="277">
        <v>12.060000000000001</v>
      </c>
      <c r="I656" s="278"/>
      <c r="J656" s="279">
        <f>ROUND(I656*H656,2)</f>
        <v>0</v>
      </c>
      <c r="K656" s="275" t="s">
        <v>139</v>
      </c>
      <c r="L656" s="280"/>
      <c r="M656" s="281" t="s">
        <v>19</v>
      </c>
      <c r="N656" s="282" t="s">
        <v>44</v>
      </c>
      <c r="O656" s="87"/>
      <c r="P656" s="216">
        <f>O656*H656</f>
        <v>0</v>
      </c>
      <c r="Q656" s="216">
        <v>0.27500000000000002</v>
      </c>
      <c r="R656" s="216">
        <f>Q656*H656</f>
        <v>3.3165000000000004</v>
      </c>
      <c r="S656" s="216">
        <v>0</v>
      </c>
      <c r="T656" s="217">
        <f>S656*H656</f>
        <v>0</v>
      </c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R656" s="218" t="s">
        <v>382</v>
      </c>
      <c r="AT656" s="218" t="s">
        <v>735</v>
      </c>
      <c r="AU656" s="218" t="s">
        <v>83</v>
      </c>
      <c r="AY656" s="20" t="s">
        <v>133</v>
      </c>
      <c r="BE656" s="219">
        <f>IF(N656="základní",J656,0)</f>
        <v>0</v>
      </c>
      <c r="BF656" s="219">
        <f>IF(N656="snížená",J656,0)</f>
        <v>0</v>
      </c>
      <c r="BG656" s="219">
        <f>IF(N656="zákl. přenesená",J656,0)</f>
        <v>0</v>
      </c>
      <c r="BH656" s="219">
        <f>IF(N656="sníž. přenesená",J656,0)</f>
        <v>0</v>
      </c>
      <c r="BI656" s="219">
        <f>IF(N656="nulová",J656,0)</f>
        <v>0</v>
      </c>
      <c r="BJ656" s="20" t="s">
        <v>81</v>
      </c>
      <c r="BK656" s="219">
        <f>ROUND(I656*H656,2)</f>
        <v>0</v>
      </c>
      <c r="BL656" s="20" t="s">
        <v>246</v>
      </c>
      <c r="BM656" s="218" t="s">
        <v>1297</v>
      </c>
    </row>
    <row r="657" s="2" customFormat="1">
      <c r="A657" s="41"/>
      <c r="B657" s="42"/>
      <c r="C657" s="43"/>
      <c r="D657" s="220" t="s">
        <v>142</v>
      </c>
      <c r="E657" s="43"/>
      <c r="F657" s="221" t="s">
        <v>1296</v>
      </c>
      <c r="G657" s="43"/>
      <c r="H657" s="43"/>
      <c r="I657" s="222"/>
      <c r="J657" s="43"/>
      <c r="K657" s="43"/>
      <c r="L657" s="47"/>
      <c r="M657" s="223"/>
      <c r="N657" s="224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20" t="s">
        <v>142</v>
      </c>
      <c r="AU657" s="20" t="s">
        <v>83</v>
      </c>
    </row>
    <row r="658" s="14" customFormat="1">
      <c r="A658" s="14"/>
      <c r="B658" s="238"/>
      <c r="C658" s="239"/>
      <c r="D658" s="220" t="s">
        <v>146</v>
      </c>
      <c r="E658" s="240" t="s">
        <v>19</v>
      </c>
      <c r="F658" s="241" t="s">
        <v>1289</v>
      </c>
      <c r="G658" s="239"/>
      <c r="H658" s="240" t="s">
        <v>19</v>
      </c>
      <c r="I658" s="242"/>
      <c r="J658" s="239"/>
      <c r="K658" s="239"/>
      <c r="L658" s="243"/>
      <c r="M658" s="244"/>
      <c r="N658" s="245"/>
      <c r="O658" s="245"/>
      <c r="P658" s="245"/>
      <c r="Q658" s="245"/>
      <c r="R658" s="245"/>
      <c r="S658" s="245"/>
      <c r="T658" s="246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T658" s="247" t="s">
        <v>146</v>
      </c>
      <c r="AU658" s="247" t="s">
        <v>83</v>
      </c>
      <c r="AV658" s="14" t="s">
        <v>81</v>
      </c>
      <c r="AW658" s="14" t="s">
        <v>33</v>
      </c>
      <c r="AX658" s="14" t="s">
        <v>73</v>
      </c>
      <c r="AY658" s="247" t="s">
        <v>133</v>
      </c>
    </row>
    <row r="659" s="13" customFormat="1">
      <c r="A659" s="13"/>
      <c r="B659" s="227"/>
      <c r="C659" s="228"/>
      <c r="D659" s="220" t="s">
        <v>146</v>
      </c>
      <c r="E659" s="229" t="s">
        <v>19</v>
      </c>
      <c r="F659" s="230" t="s">
        <v>1298</v>
      </c>
      <c r="G659" s="228"/>
      <c r="H659" s="231">
        <v>4.7759999999999998</v>
      </c>
      <c r="I659" s="232"/>
      <c r="J659" s="228"/>
      <c r="K659" s="228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146</v>
      </c>
      <c r="AU659" s="237" t="s">
        <v>83</v>
      </c>
      <c r="AV659" s="13" t="s">
        <v>83</v>
      </c>
      <c r="AW659" s="13" t="s">
        <v>33</v>
      </c>
      <c r="AX659" s="13" t="s">
        <v>73</v>
      </c>
      <c r="AY659" s="237" t="s">
        <v>133</v>
      </c>
    </row>
    <row r="660" s="14" customFormat="1">
      <c r="A660" s="14"/>
      <c r="B660" s="238"/>
      <c r="C660" s="239"/>
      <c r="D660" s="220" t="s">
        <v>146</v>
      </c>
      <c r="E660" s="240" t="s">
        <v>19</v>
      </c>
      <c r="F660" s="241" t="s">
        <v>1291</v>
      </c>
      <c r="G660" s="239"/>
      <c r="H660" s="240" t="s">
        <v>19</v>
      </c>
      <c r="I660" s="242"/>
      <c r="J660" s="239"/>
      <c r="K660" s="239"/>
      <c r="L660" s="243"/>
      <c r="M660" s="244"/>
      <c r="N660" s="245"/>
      <c r="O660" s="245"/>
      <c r="P660" s="245"/>
      <c r="Q660" s="245"/>
      <c r="R660" s="245"/>
      <c r="S660" s="245"/>
      <c r="T660" s="24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47" t="s">
        <v>146</v>
      </c>
      <c r="AU660" s="247" t="s">
        <v>83</v>
      </c>
      <c r="AV660" s="14" t="s">
        <v>81</v>
      </c>
      <c r="AW660" s="14" t="s">
        <v>33</v>
      </c>
      <c r="AX660" s="14" t="s">
        <v>73</v>
      </c>
      <c r="AY660" s="247" t="s">
        <v>133</v>
      </c>
    </row>
    <row r="661" s="13" customFormat="1">
      <c r="A661" s="13"/>
      <c r="B661" s="227"/>
      <c r="C661" s="228"/>
      <c r="D661" s="220" t="s">
        <v>146</v>
      </c>
      <c r="E661" s="229" t="s">
        <v>19</v>
      </c>
      <c r="F661" s="230" t="s">
        <v>1299</v>
      </c>
      <c r="G661" s="228"/>
      <c r="H661" s="231">
        <v>4.9800000000000004</v>
      </c>
      <c r="I661" s="232"/>
      <c r="J661" s="228"/>
      <c r="K661" s="228"/>
      <c r="L661" s="233"/>
      <c r="M661" s="234"/>
      <c r="N661" s="235"/>
      <c r="O661" s="235"/>
      <c r="P661" s="235"/>
      <c r="Q661" s="235"/>
      <c r="R661" s="235"/>
      <c r="S661" s="235"/>
      <c r="T661" s="23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7" t="s">
        <v>146</v>
      </c>
      <c r="AU661" s="237" t="s">
        <v>83</v>
      </c>
      <c r="AV661" s="13" t="s">
        <v>83</v>
      </c>
      <c r="AW661" s="13" t="s">
        <v>33</v>
      </c>
      <c r="AX661" s="13" t="s">
        <v>73</v>
      </c>
      <c r="AY661" s="237" t="s">
        <v>133</v>
      </c>
    </row>
    <row r="662" s="14" customFormat="1">
      <c r="A662" s="14"/>
      <c r="B662" s="238"/>
      <c r="C662" s="239"/>
      <c r="D662" s="220" t="s">
        <v>146</v>
      </c>
      <c r="E662" s="240" t="s">
        <v>19</v>
      </c>
      <c r="F662" s="241" t="s">
        <v>872</v>
      </c>
      <c r="G662" s="239"/>
      <c r="H662" s="240" t="s">
        <v>19</v>
      </c>
      <c r="I662" s="242"/>
      <c r="J662" s="239"/>
      <c r="K662" s="239"/>
      <c r="L662" s="243"/>
      <c r="M662" s="244"/>
      <c r="N662" s="245"/>
      <c r="O662" s="245"/>
      <c r="P662" s="245"/>
      <c r="Q662" s="245"/>
      <c r="R662" s="245"/>
      <c r="S662" s="245"/>
      <c r="T662" s="24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47" t="s">
        <v>146</v>
      </c>
      <c r="AU662" s="247" t="s">
        <v>83</v>
      </c>
      <c r="AV662" s="14" t="s">
        <v>81</v>
      </c>
      <c r="AW662" s="14" t="s">
        <v>33</v>
      </c>
      <c r="AX662" s="14" t="s">
        <v>73</v>
      </c>
      <c r="AY662" s="247" t="s">
        <v>133</v>
      </c>
    </row>
    <row r="663" s="13" customFormat="1">
      <c r="A663" s="13"/>
      <c r="B663" s="227"/>
      <c r="C663" s="228"/>
      <c r="D663" s="220" t="s">
        <v>146</v>
      </c>
      <c r="E663" s="229" t="s">
        <v>19</v>
      </c>
      <c r="F663" s="230" t="s">
        <v>1300</v>
      </c>
      <c r="G663" s="228"/>
      <c r="H663" s="231">
        <v>1.73</v>
      </c>
      <c r="I663" s="232"/>
      <c r="J663" s="228"/>
      <c r="K663" s="228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146</v>
      </c>
      <c r="AU663" s="237" t="s">
        <v>83</v>
      </c>
      <c r="AV663" s="13" t="s">
        <v>83</v>
      </c>
      <c r="AW663" s="13" t="s">
        <v>33</v>
      </c>
      <c r="AX663" s="13" t="s">
        <v>73</v>
      </c>
      <c r="AY663" s="237" t="s">
        <v>133</v>
      </c>
    </row>
    <row r="664" s="15" customFormat="1">
      <c r="A664" s="15"/>
      <c r="B664" s="248"/>
      <c r="C664" s="249"/>
      <c r="D664" s="220" t="s">
        <v>146</v>
      </c>
      <c r="E664" s="250" t="s">
        <v>19</v>
      </c>
      <c r="F664" s="251" t="s">
        <v>261</v>
      </c>
      <c r="G664" s="249"/>
      <c r="H664" s="252">
        <v>11.486000000000001</v>
      </c>
      <c r="I664" s="253"/>
      <c r="J664" s="249"/>
      <c r="K664" s="249"/>
      <c r="L664" s="254"/>
      <c r="M664" s="255"/>
      <c r="N664" s="256"/>
      <c r="O664" s="256"/>
      <c r="P664" s="256"/>
      <c r="Q664" s="256"/>
      <c r="R664" s="256"/>
      <c r="S664" s="256"/>
      <c r="T664" s="257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T664" s="258" t="s">
        <v>146</v>
      </c>
      <c r="AU664" s="258" t="s">
        <v>83</v>
      </c>
      <c r="AV664" s="15" t="s">
        <v>140</v>
      </c>
      <c r="AW664" s="15" t="s">
        <v>33</v>
      </c>
      <c r="AX664" s="15" t="s">
        <v>81</v>
      </c>
      <c r="AY664" s="258" t="s">
        <v>133</v>
      </c>
    </row>
    <row r="665" s="13" customFormat="1">
      <c r="A665" s="13"/>
      <c r="B665" s="227"/>
      <c r="C665" s="228"/>
      <c r="D665" s="220" t="s">
        <v>146</v>
      </c>
      <c r="E665" s="228"/>
      <c r="F665" s="230" t="s">
        <v>1301</v>
      </c>
      <c r="G665" s="228"/>
      <c r="H665" s="231">
        <v>12.060000000000001</v>
      </c>
      <c r="I665" s="232"/>
      <c r="J665" s="228"/>
      <c r="K665" s="228"/>
      <c r="L665" s="233"/>
      <c r="M665" s="234"/>
      <c r="N665" s="235"/>
      <c r="O665" s="235"/>
      <c r="P665" s="235"/>
      <c r="Q665" s="235"/>
      <c r="R665" s="235"/>
      <c r="S665" s="235"/>
      <c r="T665" s="23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7" t="s">
        <v>146</v>
      </c>
      <c r="AU665" s="237" t="s">
        <v>83</v>
      </c>
      <c r="AV665" s="13" t="s">
        <v>83</v>
      </c>
      <c r="AW665" s="13" t="s">
        <v>4</v>
      </c>
      <c r="AX665" s="13" t="s">
        <v>81</v>
      </c>
      <c r="AY665" s="237" t="s">
        <v>133</v>
      </c>
    </row>
    <row r="666" s="2" customFormat="1" ht="24.15" customHeight="1">
      <c r="A666" s="41"/>
      <c r="B666" s="42"/>
      <c r="C666" s="207" t="s">
        <v>1302</v>
      </c>
      <c r="D666" s="207" t="s">
        <v>135</v>
      </c>
      <c r="E666" s="208" t="s">
        <v>1303</v>
      </c>
      <c r="F666" s="209" t="s">
        <v>1304</v>
      </c>
      <c r="G666" s="210" t="s">
        <v>198</v>
      </c>
      <c r="H666" s="211">
        <v>59.890000000000001</v>
      </c>
      <c r="I666" s="212"/>
      <c r="J666" s="213">
        <f>ROUND(I666*H666,2)</f>
        <v>0</v>
      </c>
      <c r="K666" s="209" t="s">
        <v>139</v>
      </c>
      <c r="L666" s="47"/>
      <c r="M666" s="214" t="s">
        <v>19</v>
      </c>
      <c r="N666" s="215" t="s">
        <v>44</v>
      </c>
      <c r="O666" s="87"/>
      <c r="P666" s="216">
        <f>O666*H666</f>
        <v>0</v>
      </c>
      <c r="Q666" s="216">
        <v>0</v>
      </c>
      <c r="R666" s="216">
        <f>Q666*H666</f>
        <v>0</v>
      </c>
      <c r="S666" s="216">
        <v>0</v>
      </c>
      <c r="T666" s="217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18" t="s">
        <v>246</v>
      </c>
      <c r="AT666" s="218" t="s">
        <v>135</v>
      </c>
      <c r="AU666" s="218" t="s">
        <v>83</v>
      </c>
      <c r="AY666" s="20" t="s">
        <v>133</v>
      </c>
      <c r="BE666" s="219">
        <f>IF(N666="základní",J666,0)</f>
        <v>0</v>
      </c>
      <c r="BF666" s="219">
        <f>IF(N666="snížená",J666,0)</f>
        <v>0</v>
      </c>
      <c r="BG666" s="219">
        <f>IF(N666="zákl. přenesená",J666,0)</f>
        <v>0</v>
      </c>
      <c r="BH666" s="219">
        <f>IF(N666="sníž. přenesená",J666,0)</f>
        <v>0</v>
      </c>
      <c r="BI666" s="219">
        <f>IF(N666="nulová",J666,0)</f>
        <v>0</v>
      </c>
      <c r="BJ666" s="20" t="s">
        <v>81</v>
      </c>
      <c r="BK666" s="219">
        <f>ROUND(I666*H666,2)</f>
        <v>0</v>
      </c>
      <c r="BL666" s="20" t="s">
        <v>246</v>
      </c>
      <c r="BM666" s="218" t="s">
        <v>1305</v>
      </c>
    </row>
    <row r="667" s="2" customFormat="1">
      <c r="A667" s="41"/>
      <c r="B667" s="42"/>
      <c r="C667" s="43"/>
      <c r="D667" s="220" t="s">
        <v>142</v>
      </c>
      <c r="E667" s="43"/>
      <c r="F667" s="221" t="s">
        <v>1306</v>
      </c>
      <c r="G667" s="43"/>
      <c r="H667" s="43"/>
      <c r="I667" s="222"/>
      <c r="J667" s="43"/>
      <c r="K667" s="43"/>
      <c r="L667" s="47"/>
      <c r="M667" s="223"/>
      <c r="N667" s="224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142</v>
      </c>
      <c r="AU667" s="20" t="s">
        <v>83</v>
      </c>
    </row>
    <row r="668" s="2" customFormat="1">
      <c r="A668" s="41"/>
      <c r="B668" s="42"/>
      <c r="C668" s="43"/>
      <c r="D668" s="225" t="s">
        <v>144</v>
      </c>
      <c r="E668" s="43"/>
      <c r="F668" s="226" t="s">
        <v>1307</v>
      </c>
      <c r="G668" s="43"/>
      <c r="H668" s="43"/>
      <c r="I668" s="222"/>
      <c r="J668" s="43"/>
      <c r="K668" s="43"/>
      <c r="L668" s="47"/>
      <c r="M668" s="223"/>
      <c r="N668" s="224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144</v>
      </c>
      <c r="AU668" s="20" t="s">
        <v>83</v>
      </c>
    </row>
    <row r="669" s="14" customFormat="1">
      <c r="A669" s="14"/>
      <c r="B669" s="238"/>
      <c r="C669" s="239"/>
      <c r="D669" s="220" t="s">
        <v>146</v>
      </c>
      <c r="E669" s="240" t="s">
        <v>19</v>
      </c>
      <c r="F669" s="241" t="s">
        <v>1308</v>
      </c>
      <c r="G669" s="239"/>
      <c r="H669" s="240" t="s">
        <v>19</v>
      </c>
      <c r="I669" s="242"/>
      <c r="J669" s="239"/>
      <c r="K669" s="239"/>
      <c r="L669" s="243"/>
      <c r="M669" s="244"/>
      <c r="N669" s="245"/>
      <c r="O669" s="245"/>
      <c r="P669" s="245"/>
      <c r="Q669" s="245"/>
      <c r="R669" s="245"/>
      <c r="S669" s="245"/>
      <c r="T669" s="24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47" t="s">
        <v>146</v>
      </c>
      <c r="AU669" s="247" t="s">
        <v>83</v>
      </c>
      <c r="AV669" s="14" t="s">
        <v>81</v>
      </c>
      <c r="AW669" s="14" t="s">
        <v>33</v>
      </c>
      <c r="AX669" s="14" t="s">
        <v>73</v>
      </c>
      <c r="AY669" s="247" t="s">
        <v>133</v>
      </c>
    </row>
    <row r="670" s="13" customFormat="1">
      <c r="A670" s="13"/>
      <c r="B670" s="227"/>
      <c r="C670" s="228"/>
      <c r="D670" s="220" t="s">
        <v>146</v>
      </c>
      <c r="E670" s="229" t="s">
        <v>19</v>
      </c>
      <c r="F670" s="230" t="s">
        <v>1309</v>
      </c>
      <c r="G670" s="228"/>
      <c r="H670" s="231">
        <v>45.590000000000003</v>
      </c>
      <c r="I670" s="232"/>
      <c r="J670" s="228"/>
      <c r="K670" s="228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146</v>
      </c>
      <c r="AU670" s="237" t="s">
        <v>83</v>
      </c>
      <c r="AV670" s="13" t="s">
        <v>83</v>
      </c>
      <c r="AW670" s="13" t="s">
        <v>33</v>
      </c>
      <c r="AX670" s="13" t="s">
        <v>73</v>
      </c>
      <c r="AY670" s="237" t="s">
        <v>133</v>
      </c>
    </row>
    <row r="671" s="14" customFormat="1">
      <c r="A671" s="14"/>
      <c r="B671" s="238"/>
      <c r="C671" s="239"/>
      <c r="D671" s="220" t="s">
        <v>146</v>
      </c>
      <c r="E671" s="240" t="s">
        <v>19</v>
      </c>
      <c r="F671" s="241" t="s">
        <v>1310</v>
      </c>
      <c r="G671" s="239"/>
      <c r="H671" s="240" t="s">
        <v>19</v>
      </c>
      <c r="I671" s="242"/>
      <c r="J671" s="239"/>
      <c r="K671" s="239"/>
      <c r="L671" s="243"/>
      <c r="M671" s="244"/>
      <c r="N671" s="245"/>
      <c r="O671" s="245"/>
      <c r="P671" s="245"/>
      <c r="Q671" s="245"/>
      <c r="R671" s="245"/>
      <c r="S671" s="245"/>
      <c r="T671" s="24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47" t="s">
        <v>146</v>
      </c>
      <c r="AU671" s="247" t="s">
        <v>83</v>
      </c>
      <c r="AV671" s="14" t="s">
        <v>81</v>
      </c>
      <c r="AW671" s="14" t="s">
        <v>33</v>
      </c>
      <c r="AX671" s="14" t="s">
        <v>73</v>
      </c>
      <c r="AY671" s="247" t="s">
        <v>133</v>
      </c>
    </row>
    <row r="672" s="13" customFormat="1">
      <c r="A672" s="13"/>
      <c r="B672" s="227"/>
      <c r="C672" s="228"/>
      <c r="D672" s="220" t="s">
        <v>146</v>
      </c>
      <c r="E672" s="229" t="s">
        <v>19</v>
      </c>
      <c r="F672" s="230" t="s">
        <v>1311</v>
      </c>
      <c r="G672" s="228"/>
      <c r="H672" s="231">
        <v>14.300000000000001</v>
      </c>
      <c r="I672" s="232"/>
      <c r="J672" s="228"/>
      <c r="K672" s="228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146</v>
      </c>
      <c r="AU672" s="237" t="s">
        <v>83</v>
      </c>
      <c r="AV672" s="13" t="s">
        <v>83</v>
      </c>
      <c r="AW672" s="13" t="s">
        <v>33</v>
      </c>
      <c r="AX672" s="13" t="s">
        <v>73</v>
      </c>
      <c r="AY672" s="237" t="s">
        <v>133</v>
      </c>
    </row>
    <row r="673" s="15" customFormat="1">
      <c r="A673" s="15"/>
      <c r="B673" s="248"/>
      <c r="C673" s="249"/>
      <c r="D673" s="220" t="s">
        <v>146</v>
      </c>
      <c r="E673" s="250" t="s">
        <v>19</v>
      </c>
      <c r="F673" s="251" t="s">
        <v>261</v>
      </c>
      <c r="G673" s="249"/>
      <c r="H673" s="252">
        <v>59.890000000000001</v>
      </c>
      <c r="I673" s="253"/>
      <c r="J673" s="249"/>
      <c r="K673" s="249"/>
      <c r="L673" s="254"/>
      <c r="M673" s="255"/>
      <c r="N673" s="256"/>
      <c r="O673" s="256"/>
      <c r="P673" s="256"/>
      <c r="Q673" s="256"/>
      <c r="R673" s="256"/>
      <c r="S673" s="256"/>
      <c r="T673" s="257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T673" s="258" t="s">
        <v>146</v>
      </c>
      <c r="AU673" s="258" t="s">
        <v>83</v>
      </c>
      <c r="AV673" s="15" t="s">
        <v>140</v>
      </c>
      <c r="AW673" s="15" t="s">
        <v>33</v>
      </c>
      <c r="AX673" s="15" t="s">
        <v>81</v>
      </c>
      <c r="AY673" s="258" t="s">
        <v>133</v>
      </c>
    </row>
    <row r="674" s="2" customFormat="1" ht="16.5" customHeight="1">
      <c r="A674" s="41"/>
      <c r="B674" s="42"/>
      <c r="C674" s="273" t="s">
        <v>1312</v>
      </c>
      <c r="D674" s="273" t="s">
        <v>735</v>
      </c>
      <c r="E674" s="274" t="s">
        <v>1295</v>
      </c>
      <c r="F674" s="275" t="s">
        <v>1296</v>
      </c>
      <c r="G674" s="276" t="s">
        <v>138</v>
      </c>
      <c r="H674" s="277">
        <v>9.2970000000000006</v>
      </c>
      <c r="I674" s="278"/>
      <c r="J674" s="279">
        <f>ROUND(I674*H674,2)</f>
        <v>0</v>
      </c>
      <c r="K674" s="275" t="s">
        <v>139</v>
      </c>
      <c r="L674" s="280"/>
      <c r="M674" s="281" t="s">
        <v>19</v>
      </c>
      <c r="N674" s="282" t="s">
        <v>44</v>
      </c>
      <c r="O674" s="87"/>
      <c r="P674" s="216">
        <f>O674*H674</f>
        <v>0</v>
      </c>
      <c r="Q674" s="216">
        <v>0.27500000000000002</v>
      </c>
      <c r="R674" s="216">
        <f>Q674*H674</f>
        <v>2.5566750000000003</v>
      </c>
      <c r="S674" s="216">
        <v>0</v>
      </c>
      <c r="T674" s="217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18" t="s">
        <v>382</v>
      </c>
      <c r="AT674" s="218" t="s">
        <v>735</v>
      </c>
      <c r="AU674" s="218" t="s">
        <v>83</v>
      </c>
      <c r="AY674" s="20" t="s">
        <v>133</v>
      </c>
      <c r="BE674" s="219">
        <f>IF(N674="základní",J674,0)</f>
        <v>0</v>
      </c>
      <c r="BF674" s="219">
        <f>IF(N674="snížená",J674,0)</f>
        <v>0</v>
      </c>
      <c r="BG674" s="219">
        <f>IF(N674="zákl. přenesená",J674,0)</f>
        <v>0</v>
      </c>
      <c r="BH674" s="219">
        <f>IF(N674="sníž. přenesená",J674,0)</f>
        <v>0</v>
      </c>
      <c r="BI674" s="219">
        <f>IF(N674="nulová",J674,0)</f>
        <v>0</v>
      </c>
      <c r="BJ674" s="20" t="s">
        <v>81</v>
      </c>
      <c r="BK674" s="219">
        <f>ROUND(I674*H674,2)</f>
        <v>0</v>
      </c>
      <c r="BL674" s="20" t="s">
        <v>246</v>
      </c>
      <c r="BM674" s="218" t="s">
        <v>1313</v>
      </c>
    </row>
    <row r="675" s="2" customFormat="1">
      <c r="A675" s="41"/>
      <c r="B675" s="42"/>
      <c r="C675" s="43"/>
      <c r="D675" s="220" t="s">
        <v>142</v>
      </c>
      <c r="E675" s="43"/>
      <c r="F675" s="221" t="s">
        <v>1296</v>
      </c>
      <c r="G675" s="43"/>
      <c r="H675" s="43"/>
      <c r="I675" s="222"/>
      <c r="J675" s="43"/>
      <c r="K675" s="43"/>
      <c r="L675" s="47"/>
      <c r="M675" s="223"/>
      <c r="N675" s="224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142</v>
      </c>
      <c r="AU675" s="20" t="s">
        <v>83</v>
      </c>
    </row>
    <row r="676" s="14" customFormat="1">
      <c r="A676" s="14"/>
      <c r="B676" s="238"/>
      <c r="C676" s="239"/>
      <c r="D676" s="220" t="s">
        <v>146</v>
      </c>
      <c r="E676" s="240" t="s">
        <v>19</v>
      </c>
      <c r="F676" s="241" t="s">
        <v>893</v>
      </c>
      <c r="G676" s="239"/>
      <c r="H676" s="240" t="s">
        <v>19</v>
      </c>
      <c r="I676" s="242"/>
      <c r="J676" s="239"/>
      <c r="K676" s="239"/>
      <c r="L676" s="243"/>
      <c r="M676" s="244"/>
      <c r="N676" s="245"/>
      <c r="O676" s="245"/>
      <c r="P676" s="245"/>
      <c r="Q676" s="245"/>
      <c r="R676" s="245"/>
      <c r="S676" s="245"/>
      <c r="T676" s="246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47" t="s">
        <v>146</v>
      </c>
      <c r="AU676" s="247" t="s">
        <v>83</v>
      </c>
      <c r="AV676" s="14" t="s">
        <v>81</v>
      </c>
      <c r="AW676" s="14" t="s">
        <v>33</v>
      </c>
      <c r="AX676" s="14" t="s">
        <v>73</v>
      </c>
      <c r="AY676" s="247" t="s">
        <v>133</v>
      </c>
    </row>
    <row r="677" s="13" customFormat="1">
      <c r="A677" s="13"/>
      <c r="B677" s="227"/>
      <c r="C677" s="228"/>
      <c r="D677" s="220" t="s">
        <v>146</v>
      </c>
      <c r="E677" s="229" t="s">
        <v>19</v>
      </c>
      <c r="F677" s="230" t="s">
        <v>1314</v>
      </c>
      <c r="G677" s="228"/>
      <c r="H677" s="231">
        <v>7.0659999999999998</v>
      </c>
      <c r="I677" s="232"/>
      <c r="J677" s="228"/>
      <c r="K677" s="228"/>
      <c r="L677" s="233"/>
      <c r="M677" s="234"/>
      <c r="N677" s="235"/>
      <c r="O677" s="235"/>
      <c r="P677" s="235"/>
      <c r="Q677" s="235"/>
      <c r="R677" s="235"/>
      <c r="S677" s="235"/>
      <c r="T677" s="23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7" t="s">
        <v>146</v>
      </c>
      <c r="AU677" s="237" t="s">
        <v>83</v>
      </c>
      <c r="AV677" s="13" t="s">
        <v>83</v>
      </c>
      <c r="AW677" s="13" t="s">
        <v>33</v>
      </c>
      <c r="AX677" s="13" t="s">
        <v>73</v>
      </c>
      <c r="AY677" s="237" t="s">
        <v>133</v>
      </c>
    </row>
    <row r="678" s="13" customFormat="1">
      <c r="A678" s="13"/>
      <c r="B678" s="227"/>
      <c r="C678" s="228"/>
      <c r="D678" s="220" t="s">
        <v>146</v>
      </c>
      <c r="E678" s="229" t="s">
        <v>19</v>
      </c>
      <c r="F678" s="230" t="s">
        <v>1315</v>
      </c>
      <c r="G678" s="228"/>
      <c r="H678" s="231">
        <v>1.788</v>
      </c>
      <c r="I678" s="232"/>
      <c r="J678" s="228"/>
      <c r="K678" s="228"/>
      <c r="L678" s="233"/>
      <c r="M678" s="234"/>
      <c r="N678" s="235"/>
      <c r="O678" s="235"/>
      <c r="P678" s="235"/>
      <c r="Q678" s="235"/>
      <c r="R678" s="235"/>
      <c r="S678" s="235"/>
      <c r="T678" s="23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7" t="s">
        <v>146</v>
      </c>
      <c r="AU678" s="237" t="s">
        <v>83</v>
      </c>
      <c r="AV678" s="13" t="s">
        <v>83</v>
      </c>
      <c r="AW678" s="13" t="s">
        <v>33</v>
      </c>
      <c r="AX678" s="13" t="s">
        <v>73</v>
      </c>
      <c r="AY678" s="237" t="s">
        <v>133</v>
      </c>
    </row>
    <row r="679" s="15" customFormat="1">
      <c r="A679" s="15"/>
      <c r="B679" s="248"/>
      <c r="C679" s="249"/>
      <c r="D679" s="220" t="s">
        <v>146</v>
      </c>
      <c r="E679" s="250" t="s">
        <v>19</v>
      </c>
      <c r="F679" s="251" t="s">
        <v>261</v>
      </c>
      <c r="G679" s="249"/>
      <c r="H679" s="252">
        <v>8.8539999999999992</v>
      </c>
      <c r="I679" s="253"/>
      <c r="J679" s="249"/>
      <c r="K679" s="249"/>
      <c r="L679" s="254"/>
      <c r="M679" s="255"/>
      <c r="N679" s="256"/>
      <c r="O679" s="256"/>
      <c r="P679" s="256"/>
      <c r="Q679" s="256"/>
      <c r="R679" s="256"/>
      <c r="S679" s="256"/>
      <c r="T679" s="257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T679" s="258" t="s">
        <v>146</v>
      </c>
      <c r="AU679" s="258" t="s">
        <v>83</v>
      </c>
      <c r="AV679" s="15" t="s">
        <v>140</v>
      </c>
      <c r="AW679" s="15" t="s">
        <v>33</v>
      </c>
      <c r="AX679" s="15" t="s">
        <v>81</v>
      </c>
      <c r="AY679" s="258" t="s">
        <v>133</v>
      </c>
    </row>
    <row r="680" s="13" customFormat="1">
      <c r="A680" s="13"/>
      <c r="B680" s="227"/>
      <c r="C680" s="228"/>
      <c r="D680" s="220" t="s">
        <v>146</v>
      </c>
      <c r="E680" s="228"/>
      <c r="F680" s="230" t="s">
        <v>1316</v>
      </c>
      <c r="G680" s="228"/>
      <c r="H680" s="231">
        <v>9.2970000000000006</v>
      </c>
      <c r="I680" s="232"/>
      <c r="J680" s="228"/>
      <c r="K680" s="228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146</v>
      </c>
      <c r="AU680" s="237" t="s">
        <v>83</v>
      </c>
      <c r="AV680" s="13" t="s">
        <v>83</v>
      </c>
      <c r="AW680" s="13" t="s">
        <v>4</v>
      </c>
      <c r="AX680" s="13" t="s">
        <v>81</v>
      </c>
      <c r="AY680" s="237" t="s">
        <v>133</v>
      </c>
    </row>
    <row r="681" s="2" customFormat="1" ht="24.15" customHeight="1">
      <c r="A681" s="41"/>
      <c r="B681" s="42"/>
      <c r="C681" s="207" t="s">
        <v>1317</v>
      </c>
      <c r="D681" s="207" t="s">
        <v>135</v>
      </c>
      <c r="E681" s="208" t="s">
        <v>1318</v>
      </c>
      <c r="F681" s="209" t="s">
        <v>1319</v>
      </c>
      <c r="G681" s="210" t="s">
        <v>198</v>
      </c>
      <c r="H681" s="211">
        <v>158.55099999999999</v>
      </c>
      <c r="I681" s="212"/>
      <c r="J681" s="213">
        <f>ROUND(I681*H681,2)</f>
        <v>0</v>
      </c>
      <c r="K681" s="209" t="s">
        <v>139</v>
      </c>
      <c r="L681" s="47"/>
      <c r="M681" s="214" t="s">
        <v>19</v>
      </c>
      <c r="N681" s="215" t="s">
        <v>44</v>
      </c>
      <c r="O681" s="87"/>
      <c r="P681" s="216">
        <f>O681*H681</f>
        <v>0</v>
      </c>
      <c r="Q681" s="216">
        <v>0</v>
      </c>
      <c r="R681" s="216">
        <f>Q681*H681</f>
        <v>0</v>
      </c>
      <c r="S681" s="216">
        <v>0</v>
      </c>
      <c r="T681" s="217">
        <f>S681*H681</f>
        <v>0</v>
      </c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R681" s="218" t="s">
        <v>246</v>
      </c>
      <c r="AT681" s="218" t="s">
        <v>135</v>
      </c>
      <c r="AU681" s="218" t="s">
        <v>83</v>
      </c>
      <c r="AY681" s="20" t="s">
        <v>133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20" t="s">
        <v>81</v>
      </c>
      <c r="BK681" s="219">
        <f>ROUND(I681*H681,2)</f>
        <v>0</v>
      </c>
      <c r="BL681" s="20" t="s">
        <v>246</v>
      </c>
      <c r="BM681" s="218" t="s">
        <v>1320</v>
      </c>
    </row>
    <row r="682" s="2" customFormat="1">
      <c r="A682" s="41"/>
      <c r="B682" s="42"/>
      <c r="C682" s="43"/>
      <c r="D682" s="220" t="s">
        <v>142</v>
      </c>
      <c r="E682" s="43"/>
      <c r="F682" s="221" t="s">
        <v>1321</v>
      </c>
      <c r="G682" s="43"/>
      <c r="H682" s="43"/>
      <c r="I682" s="222"/>
      <c r="J682" s="43"/>
      <c r="K682" s="43"/>
      <c r="L682" s="47"/>
      <c r="M682" s="223"/>
      <c r="N682" s="224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T682" s="20" t="s">
        <v>142</v>
      </c>
      <c r="AU682" s="20" t="s">
        <v>83</v>
      </c>
    </row>
    <row r="683" s="2" customFormat="1">
      <c r="A683" s="41"/>
      <c r="B683" s="42"/>
      <c r="C683" s="43"/>
      <c r="D683" s="225" t="s">
        <v>144</v>
      </c>
      <c r="E683" s="43"/>
      <c r="F683" s="226" t="s">
        <v>1322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144</v>
      </c>
      <c r="AU683" s="20" t="s">
        <v>83</v>
      </c>
    </row>
    <row r="684" s="14" customFormat="1">
      <c r="A684" s="14"/>
      <c r="B684" s="238"/>
      <c r="C684" s="239"/>
      <c r="D684" s="220" t="s">
        <v>146</v>
      </c>
      <c r="E684" s="240" t="s">
        <v>19</v>
      </c>
      <c r="F684" s="241" t="s">
        <v>1323</v>
      </c>
      <c r="G684" s="239"/>
      <c r="H684" s="240" t="s">
        <v>19</v>
      </c>
      <c r="I684" s="242"/>
      <c r="J684" s="239"/>
      <c r="K684" s="239"/>
      <c r="L684" s="243"/>
      <c r="M684" s="244"/>
      <c r="N684" s="245"/>
      <c r="O684" s="245"/>
      <c r="P684" s="245"/>
      <c r="Q684" s="245"/>
      <c r="R684" s="245"/>
      <c r="S684" s="245"/>
      <c r="T684" s="246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47" t="s">
        <v>146</v>
      </c>
      <c r="AU684" s="247" t="s">
        <v>83</v>
      </c>
      <c r="AV684" s="14" t="s">
        <v>81</v>
      </c>
      <c r="AW684" s="14" t="s">
        <v>33</v>
      </c>
      <c r="AX684" s="14" t="s">
        <v>73</v>
      </c>
      <c r="AY684" s="247" t="s">
        <v>133</v>
      </c>
    </row>
    <row r="685" s="13" customFormat="1">
      <c r="A685" s="13"/>
      <c r="B685" s="227"/>
      <c r="C685" s="228"/>
      <c r="D685" s="220" t="s">
        <v>146</v>
      </c>
      <c r="E685" s="229" t="s">
        <v>19</v>
      </c>
      <c r="F685" s="230" t="s">
        <v>1324</v>
      </c>
      <c r="G685" s="228"/>
      <c r="H685" s="231">
        <v>158.55099999999999</v>
      </c>
      <c r="I685" s="232"/>
      <c r="J685" s="228"/>
      <c r="K685" s="228"/>
      <c r="L685" s="233"/>
      <c r="M685" s="234"/>
      <c r="N685" s="235"/>
      <c r="O685" s="235"/>
      <c r="P685" s="235"/>
      <c r="Q685" s="235"/>
      <c r="R685" s="235"/>
      <c r="S685" s="235"/>
      <c r="T685" s="23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7" t="s">
        <v>146</v>
      </c>
      <c r="AU685" s="237" t="s">
        <v>83</v>
      </c>
      <c r="AV685" s="13" t="s">
        <v>83</v>
      </c>
      <c r="AW685" s="13" t="s">
        <v>33</v>
      </c>
      <c r="AX685" s="13" t="s">
        <v>81</v>
      </c>
      <c r="AY685" s="237" t="s">
        <v>133</v>
      </c>
    </row>
    <row r="686" s="2" customFormat="1" ht="24.15" customHeight="1">
      <c r="A686" s="41"/>
      <c r="B686" s="42"/>
      <c r="C686" s="273" t="s">
        <v>1325</v>
      </c>
      <c r="D686" s="273" t="s">
        <v>735</v>
      </c>
      <c r="E686" s="274" t="s">
        <v>1326</v>
      </c>
      <c r="F686" s="275" t="s">
        <v>1327</v>
      </c>
      <c r="G686" s="276" t="s">
        <v>198</v>
      </c>
      <c r="H686" s="277">
        <v>161.72200000000001</v>
      </c>
      <c r="I686" s="278"/>
      <c r="J686" s="279">
        <f>ROUND(I686*H686,2)</f>
        <v>0</v>
      </c>
      <c r="K686" s="275" t="s">
        <v>139</v>
      </c>
      <c r="L686" s="280"/>
      <c r="M686" s="281" t="s">
        <v>19</v>
      </c>
      <c r="N686" s="282" t="s">
        <v>44</v>
      </c>
      <c r="O686" s="87"/>
      <c r="P686" s="216">
        <f>O686*H686</f>
        <v>0</v>
      </c>
      <c r="Q686" s="216">
        <v>0.0060000000000000001</v>
      </c>
      <c r="R686" s="216">
        <f>Q686*H686</f>
        <v>0.97033200000000008</v>
      </c>
      <c r="S686" s="216">
        <v>0</v>
      </c>
      <c r="T686" s="217">
        <f>S686*H686</f>
        <v>0</v>
      </c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R686" s="218" t="s">
        <v>382</v>
      </c>
      <c r="AT686" s="218" t="s">
        <v>735</v>
      </c>
      <c r="AU686" s="218" t="s">
        <v>83</v>
      </c>
      <c r="AY686" s="20" t="s">
        <v>133</v>
      </c>
      <c r="BE686" s="219">
        <f>IF(N686="základní",J686,0)</f>
        <v>0</v>
      </c>
      <c r="BF686" s="219">
        <f>IF(N686="snížená",J686,0)</f>
        <v>0</v>
      </c>
      <c r="BG686" s="219">
        <f>IF(N686="zákl. přenesená",J686,0)</f>
        <v>0</v>
      </c>
      <c r="BH686" s="219">
        <f>IF(N686="sníž. přenesená",J686,0)</f>
        <v>0</v>
      </c>
      <c r="BI686" s="219">
        <f>IF(N686="nulová",J686,0)</f>
        <v>0</v>
      </c>
      <c r="BJ686" s="20" t="s">
        <v>81</v>
      </c>
      <c r="BK686" s="219">
        <f>ROUND(I686*H686,2)</f>
        <v>0</v>
      </c>
      <c r="BL686" s="20" t="s">
        <v>246</v>
      </c>
      <c r="BM686" s="218" t="s">
        <v>1328</v>
      </c>
    </row>
    <row r="687" s="2" customFormat="1">
      <c r="A687" s="41"/>
      <c r="B687" s="42"/>
      <c r="C687" s="43"/>
      <c r="D687" s="220" t="s">
        <v>142</v>
      </c>
      <c r="E687" s="43"/>
      <c r="F687" s="221" t="s">
        <v>1327</v>
      </c>
      <c r="G687" s="43"/>
      <c r="H687" s="43"/>
      <c r="I687" s="222"/>
      <c r="J687" s="43"/>
      <c r="K687" s="43"/>
      <c r="L687" s="47"/>
      <c r="M687" s="223"/>
      <c r="N687" s="224"/>
      <c r="O687" s="87"/>
      <c r="P687" s="87"/>
      <c r="Q687" s="87"/>
      <c r="R687" s="87"/>
      <c r="S687" s="87"/>
      <c r="T687" s="88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T687" s="20" t="s">
        <v>142</v>
      </c>
      <c r="AU687" s="20" t="s">
        <v>83</v>
      </c>
    </row>
    <row r="688" s="13" customFormat="1">
      <c r="A688" s="13"/>
      <c r="B688" s="227"/>
      <c r="C688" s="228"/>
      <c r="D688" s="220" t="s">
        <v>146</v>
      </c>
      <c r="E688" s="228"/>
      <c r="F688" s="230" t="s">
        <v>1329</v>
      </c>
      <c r="G688" s="228"/>
      <c r="H688" s="231">
        <v>161.72200000000001</v>
      </c>
      <c r="I688" s="232"/>
      <c r="J688" s="228"/>
      <c r="K688" s="228"/>
      <c r="L688" s="233"/>
      <c r="M688" s="234"/>
      <c r="N688" s="235"/>
      <c r="O688" s="235"/>
      <c r="P688" s="235"/>
      <c r="Q688" s="235"/>
      <c r="R688" s="235"/>
      <c r="S688" s="235"/>
      <c r="T688" s="23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7" t="s">
        <v>146</v>
      </c>
      <c r="AU688" s="237" t="s">
        <v>83</v>
      </c>
      <c r="AV688" s="13" t="s">
        <v>83</v>
      </c>
      <c r="AW688" s="13" t="s">
        <v>4</v>
      </c>
      <c r="AX688" s="13" t="s">
        <v>81</v>
      </c>
      <c r="AY688" s="237" t="s">
        <v>133</v>
      </c>
    </row>
    <row r="689" s="2" customFormat="1" ht="24.15" customHeight="1">
      <c r="A689" s="41"/>
      <c r="B689" s="42"/>
      <c r="C689" s="207" t="s">
        <v>1330</v>
      </c>
      <c r="D689" s="207" t="s">
        <v>135</v>
      </c>
      <c r="E689" s="208" t="s">
        <v>1331</v>
      </c>
      <c r="F689" s="209" t="s">
        <v>1332</v>
      </c>
      <c r="G689" s="210" t="s">
        <v>198</v>
      </c>
      <c r="H689" s="211">
        <v>176.16800000000001</v>
      </c>
      <c r="I689" s="212"/>
      <c r="J689" s="213">
        <f>ROUND(I689*H689,2)</f>
        <v>0</v>
      </c>
      <c r="K689" s="209" t="s">
        <v>139</v>
      </c>
      <c r="L689" s="47"/>
      <c r="M689" s="214" t="s">
        <v>19</v>
      </c>
      <c r="N689" s="215" t="s">
        <v>44</v>
      </c>
      <c r="O689" s="87"/>
      <c r="P689" s="216">
        <f>O689*H689</f>
        <v>0</v>
      </c>
      <c r="Q689" s="216">
        <v>1.0000000000000001E-05</v>
      </c>
      <c r="R689" s="216">
        <f>Q689*H689</f>
        <v>0.0017616800000000003</v>
      </c>
      <c r="S689" s="216">
        <v>0</v>
      </c>
      <c r="T689" s="217">
        <f>S689*H689</f>
        <v>0</v>
      </c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R689" s="218" t="s">
        <v>246</v>
      </c>
      <c r="AT689" s="218" t="s">
        <v>135</v>
      </c>
      <c r="AU689" s="218" t="s">
        <v>83</v>
      </c>
      <c r="AY689" s="20" t="s">
        <v>133</v>
      </c>
      <c r="BE689" s="219">
        <f>IF(N689="základní",J689,0)</f>
        <v>0</v>
      </c>
      <c r="BF689" s="219">
        <f>IF(N689="snížená",J689,0)</f>
        <v>0</v>
      </c>
      <c r="BG689" s="219">
        <f>IF(N689="zákl. přenesená",J689,0)</f>
        <v>0</v>
      </c>
      <c r="BH689" s="219">
        <f>IF(N689="sníž. přenesená",J689,0)</f>
        <v>0</v>
      </c>
      <c r="BI689" s="219">
        <f>IF(N689="nulová",J689,0)</f>
        <v>0</v>
      </c>
      <c r="BJ689" s="20" t="s">
        <v>81</v>
      </c>
      <c r="BK689" s="219">
        <f>ROUND(I689*H689,2)</f>
        <v>0</v>
      </c>
      <c r="BL689" s="20" t="s">
        <v>246</v>
      </c>
      <c r="BM689" s="218" t="s">
        <v>1333</v>
      </c>
    </row>
    <row r="690" s="2" customFormat="1">
      <c r="A690" s="41"/>
      <c r="B690" s="42"/>
      <c r="C690" s="43"/>
      <c r="D690" s="220" t="s">
        <v>142</v>
      </c>
      <c r="E690" s="43"/>
      <c r="F690" s="221" t="s">
        <v>1334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142</v>
      </c>
      <c r="AU690" s="20" t="s">
        <v>83</v>
      </c>
    </row>
    <row r="691" s="2" customFormat="1">
      <c r="A691" s="41"/>
      <c r="B691" s="42"/>
      <c r="C691" s="43"/>
      <c r="D691" s="225" t="s">
        <v>144</v>
      </c>
      <c r="E691" s="43"/>
      <c r="F691" s="226" t="s">
        <v>1335</v>
      </c>
      <c r="G691" s="43"/>
      <c r="H691" s="43"/>
      <c r="I691" s="222"/>
      <c r="J691" s="43"/>
      <c r="K691" s="43"/>
      <c r="L691" s="47"/>
      <c r="M691" s="223"/>
      <c r="N691" s="224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144</v>
      </c>
      <c r="AU691" s="20" t="s">
        <v>83</v>
      </c>
    </row>
    <row r="692" s="14" customFormat="1">
      <c r="A692" s="14"/>
      <c r="B692" s="238"/>
      <c r="C692" s="239"/>
      <c r="D692" s="220" t="s">
        <v>146</v>
      </c>
      <c r="E692" s="240" t="s">
        <v>19</v>
      </c>
      <c r="F692" s="241" t="s">
        <v>1336</v>
      </c>
      <c r="G692" s="239"/>
      <c r="H692" s="240" t="s">
        <v>19</v>
      </c>
      <c r="I692" s="242"/>
      <c r="J692" s="239"/>
      <c r="K692" s="239"/>
      <c r="L692" s="243"/>
      <c r="M692" s="244"/>
      <c r="N692" s="245"/>
      <c r="O692" s="245"/>
      <c r="P692" s="245"/>
      <c r="Q692" s="245"/>
      <c r="R692" s="245"/>
      <c r="S692" s="245"/>
      <c r="T692" s="246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47" t="s">
        <v>146</v>
      </c>
      <c r="AU692" s="247" t="s">
        <v>83</v>
      </c>
      <c r="AV692" s="14" t="s">
        <v>81</v>
      </c>
      <c r="AW692" s="14" t="s">
        <v>33</v>
      </c>
      <c r="AX692" s="14" t="s">
        <v>73</v>
      </c>
      <c r="AY692" s="247" t="s">
        <v>133</v>
      </c>
    </row>
    <row r="693" s="13" customFormat="1">
      <c r="A693" s="13"/>
      <c r="B693" s="227"/>
      <c r="C693" s="228"/>
      <c r="D693" s="220" t="s">
        <v>146</v>
      </c>
      <c r="E693" s="229" t="s">
        <v>19</v>
      </c>
      <c r="F693" s="230" t="s">
        <v>508</v>
      </c>
      <c r="G693" s="228"/>
      <c r="H693" s="231">
        <v>176.16800000000001</v>
      </c>
      <c r="I693" s="232"/>
      <c r="J693" s="228"/>
      <c r="K693" s="228"/>
      <c r="L693" s="233"/>
      <c r="M693" s="234"/>
      <c r="N693" s="235"/>
      <c r="O693" s="235"/>
      <c r="P693" s="235"/>
      <c r="Q693" s="235"/>
      <c r="R693" s="235"/>
      <c r="S693" s="235"/>
      <c r="T693" s="23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7" t="s">
        <v>146</v>
      </c>
      <c r="AU693" s="237" t="s">
        <v>83</v>
      </c>
      <c r="AV693" s="13" t="s">
        <v>83</v>
      </c>
      <c r="AW693" s="13" t="s">
        <v>33</v>
      </c>
      <c r="AX693" s="13" t="s">
        <v>81</v>
      </c>
      <c r="AY693" s="237" t="s">
        <v>133</v>
      </c>
    </row>
    <row r="694" s="2" customFormat="1" ht="24.15" customHeight="1">
      <c r="A694" s="41"/>
      <c r="B694" s="42"/>
      <c r="C694" s="273" t="s">
        <v>1337</v>
      </c>
      <c r="D694" s="273" t="s">
        <v>735</v>
      </c>
      <c r="E694" s="274" t="s">
        <v>1338</v>
      </c>
      <c r="F694" s="275" t="s">
        <v>1339</v>
      </c>
      <c r="G694" s="276" t="s">
        <v>198</v>
      </c>
      <c r="H694" s="277">
        <v>184.976</v>
      </c>
      <c r="I694" s="278"/>
      <c r="J694" s="279">
        <f>ROUND(I694*H694,2)</f>
        <v>0</v>
      </c>
      <c r="K694" s="275" t="s">
        <v>139</v>
      </c>
      <c r="L694" s="280"/>
      <c r="M694" s="281" t="s">
        <v>19</v>
      </c>
      <c r="N694" s="282" t="s">
        <v>44</v>
      </c>
      <c r="O694" s="87"/>
      <c r="P694" s="216">
        <f>O694*H694</f>
        <v>0</v>
      </c>
      <c r="Q694" s="216">
        <v>0.00017000000000000001</v>
      </c>
      <c r="R694" s="216">
        <f>Q694*H694</f>
        <v>0.031445920000000002</v>
      </c>
      <c r="S694" s="216">
        <v>0</v>
      </c>
      <c r="T694" s="217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18" t="s">
        <v>382</v>
      </c>
      <c r="AT694" s="218" t="s">
        <v>735</v>
      </c>
      <c r="AU694" s="218" t="s">
        <v>83</v>
      </c>
      <c r="AY694" s="20" t="s">
        <v>133</v>
      </c>
      <c r="BE694" s="219">
        <f>IF(N694="základní",J694,0)</f>
        <v>0</v>
      </c>
      <c r="BF694" s="219">
        <f>IF(N694="snížená",J694,0)</f>
        <v>0</v>
      </c>
      <c r="BG694" s="219">
        <f>IF(N694="zákl. přenesená",J694,0)</f>
        <v>0</v>
      </c>
      <c r="BH694" s="219">
        <f>IF(N694="sníž. přenesená",J694,0)</f>
        <v>0</v>
      </c>
      <c r="BI694" s="219">
        <f>IF(N694="nulová",J694,0)</f>
        <v>0</v>
      </c>
      <c r="BJ694" s="20" t="s">
        <v>81</v>
      </c>
      <c r="BK694" s="219">
        <f>ROUND(I694*H694,2)</f>
        <v>0</v>
      </c>
      <c r="BL694" s="20" t="s">
        <v>246</v>
      </c>
      <c r="BM694" s="218" t="s">
        <v>1340</v>
      </c>
    </row>
    <row r="695" s="2" customFormat="1">
      <c r="A695" s="41"/>
      <c r="B695" s="42"/>
      <c r="C695" s="43"/>
      <c r="D695" s="220" t="s">
        <v>142</v>
      </c>
      <c r="E695" s="43"/>
      <c r="F695" s="221" t="s">
        <v>1339</v>
      </c>
      <c r="G695" s="43"/>
      <c r="H695" s="43"/>
      <c r="I695" s="222"/>
      <c r="J695" s="43"/>
      <c r="K695" s="43"/>
      <c r="L695" s="47"/>
      <c r="M695" s="223"/>
      <c r="N695" s="224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142</v>
      </c>
      <c r="AU695" s="20" t="s">
        <v>83</v>
      </c>
    </row>
    <row r="696" s="13" customFormat="1">
      <c r="A696" s="13"/>
      <c r="B696" s="227"/>
      <c r="C696" s="228"/>
      <c r="D696" s="220" t="s">
        <v>146</v>
      </c>
      <c r="E696" s="228"/>
      <c r="F696" s="230" t="s">
        <v>1341</v>
      </c>
      <c r="G696" s="228"/>
      <c r="H696" s="231">
        <v>184.976</v>
      </c>
      <c r="I696" s="232"/>
      <c r="J696" s="228"/>
      <c r="K696" s="228"/>
      <c r="L696" s="233"/>
      <c r="M696" s="234"/>
      <c r="N696" s="235"/>
      <c r="O696" s="235"/>
      <c r="P696" s="235"/>
      <c r="Q696" s="235"/>
      <c r="R696" s="235"/>
      <c r="S696" s="235"/>
      <c r="T696" s="23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7" t="s">
        <v>146</v>
      </c>
      <c r="AU696" s="237" t="s">
        <v>83</v>
      </c>
      <c r="AV696" s="13" t="s">
        <v>83</v>
      </c>
      <c r="AW696" s="13" t="s">
        <v>4</v>
      </c>
      <c r="AX696" s="13" t="s">
        <v>81</v>
      </c>
      <c r="AY696" s="237" t="s">
        <v>133</v>
      </c>
    </row>
    <row r="697" s="2" customFormat="1" ht="37.8" customHeight="1">
      <c r="A697" s="41"/>
      <c r="B697" s="42"/>
      <c r="C697" s="207" t="s">
        <v>1342</v>
      </c>
      <c r="D697" s="207" t="s">
        <v>135</v>
      </c>
      <c r="E697" s="208" t="s">
        <v>1343</v>
      </c>
      <c r="F697" s="209" t="s">
        <v>1344</v>
      </c>
      <c r="G697" s="210" t="s">
        <v>198</v>
      </c>
      <c r="H697" s="211">
        <v>176.16800000000001</v>
      </c>
      <c r="I697" s="212"/>
      <c r="J697" s="213">
        <f>ROUND(I697*H697,2)</f>
        <v>0</v>
      </c>
      <c r="K697" s="209" t="s">
        <v>139</v>
      </c>
      <c r="L697" s="47"/>
      <c r="M697" s="214" t="s">
        <v>19</v>
      </c>
      <c r="N697" s="215" t="s">
        <v>44</v>
      </c>
      <c r="O697" s="87"/>
      <c r="P697" s="216">
        <f>O697*H697</f>
        <v>0</v>
      </c>
      <c r="Q697" s="216">
        <v>0.00011</v>
      </c>
      <c r="R697" s="216">
        <f>Q697*H697</f>
        <v>0.01937848</v>
      </c>
      <c r="S697" s="216">
        <v>0</v>
      </c>
      <c r="T697" s="217">
        <f>S697*H697</f>
        <v>0</v>
      </c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R697" s="218" t="s">
        <v>246</v>
      </c>
      <c r="AT697" s="218" t="s">
        <v>135</v>
      </c>
      <c r="AU697" s="218" t="s">
        <v>83</v>
      </c>
      <c r="AY697" s="20" t="s">
        <v>133</v>
      </c>
      <c r="BE697" s="219">
        <f>IF(N697="základní",J697,0)</f>
        <v>0</v>
      </c>
      <c r="BF697" s="219">
        <f>IF(N697="snížená",J697,0)</f>
        <v>0</v>
      </c>
      <c r="BG697" s="219">
        <f>IF(N697="zákl. přenesená",J697,0)</f>
        <v>0</v>
      </c>
      <c r="BH697" s="219">
        <f>IF(N697="sníž. přenesená",J697,0)</f>
        <v>0</v>
      </c>
      <c r="BI697" s="219">
        <f>IF(N697="nulová",J697,0)</f>
        <v>0</v>
      </c>
      <c r="BJ697" s="20" t="s">
        <v>81</v>
      </c>
      <c r="BK697" s="219">
        <f>ROUND(I697*H697,2)</f>
        <v>0</v>
      </c>
      <c r="BL697" s="20" t="s">
        <v>246</v>
      </c>
      <c r="BM697" s="218" t="s">
        <v>1345</v>
      </c>
    </row>
    <row r="698" s="2" customFormat="1">
      <c r="A698" s="41"/>
      <c r="B698" s="42"/>
      <c r="C698" s="43"/>
      <c r="D698" s="220" t="s">
        <v>142</v>
      </c>
      <c r="E698" s="43"/>
      <c r="F698" s="221" t="s">
        <v>1346</v>
      </c>
      <c r="G698" s="43"/>
      <c r="H698" s="43"/>
      <c r="I698" s="222"/>
      <c r="J698" s="43"/>
      <c r="K698" s="43"/>
      <c r="L698" s="47"/>
      <c r="M698" s="223"/>
      <c r="N698" s="224"/>
      <c r="O698" s="87"/>
      <c r="P698" s="87"/>
      <c r="Q698" s="87"/>
      <c r="R698" s="87"/>
      <c r="S698" s="87"/>
      <c r="T698" s="88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T698" s="20" t="s">
        <v>142</v>
      </c>
      <c r="AU698" s="20" t="s">
        <v>83</v>
      </c>
    </row>
    <row r="699" s="2" customFormat="1">
      <c r="A699" s="41"/>
      <c r="B699" s="42"/>
      <c r="C699" s="43"/>
      <c r="D699" s="225" t="s">
        <v>144</v>
      </c>
      <c r="E699" s="43"/>
      <c r="F699" s="226" t="s">
        <v>1347</v>
      </c>
      <c r="G699" s="43"/>
      <c r="H699" s="43"/>
      <c r="I699" s="222"/>
      <c r="J699" s="43"/>
      <c r="K699" s="43"/>
      <c r="L699" s="47"/>
      <c r="M699" s="223"/>
      <c r="N699" s="224"/>
      <c r="O699" s="87"/>
      <c r="P699" s="87"/>
      <c r="Q699" s="87"/>
      <c r="R699" s="87"/>
      <c r="S699" s="87"/>
      <c r="T699" s="88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T699" s="20" t="s">
        <v>144</v>
      </c>
      <c r="AU699" s="20" t="s">
        <v>83</v>
      </c>
    </row>
    <row r="700" s="14" customFormat="1">
      <c r="A700" s="14"/>
      <c r="B700" s="238"/>
      <c r="C700" s="239"/>
      <c r="D700" s="220" t="s">
        <v>146</v>
      </c>
      <c r="E700" s="240" t="s">
        <v>19</v>
      </c>
      <c r="F700" s="241" t="s">
        <v>1348</v>
      </c>
      <c r="G700" s="239"/>
      <c r="H700" s="240" t="s">
        <v>19</v>
      </c>
      <c r="I700" s="242"/>
      <c r="J700" s="239"/>
      <c r="K700" s="239"/>
      <c r="L700" s="243"/>
      <c r="M700" s="244"/>
      <c r="N700" s="245"/>
      <c r="O700" s="245"/>
      <c r="P700" s="245"/>
      <c r="Q700" s="245"/>
      <c r="R700" s="245"/>
      <c r="S700" s="245"/>
      <c r="T700" s="246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47" t="s">
        <v>146</v>
      </c>
      <c r="AU700" s="247" t="s">
        <v>83</v>
      </c>
      <c r="AV700" s="14" t="s">
        <v>81</v>
      </c>
      <c r="AW700" s="14" t="s">
        <v>33</v>
      </c>
      <c r="AX700" s="14" t="s">
        <v>73</v>
      </c>
      <c r="AY700" s="247" t="s">
        <v>133</v>
      </c>
    </row>
    <row r="701" s="13" customFormat="1">
      <c r="A701" s="13"/>
      <c r="B701" s="227"/>
      <c r="C701" s="228"/>
      <c r="D701" s="220" t="s">
        <v>146</v>
      </c>
      <c r="E701" s="229" t="s">
        <v>19</v>
      </c>
      <c r="F701" s="230" t="s">
        <v>410</v>
      </c>
      <c r="G701" s="228"/>
      <c r="H701" s="231">
        <v>82.019000000000005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146</v>
      </c>
      <c r="AU701" s="237" t="s">
        <v>83</v>
      </c>
      <c r="AV701" s="13" t="s">
        <v>83</v>
      </c>
      <c r="AW701" s="13" t="s">
        <v>33</v>
      </c>
      <c r="AX701" s="13" t="s">
        <v>73</v>
      </c>
      <c r="AY701" s="237" t="s">
        <v>133</v>
      </c>
    </row>
    <row r="702" s="13" customFormat="1">
      <c r="A702" s="13"/>
      <c r="B702" s="227"/>
      <c r="C702" s="228"/>
      <c r="D702" s="220" t="s">
        <v>146</v>
      </c>
      <c r="E702" s="229" t="s">
        <v>19</v>
      </c>
      <c r="F702" s="230" t="s">
        <v>411</v>
      </c>
      <c r="G702" s="228"/>
      <c r="H702" s="231">
        <v>48.404000000000003</v>
      </c>
      <c r="I702" s="232"/>
      <c r="J702" s="228"/>
      <c r="K702" s="228"/>
      <c r="L702" s="233"/>
      <c r="M702" s="234"/>
      <c r="N702" s="235"/>
      <c r="O702" s="235"/>
      <c r="P702" s="235"/>
      <c r="Q702" s="235"/>
      <c r="R702" s="235"/>
      <c r="S702" s="235"/>
      <c r="T702" s="23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7" t="s">
        <v>146</v>
      </c>
      <c r="AU702" s="237" t="s">
        <v>83</v>
      </c>
      <c r="AV702" s="13" t="s">
        <v>83</v>
      </c>
      <c r="AW702" s="13" t="s">
        <v>33</v>
      </c>
      <c r="AX702" s="13" t="s">
        <v>73</v>
      </c>
      <c r="AY702" s="237" t="s">
        <v>133</v>
      </c>
    </row>
    <row r="703" s="13" customFormat="1">
      <c r="A703" s="13"/>
      <c r="B703" s="227"/>
      <c r="C703" s="228"/>
      <c r="D703" s="220" t="s">
        <v>146</v>
      </c>
      <c r="E703" s="229" t="s">
        <v>19</v>
      </c>
      <c r="F703" s="230" t="s">
        <v>412</v>
      </c>
      <c r="G703" s="228"/>
      <c r="H703" s="231">
        <v>45.744999999999997</v>
      </c>
      <c r="I703" s="232"/>
      <c r="J703" s="228"/>
      <c r="K703" s="228"/>
      <c r="L703" s="233"/>
      <c r="M703" s="234"/>
      <c r="N703" s="235"/>
      <c r="O703" s="235"/>
      <c r="P703" s="235"/>
      <c r="Q703" s="235"/>
      <c r="R703" s="235"/>
      <c r="S703" s="235"/>
      <c r="T703" s="23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7" t="s">
        <v>146</v>
      </c>
      <c r="AU703" s="237" t="s">
        <v>83</v>
      </c>
      <c r="AV703" s="13" t="s">
        <v>83</v>
      </c>
      <c r="AW703" s="13" t="s">
        <v>33</v>
      </c>
      <c r="AX703" s="13" t="s">
        <v>73</v>
      </c>
      <c r="AY703" s="237" t="s">
        <v>133</v>
      </c>
    </row>
    <row r="704" s="15" customFormat="1">
      <c r="A704" s="15"/>
      <c r="B704" s="248"/>
      <c r="C704" s="249"/>
      <c r="D704" s="220" t="s">
        <v>146</v>
      </c>
      <c r="E704" s="250" t="s">
        <v>19</v>
      </c>
      <c r="F704" s="251" t="s">
        <v>261</v>
      </c>
      <c r="G704" s="249"/>
      <c r="H704" s="252">
        <v>176.16800000000001</v>
      </c>
      <c r="I704" s="253"/>
      <c r="J704" s="249"/>
      <c r="K704" s="249"/>
      <c r="L704" s="254"/>
      <c r="M704" s="255"/>
      <c r="N704" s="256"/>
      <c r="O704" s="256"/>
      <c r="P704" s="256"/>
      <c r="Q704" s="256"/>
      <c r="R704" s="256"/>
      <c r="S704" s="256"/>
      <c r="T704" s="257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T704" s="258" t="s">
        <v>146</v>
      </c>
      <c r="AU704" s="258" t="s">
        <v>83</v>
      </c>
      <c r="AV704" s="15" t="s">
        <v>140</v>
      </c>
      <c r="AW704" s="15" t="s">
        <v>33</v>
      </c>
      <c r="AX704" s="15" t="s">
        <v>81</v>
      </c>
      <c r="AY704" s="258" t="s">
        <v>133</v>
      </c>
    </row>
    <row r="705" s="2" customFormat="1" ht="33" customHeight="1">
      <c r="A705" s="41"/>
      <c r="B705" s="42"/>
      <c r="C705" s="273" t="s">
        <v>1349</v>
      </c>
      <c r="D705" s="273" t="s">
        <v>735</v>
      </c>
      <c r="E705" s="274" t="s">
        <v>1350</v>
      </c>
      <c r="F705" s="275" t="s">
        <v>1351</v>
      </c>
      <c r="G705" s="276" t="s">
        <v>198</v>
      </c>
      <c r="H705" s="277">
        <v>184.976</v>
      </c>
      <c r="I705" s="278"/>
      <c r="J705" s="279">
        <f>ROUND(I705*H705,2)</f>
        <v>0</v>
      </c>
      <c r="K705" s="275" t="s">
        <v>139</v>
      </c>
      <c r="L705" s="280"/>
      <c r="M705" s="281" t="s">
        <v>19</v>
      </c>
      <c r="N705" s="282" t="s">
        <v>44</v>
      </c>
      <c r="O705" s="87"/>
      <c r="P705" s="216">
        <f>O705*H705</f>
        <v>0</v>
      </c>
      <c r="Q705" s="216">
        <v>0.0023999999999999998</v>
      </c>
      <c r="R705" s="216">
        <f>Q705*H705</f>
        <v>0.44394239999999996</v>
      </c>
      <c r="S705" s="216">
        <v>0</v>
      </c>
      <c r="T705" s="217">
        <f>S705*H705</f>
        <v>0</v>
      </c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R705" s="218" t="s">
        <v>382</v>
      </c>
      <c r="AT705" s="218" t="s">
        <v>735</v>
      </c>
      <c r="AU705" s="218" t="s">
        <v>83</v>
      </c>
      <c r="AY705" s="20" t="s">
        <v>133</v>
      </c>
      <c r="BE705" s="219">
        <f>IF(N705="základní",J705,0)</f>
        <v>0</v>
      </c>
      <c r="BF705" s="219">
        <f>IF(N705="snížená",J705,0)</f>
        <v>0</v>
      </c>
      <c r="BG705" s="219">
        <f>IF(N705="zákl. přenesená",J705,0)</f>
        <v>0</v>
      </c>
      <c r="BH705" s="219">
        <f>IF(N705="sníž. přenesená",J705,0)</f>
        <v>0</v>
      </c>
      <c r="BI705" s="219">
        <f>IF(N705="nulová",J705,0)</f>
        <v>0</v>
      </c>
      <c r="BJ705" s="20" t="s">
        <v>81</v>
      </c>
      <c r="BK705" s="219">
        <f>ROUND(I705*H705,2)</f>
        <v>0</v>
      </c>
      <c r="BL705" s="20" t="s">
        <v>246</v>
      </c>
      <c r="BM705" s="218" t="s">
        <v>1352</v>
      </c>
    </row>
    <row r="706" s="2" customFormat="1">
      <c r="A706" s="41"/>
      <c r="B706" s="42"/>
      <c r="C706" s="43"/>
      <c r="D706" s="220" t="s">
        <v>142</v>
      </c>
      <c r="E706" s="43"/>
      <c r="F706" s="221" t="s">
        <v>1351</v>
      </c>
      <c r="G706" s="43"/>
      <c r="H706" s="43"/>
      <c r="I706" s="222"/>
      <c r="J706" s="43"/>
      <c r="K706" s="43"/>
      <c r="L706" s="47"/>
      <c r="M706" s="223"/>
      <c r="N706" s="224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142</v>
      </c>
      <c r="AU706" s="20" t="s">
        <v>83</v>
      </c>
    </row>
    <row r="707" s="13" customFormat="1">
      <c r="A707" s="13"/>
      <c r="B707" s="227"/>
      <c r="C707" s="228"/>
      <c r="D707" s="220" t="s">
        <v>146</v>
      </c>
      <c r="E707" s="228"/>
      <c r="F707" s="230" t="s">
        <v>1341</v>
      </c>
      <c r="G707" s="228"/>
      <c r="H707" s="231">
        <v>184.976</v>
      </c>
      <c r="I707" s="232"/>
      <c r="J707" s="228"/>
      <c r="K707" s="228"/>
      <c r="L707" s="233"/>
      <c r="M707" s="234"/>
      <c r="N707" s="235"/>
      <c r="O707" s="235"/>
      <c r="P707" s="235"/>
      <c r="Q707" s="235"/>
      <c r="R707" s="235"/>
      <c r="S707" s="235"/>
      <c r="T707" s="23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7" t="s">
        <v>146</v>
      </c>
      <c r="AU707" s="237" t="s">
        <v>83</v>
      </c>
      <c r="AV707" s="13" t="s">
        <v>83</v>
      </c>
      <c r="AW707" s="13" t="s">
        <v>4</v>
      </c>
      <c r="AX707" s="13" t="s">
        <v>81</v>
      </c>
      <c r="AY707" s="237" t="s">
        <v>133</v>
      </c>
    </row>
    <row r="708" s="2" customFormat="1" ht="24.15" customHeight="1">
      <c r="A708" s="41"/>
      <c r="B708" s="42"/>
      <c r="C708" s="207" t="s">
        <v>1353</v>
      </c>
      <c r="D708" s="207" t="s">
        <v>135</v>
      </c>
      <c r="E708" s="208" t="s">
        <v>1354</v>
      </c>
      <c r="F708" s="209" t="s">
        <v>1355</v>
      </c>
      <c r="G708" s="210" t="s">
        <v>198</v>
      </c>
      <c r="H708" s="211">
        <v>95.022999999999996</v>
      </c>
      <c r="I708" s="212"/>
      <c r="J708" s="213">
        <f>ROUND(I708*H708,2)</f>
        <v>0</v>
      </c>
      <c r="K708" s="209" t="s">
        <v>139</v>
      </c>
      <c r="L708" s="47"/>
      <c r="M708" s="214" t="s">
        <v>19</v>
      </c>
      <c r="N708" s="215" t="s">
        <v>44</v>
      </c>
      <c r="O708" s="87"/>
      <c r="P708" s="216">
        <f>O708*H708</f>
        <v>0</v>
      </c>
      <c r="Q708" s="216">
        <v>0</v>
      </c>
      <c r="R708" s="216">
        <f>Q708*H708</f>
        <v>0</v>
      </c>
      <c r="S708" s="216">
        <v>0</v>
      </c>
      <c r="T708" s="217">
        <f>S708*H708</f>
        <v>0</v>
      </c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R708" s="218" t="s">
        <v>246</v>
      </c>
      <c r="AT708" s="218" t="s">
        <v>135</v>
      </c>
      <c r="AU708" s="218" t="s">
        <v>83</v>
      </c>
      <c r="AY708" s="20" t="s">
        <v>133</v>
      </c>
      <c r="BE708" s="219">
        <f>IF(N708="základní",J708,0)</f>
        <v>0</v>
      </c>
      <c r="BF708" s="219">
        <f>IF(N708="snížená",J708,0)</f>
        <v>0</v>
      </c>
      <c r="BG708" s="219">
        <f>IF(N708="zákl. přenesená",J708,0)</f>
        <v>0</v>
      </c>
      <c r="BH708" s="219">
        <f>IF(N708="sníž. přenesená",J708,0)</f>
        <v>0</v>
      </c>
      <c r="BI708" s="219">
        <f>IF(N708="nulová",J708,0)</f>
        <v>0</v>
      </c>
      <c r="BJ708" s="20" t="s">
        <v>81</v>
      </c>
      <c r="BK708" s="219">
        <f>ROUND(I708*H708,2)</f>
        <v>0</v>
      </c>
      <c r="BL708" s="20" t="s">
        <v>246</v>
      </c>
      <c r="BM708" s="218" t="s">
        <v>1356</v>
      </c>
    </row>
    <row r="709" s="2" customFormat="1">
      <c r="A709" s="41"/>
      <c r="B709" s="42"/>
      <c r="C709" s="43"/>
      <c r="D709" s="220" t="s">
        <v>142</v>
      </c>
      <c r="E709" s="43"/>
      <c r="F709" s="221" t="s">
        <v>1357</v>
      </c>
      <c r="G709" s="43"/>
      <c r="H709" s="43"/>
      <c r="I709" s="222"/>
      <c r="J709" s="43"/>
      <c r="K709" s="43"/>
      <c r="L709" s="47"/>
      <c r="M709" s="223"/>
      <c r="N709" s="224"/>
      <c r="O709" s="87"/>
      <c r="P709" s="87"/>
      <c r="Q709" s="87"/>
      <c r="R709" s="87"/>
      <c r="S709" s="87"/>
      <c r="T709" s="88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T709" s="20" t="s">
        <v>142</v>
      </c>
      <c r="AU709" s="20" t="s">
        <v>83</v>
      </c>
    </row>
    <row r="710" s="2" customFormat="1">
      <c r="A710" s="41"/>
      <c r="B710" s="42"/>
      <c r="C710" s="43"/>
      <c r="D710" s="225" t="s">
        <v>144</v>
      </c>
      <c r="E710" s="43"/>
      <c r="F710" s="226" t="s">
        <v>1358</v>
      </c>
      <c r="G710" s="43"/>
      <c r="H710" s="43"/>
      <c r="I710" s="222"/>
      <c r="J710" s="43"/>
      <c r="K710" s="43"/>
      <c r="L710" s="47"/>
      <c r="M710" s="223"/>
      <c r="N710" s="224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T710" s="20" t="s">
        <v>144</v>
      </c>
      <c r="AU710" s="20" t="s">
        <v>83</v>
      </c>
    </row>
    <row r="711" s="14" customFormat="1">
      <c r="A711" s="14"/>
      <c r="B711" s="238"/>
      <c r="C711" s="239"/>
      <c r="D711" s="220" t="s">
        <v>146</v>
      </c>
      <c r="E711" s="240" t="s">
        <v>19</v>
      </c>
      <c r="F711" s="241" t="s">
        <v>869</v>
      </c>
      <c r="G711" s="239"/>
      <c r="H711" s="240" t="s">
        <v>19</v>
      </c>
      <c r="I711" s="242"/>
      <c r="J711" s="239"/>
      <c r="K711" s="239"/>
      <c r="L711" s="243"/>
      <c r="M711" s="244"/>
      <c r="N711" s="245"/>
      <c r="O711" s="245"/>
      <c r="P711" s="245"/>
      <c r="Q711" s="245"/>
      <c r="R711" s="245"/>
      <c r="S711" s="245"/>
      <c r="T711" s="246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47" t="s">
        <v>146</v>
      </c>
      <c r="AU711" s="247" t="s">
        <v>83</v>
      </c>
      <c r="AV711" s="14" t="s">
        <v>81</v>
      </c>
      <c r="AW711" s="14" t="s">
        <v>33</v>
      </c>
      <c r="AX711" s="14" t="s">
        <v>73</v>
      </c>
      <c r="AY711" s="247" t="s">
        <v>133</v>
      </c>
    </row>
    <row r="712" s="13" customFormat="1">
      <c r="A712" s="13"/>
      <c r="B712" s="227"/>
      <c r="C712" s="228"/>
      <c r="D712" s="220" t="s">
        <v>146</v>
      </c>
      <c r="E712" s="229" t="s">
        <v>19</v>
      </c>
      <c r="F712" s="230" t="s">
        <v>1359</v>
      </c>
      <c r="G712" s="228"/>
      <c r="H712" s="231">
        <v>27.379999999999999</v>
      </c>
      <c r="I712" s="232"/>
      <c r="J712" s="228"/>
      <c r="K712" s="228"/>
      <c r="L712" s="233"/>
      <c r="M712" s="234"/>
      <c r="N712" s="235"/>
      <c r="O712" s="235"/>
      <c r="P712" s="235"/>
      <c r="Q712" s="235"/>
      <c r="R712" s="235"/>
      <c r="S712" s="235"/>
      <c r="T712" s="23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7" t="s">
        <v>146</v>
      </c>
      <c r="AU712" s="237" t="s">
        <v>83</v>
      </c>
      <c r="AV712" s="13" t="s">
        <v>83</v>
      </c>
      <c r="AW712" s="13" t="s">
        <v>33</v>
      </c>
      <c r="AX712" s="13" t="s">
        <v>73</v>
      </c>
      <c r="AY712" s="237" t="s">
        <v>133</v>
      </c>
    </row>
    <row r="713" s="13" customFormat="1">
      <c r="A713" s="13"/>
      <c r="B713" s="227"/>
      <c r="C713" s="228"/>
      <c r="D713" s="220" t="s">
        <v>146</v>
      </c>
      <c r="E713" s="229" t="s">
        <v>19</v>
      </c>
      <c r="F713" s="230" t="s">
        <v>1360</v>
      </c>
      <c r="G713" s="228"/>
      <c r="H713" s="231">
        <v>18.079999999999998</v>
      </c>
      <c r="I713" s="232"/>
      <c r="J713" s="228"/>
      <c r="K713" s="228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146</v>
      </c>
      <c r="AU713" s="237" t="s">
        <v>83</v>
      </c>
      <c r="AV713" s="13" t="s">
        <v>83</v>
      </c>
      <c r="AW713" s="13" t="s">
        <v>33</v>
      </c>
      <c r="AX713" s="13" t="s">
        <v>73</v>
      </c>
      <c r="AY713" s="237" t="s">
        <v>133</v>
      </c>
    </row>
    <row r="714" s="13" customFormat="1">
      <c r="A714" s="13"/>
      <c r="B714" s="227"/>
      <c r="C714" s="228"/>
      <c r="D714" s="220" t="s">
        <v>146</v>
      </c>
      <c r="E714" s="229" t="s">
        <v>19</v>
      </c>
      <c r="F714" s="230" t="s">
        <v>1361</v>
      </c>
      <c r="G714" s="228"/>
      <c r="H714" s="231">
        <v>20.800000000000001</v>
      </c>
      <c r="I714" s="232"/>
      <c r="J714" s="228"/>
      <c r="K714" s="228"/>
      <c r="L714" s="233"/>
      <c r="M714" s="234"/>
      <c r="N714" s="235"/>
      <c r="O714" s="235"/>
      <c r="P714" s="235"/>
      <c r="Q714" s="235"/>
      <c r="R714" s="235"/>
      <c r="S714" s="235"/>
      <c r="T714" s="23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7" t="s">
        <v>146</v>
      </c>
      <c r="AU714" s="237" t="s">
        <v>83</v>
      </c>
      <c r="AV714" s="13" t="s">
        <v>83</v>
      </c>
      <c r="AW714" s="13" t="s">
        <v>33</v>
      </c>
      <c r="AX714" s="13" t="s">
        <v>73</v>
      </c>
      <c r="AY714" s="237" t="s">
        <v>133</v>
      </c>
    </row>
    <row r="715" s="14" customFormat="1">
      <c r="A715" s="14"/>
      <c r="B715" s="238"/>
      <c r="C715" s="239"/>
      <c r="D715" s="220" t="s">
        <v>146</v>
      </c>
      <c r="E715" s="240" t="s">
        <v>19</v>
      </c>
      <c r="F715" s="241" t="s">
        <v>244</v>
      </c>
      <c r="G715" s="239"/>
      <c r="H715" s="240" t="s">
        <v>19</v>
      </c>
      <c r="I715" s="242"/>
      <c r="J715" s="239"/>
      <c r="K715" s="239"/>
      <c r="L715" s="243"/>
      <c r="M715" s="244"/>
      <c r="N715" s="245"/>
      <c r="O715" s="245"/>
      <c r="P715" s="245"/>
      <c r="Q715" s="245"/>
      <c r="R715" s="245"/>
      <c r="S715" s="245"/>
      <c r="T715" s="24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47" t="s">
        <v>146</v>
      </c>
      <c r="AU715" s="247" t="s">
        <v>83</v>
      </c>
      <c r="AV715" s="14" t="s">
        <v>81</v>
      </c>
      <c r="AW715" s="14" t="s">
        <v>33</v>
      </c>
      <c r="AX715" s="14" t="s">
        <v>73</v>
      </c>
      <c r="AY715" s="247" t="s">
        <v>133</v>
      </c>
    </row>
    <row r="716" s="13" customFormat="1">
      <c r="A716" s="13"/>
      <c r="B716" s="227"/>
      <c r="C716" s="228"/>
      <c r="D716" s="220" t="s">
        <v>146</v>
      </c>
      <c r="E716" s="229" t="s">
        <v>19</v>
      </c>
      <c r="F716" s="230" t="s">
        <v>1362</v>
      </c>
      <c r="G716" s="228"/>
      <c r="H716" s="231">
        <v>14.300000000000001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146</v>
      </c>
      <c r="AU716" s="237" t="s">
        <v>83</v>
      </c>
      <c r="AV716" s="13" t="s">
        <v>83</v>
      </c>
      <c r="AW716" s="13" t="s">
        <v>33</v>
      </c>
      <c r="AX716" s="13" t="s">
        <v>73</v>
      </c>
      <c r="AY716" s="237" t="s">
        <v>133</v>
      </c>
    </row>
    <row r="717" s="14" customFormat="1">
      <c r="A717" s="14"/>
      <c r="B717" s="238"/>
      <c r="C717" s="239"/>
      <c r="D717" s="220" t="s">
        <v>146</v>
      </c>
      <c r="E717" s="240" t="s">
        <v>19</v>
      </c>
      <c r="F717" s="241" t="s">
        <v>1262</v>
      </c>
      <c r="G717" s="239"/>
      <c r="H717" s="240" t="s">
        <v>19</v>
      </c>
      <c r="I717" s="242"/>
      <c r="J717" s="239"/>
      <c r="K717" s="239"/>
      <c r="L717" s="243"/>
      <c r="M717" s="244"/>
      <c r="N717" s="245"/>
      <c r="O717" s="245"/>
      <c r="P717" s="245"/>
      <c r="Q717" s="245"/>
      <c r="R717" s="245"/>
      <c r="S717" s="245"/>
      <c r="T717" s="246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47" t="s">
        <v>146</v>
      </c>
      <c r="AU717" s="247" t="s">
        <v>83</v>
      </c>
      <c r="AV717" s="14" t="s">
        <v>81</v>
      </c>
      <c r="AW717" s="14" t="s">
        <v>33</v>
      </c>
      <c r="AX717" s="14" t="s">
        <v>73</v>
      </c>
      <c r="AY717" s="247" t="s">
        <v>133</v>
      </c>
    </row>
    <row r="718" s="13" customFormat="1">
      <c r="A718" s="13"/>
      <c r="B718" s="227"/>
      <c r="C718" s="228"/>
      <c r="D718" s="220" t="s">
        <v>146</v>
      </c>
      <c r="E718" s="229" t="s">
        <v>19</v>
      </c>
      <c r="F718" s="230" t="s">
        <v>1250</v>
      </c>
      <c r="G718" s="228"/>
      <c r="H718" s="231">
        <v>3.8999999999999999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7" t="s">
        <v>146</v>
      </c>
      <c r="AU718" s="237" t="s">
        <v>83</v>
      </c>
      <c r="AV718" s="13" t="s">
        <v>83</v>
      </c>
      <c r="AW718" s="13" t="s">
        <v>33</v>
      </c>
      <c r="AX718" s="13" t="s">
        <v>73</v>
      </c>
      <c r="AY718" s="237" t="s">
        <v>133</v>
      </c>
    </row>
    <row r="719" s="14" customFormat="1">
      <c r="A719" s="14"/>
      <c r="B719" s="238"/>
      <c r="C719" s="239"/>
      <c r="D719" s="220" t="s">
        <v>146</v>
      </c>
      <c r="E719" s="240" t="s">
        <v>19</v>
      </c>
      <c r="F719" s="241" t="s">
        <v>1363</v>
      </c>
      <c r="G719" s="239"/>
      <c r="H719" s="240" t="s">
        <v>19</v>
      </c>
      <c r="I719" s="242"/>
      <c r="J719" s="239"/>
      <c r="K719" s="239"/>
      <c r="L719" s="243"/>
      <c r="M719" s="244"/>
      <c r="N719" s="245"/>
      <c r="O719" s="245"/>
      <c r="P719" s="245"/>
      <c r="Q719" s="245"/>
      <c r="R719" s="245"/>
      <c r="S719" s="245"/>
      <c r="T719" s="246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47" t="s">
        <v>146</v>
      </c>
      <c r="AU719" s="247" t="s">
        <v>83</v>
      </c>
      <c r="AV719" s="14" t="s">
        <v>81</v>
      </c>
      <c r="AW719" s="14" t="s">
        <v>33</v>
      </c>
      <c r="AX719" s="14" t="s">
        <v>73</v>
      </c>
      <c r="AY719" s="247" t="s">
        <v>133</v>
      </c>
    </row>
    <row r="720" s="13" customFormat="1">
      <c r="A720" s="13"/>
      <c r="B720" s="227"/>
      <c r="C720" s="228"/>
      <c r="D720" s="220" t="s">
        <v>146</v>
      </c>
      <c r="E720" s="229" t="s">
        <v>19</v>
      </c>
      <c r="F720" s="230" t="s">
        <v>1252</v>
      </c>
      <c r="G720" s="228"/>
      <c r="H720" s="231">
        <v>10.563000000000001</v>
      </c>
      <c r="I720" s="232"/>
      <c r="J720" s="228"/>
      <c r="K720" s="228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146</v>
      </c>
      <c r="AU720" s="237" t="s">
        <v>83</v>
      </c>
      <c r="AV720" s="13" t="s">
        <v>83</v>
      </c>
      <c r="AW720" s="13" t="s">
        <v>33</v>
      </c>
      <c r="AX720" s="13" t="s">
        <v>73</v>
      </c>
      <c r="AY720" s="237" t="s">
        <v>133</v>
      </c>
    </row>
    <row r="721" s="15" customFormat="1">
      <c r="A721" s="15"/>
      <c r="B721" s="248"/>
      <c r="C721" s="249"/>
      <c r="D721" s="220" t="s">
        <v>146</v>
      </c>
      <c r="E721" s="250" t="s">
        <v>19</v>
      </c>
      <c r="F721" s="251" t="s">
        <v>261</v>
      </c>
      <c r="G721" s="249"/>
      <c r="H721" s="252">
        <v>95.022999999999996</v>
      </c>
      <c r="I721" s="253"/>
      <c r="J721" s="249"/>
      <c r="K721" s="249"/>
      <c r="L721" s="254"/>
      <c r="M721" s="255"/>
      <c r="N721" s="256"/>
      <c r="O721" s="256"/>
      <c r="P721" s="256"/>
      <c r="Q721" s="256"/>
      <c r="R721" s="256"/>
      <c r="S721" s="256"/>
      <c r="T721" s="257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58" t="s">
        <v>146</v>
      </c>
      <c r="AU721" s="258" t="s">
        <v>83</v>
      </c>
      <c r="AV721" s="15" t="s">
        <v>140</v>
      </c>
      <c r="AW721" s="15" t="s">
        <v>33</v>
      </c>
      <c r="AX721" s="15" t="s">
        <v>81</v>
      </c>
      <c r="AY721" s="258" t="s">
        <v>133</v>
      </c>
    </row>
    <row r="722" s="2" customFormat="1" ht="16.5" customHeight="1">
      <c r="A722" s="41"/>
      <c r="B722" s="42"/>
      <c r="C722" s="273" t="s">
        <v>1364</v>
      </c>
      <c r="D722" s="273" t="s">
        <v>735</v>
      </c>
      <c r="E722" s="274" t="s">
        <v>1365</v>
      </c>
      <c r="F722" s="275" t="s">
        <v>1366</v>
      </c>
      <c r="G722" s="276" t="s">
        <v>198</v>
      </c>
      <c r="H722" s="277">
        <v>110.749</v>
      </c>
      <c r="I722" s="278"/>
      <c r="J722" s="279">
        <f>ROUND(I722*H722,2)</f>
        <v>0</v>
      </c>
      <c r="K722" s="275" t="s">
        <v>139</v>
      </c>
      <c r="L722" s="280"/>
      <c r="M722" s="281" t="s">
        <v>19</v>
      </c>
      <c r="N722" s="282" t="s">
        <v>44</v>
      </c>
      <c r="O722" s="87"/>
      <c r="P722" s="216">
        <f>O722*H722</f>
        <v>0</v>
      </c>
      <c r="Q722" s="216">
        <v>0.00040000000000000002</v>
      </c>
      <c r="R722" s="216">
        <f>Q722*H722</f>
        <v>0.044299600000000001</v>
      </c>
      <c r="S722" s="216">
        <v>0</v>
      </c>
      <c r="T722" s="217">
        <f>S722*H722</f>
        <v>0</v>
      </c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R722" s="218" t="s">
        <v>382</v>
      </c>
      <c r="AT722" s="218" t="s">
        <v>735</v>
      </c>
      <c r="AU722" s="218" t="s">
        <v>83</v>
      </c>
      <c r="AY722" s="20" t="s">
        <v>133</v>
      </c>
      <c r="BE722" s="219">
        <f>IF(N722="základní",J722,0)</f>
        <v>0</v>
      </c>
      <c r="BF722" s="219">
        <f>IF(N722="snížená",J722,0)</f>
        <v>0</v>
      </c>
      <c r="BG722" s="219">
        <f>IF(N722="zákl. přenesená",J722,0)</f>
        <v>0</v>
      </c>
      <c r="BH722" s="219">
        <f>IF(N722="sníž. přenesená",J722,0)</f>
        <v>0</v>
      </c>
      <c r="BI722" s="219">
        <f>IF(N722="nulová",J722,0)</f>
        <v>0</v>
      </c>
      <c r="BJ722" s="20" t="s">
        <v>81</v>
      </c>
      <c r="BK722" s="219">
        <f>ROUND(I722*H722,2)</f>
        <v>0</v>
      </c>
      <c r="BL722" s="20" t="s">
        <v>246</v>
      </c>
      <c r="BM722" s="218" t="s">
        <v>1367</v>
      </c>
    </row>
    <row r="723" s="2" customFormat="1">
      <c r="A723" s="41"/>
      <c r="B723" s="42"/>
      <c r="C723" s="43"/>
      <c r="D723" s="220" t="s">
        <v>142</v>
      </c>
      <c r="E723" s="43"/>
      <c r="F723" s="221" t="s">
        <v>1366</v>
      </c>
      <c r="G723" s="43"/>
      <c r="H723" s="43"/>
      <c r="I723" s="222"/>
      <c r="J723" s="43"/>
      <c r="K723" s="43"/>
      <c r="L723" s="47"/>
      <c r="M723" s="223"/>
      <c r="N723" s="224"/>
      <c r="O723" s="87"/>
      <c r="P723" s="87"/>
      <c r="Q723" s="87"/>
      <c r="R723" s="87"/>
      <c r="S723" s="87"/>
      <c r="T723" s="88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T723" s="20" t="s">
        <v>142</v>
      </c>
      <c r="AU723" s="20" t="s">
        <v>83</v>
      </c>
    </row>
    <row r="724" s="13" customFormat="1">
      <c r="A724" s="13"/>
      <c r="B724" s="227"/>
      <c r="C724" s="228"/>
      <c r="D724" s="220" t="s">
        <v>146</v>
      </c>
      <c r="E724" s="228"/>
      <c r="F724" s="230" t="s">
        <v>1368</v>
      </c>
      <c r="G724" s="228"/>
      <c r="H724" s="231">
        <v>110.749</v>
      </c>
      <c r="I724" s="232"/>
      <c r="J724" s="228"/>
      <c r="K724" s="228"/>
      <c r="L724" s="233"/>
      <c r="M724" s="234"/>
      <c r="N724" s="235"/>
      <c r="O724" s="235"/>
      <c r="P724" s="235"/>
      <c r="Q724" s="235"/>
      <c r="R724" s="235"/>
      <c r="S724" s="235"/>
      <c r="T724" s="23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7" t="s">
        <v>146</v>
      </c>
      <c r="AU724" s="237" t="s">
        <v>83</v>
      </c>
      <c r="AV724" s="13" t="s">
        <v>83</v>
      </c>
      <c r="AW724" s="13" t="s">
        <v>4</v>
      </c>
      <c r="AX724" s="13" t="s">
        <v>81</v>
      </c>
      <c r="AY724" s="237" t="s">
        <v>133</v>
      </c>
    </row>
    <row r="725" s="2" customFormat="1" ht="24.15" customHeight="1">
      <c r="A725" s="41"/>
      <c r="B725" s="42"/>
      <c r="C725" s="207" t="s">
        <v>1369</v>
      </c>
      <c r="D725" s="207" t="s">
        <v>135</v>
      </c>
      <c r="E725" s="208" t="s">
        <v>1370</v>
      </c>
      <c r="F725" s="209" t="s">
        <v>1371</v>
      </c>
      <c r="G725" s="210" t="s">
        <v>198</v>
      </c>
      <c r="H725" s="211">
        <v>12.5</v>
      </c>
      <c r="I725" s="212"/>
      <c r="J725" s="213">
        <f>ROUND(I725*H725,2)</f>
        <v>0</v>
      </c>
      <c r="K725" s="209" t="s">
        <v>139</v>
      </c>
      <c r="L725" s="47"/>
      <c r="M725" s="214" t="s">
        <v>19</v>
      </c>
      <c r="N725" s="215" t="s">
        <v>44</v>
      </c>
      <c r="O725" s="87"/>
      <c r="P725" s="216">
        <f>O725*H725</f>
        <v>0</v>
      </c>
      <c r="Q725" s="216">
        <v>0.00010000000000000001</v>
      </c>
      <c r="R725" s="216">
        <f>Q725*H725</f>
        <v>0.00125</v>
      </c>
      <c r="S725" s="216">
        <v>0</v>
      </c>
      <c r="T725" s="217">
        <f>S725*H725</f>
        <v>0</v>
      </c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R725" s="218" t="s">
        <v>246</v>
      </c>
      <c r="AT725" s="218" t="s">
        <v>135</v>
      </c>
      <c r="AU725" s="218" t="s">
        <v>83</v>
      </c>
      <c r="AY725" s="20" t="s">
        <v>133</v>
      </c>
      <c r="BE725" s="219">
        <f>IF(N725="základní",J725,0)</f>
        <v>0</v>
      </c>
      <c r="BF725" s="219">
        <f>IF(N725="snížená",J725,0)</f>
        <v>0</v>
      </c>
      <c r="BG725" s="219">
        <f>IF(N725="zákl. přenesená",J725,0)</f>
        <v>0</v>
      </c>
      <c r="BH725" s="219">
        <f>IF(N725="sníž. přenesená",J725,0)</f>
        <v>0</v>
      </c>
      <c r="BI725" s="219">
        <f>IF(N725="nulová",J725,0)</f>
        <v>0</v>
      </c>
      <c r="BJ725" s="20" t="s">
        <v>81</v>
      </c>
      <c r="BK725" s="219">
        <f>ROUND(I725*H725,2)</f>
        <v>0</v>
      </c>
      <c r="BL725" s="20" t="s">
        <v>246</v>
      </c>
      <c r="BM725" s="218" t="s">
        <v>1372</v>
      </c>
    </row>
    <row r="726" s="2" customFormat="1">
      <c r="A726" s="41"/>
      <c r="B726" s="42"/>
      <c r="C726" s="43"/>
      <c r="D726" s="220" t="s">
        <v>142</v>
      </c>
      <c r="E726" s="43"/>
      <c r="F726" s="221" t="s">
        <v>1373</v>
      </c>
      <c r="G726" s="43"/>
      <c r="H726" s="43"/>
      <c r="I726" s="222"/>
      <c r="J726" s="43"/>
      <c r="K726" s="43"/>
      <c r="L726" s="47"/>
      <c r="M726" s="223"/>
      <c r="N726" s="224"/>
      <c r="O726" s="87"/>
      <c r="P726" s="87"/>
      <c r="Q726" s="87"/>
      <c r="R726" s="87"/>
      <c r="S726" s="87"/>
      <c r="T726" s="88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T726" s="20" t="s">
        <v>142</v>
      </c>
      <c r="AU726" s="20" t="s">
        <v>83</v>
      </c>
    </row>
    <row r="727" s="2" customFormat="1">
      <c r="A727" s="41"/>
      <c r="B727" s="42"/>
      <c r="C727" s="43"/>
      <c r="D727" s="225" t="s">
        <v>144</v>
      </c>
      <c r="E727" s="43"/>
      <c r="F727" s="226" t="s">
        <v>1374</v>
      </c>
      <c r="G727" s="43"/>
      <c r="H727" s="43"/>
      <c r="I727" s="222"/>
      <c r="J727" s="43"/>
      <c r="K727" s="43"/>
      <c r="L727" s="47"/>
      <c r="M727" s="223"/>
      <c r="N727" s="224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T727" s="20" t="s">
        <v>144</v>
      </c>
      <c r="AU727" s="20" t="s">
        <v>83</v>
      </c>
    </row>
    <row r="728" s="13" customFormat="1">
      <c r="A728" s="13"/>
      <c r="B728" s="227"/>
      <c r="C728" s="228"/>
      <c r="D728" s="220" t="s">
        <v>146</v>
      </c>
      <c r="E728" s="229" t="s">
        <v>19</v>
      </c>
      <c r="F728" s="230" t="s">
        <v>1375</v>
      </c>
      <c r="G728" s="228"/>
      <c r="H728" s="231">
        <v>12.5</v>
      </c>
      <c r="I728" s="232"/>
      <c r="J728" s="228"/>
      <c r="K728" s="228"/>
      <c r="L728" s="233"/>
      <c r="M728" s="234"/>
      <c r="N728" s="235"/>
      <c r="O728" s="235"/>
      <c r="P728" s="235"/>
      <c r="Q728" s="235"/>
      <c r="R728" s="235"/>
      <c r="S728" s="235"/>
      <c r="T728" s="23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7" t="s">
        <v>146</v>
      </c>
      <c r="AU728" s="237" t="s">
        <v>83</v>
      </c>
      <c r="AV728" s="13" t="s">
        <v>83</v>
      </c>
      <c r="AW728" s="13" t="s">
        <v>33</v>
      </c>
      <c r="AX728" s="13" t="s">
        <v>81</v>
      </c>
      <c r="AY728" s="237" t="s">
        <v>133</v>
      </c>
    </row>
    <row r="729" s="2" customFormat="1" ht="24.15" customHeight="1">
      <c r="A729" s="41"/>
      <c r="B729" s="42"/>
      <c r="C729" s="273" t="s">
        <v>1376</v>
      </c>
      <c r="D729" s="273" t="s">
        <v>735</v>
      </c>
      <c r="E729" s="274" t="s">
        <v>1377</v>
      </c>
      <c r="F729" s="275" t="s">
        <v>1378</v>
      </c>
      <c r="G729" s="276" t="s">
        <v>312</v>
      </c>
      <c r="H729" s="277">
        <v>12.5</v>
      </c>
      <c r="I729" s="278"/>
      <c r="J729" s="279">
        <f>ROUND(I729*H729,2)</f>
        <v>0</v>
      </c>
      <c r="K729" s="275" t="s">
        <v>139</v>
      </c>
      <c r="L729" s="280"/>
      <c r="M729" s="281" t="s">
        <v>19</v>
      </c>
      <c r="N729" s="282" t="s">
        <v>44</v>
      </c>
      <c r="O729" s="87"/>
      <c r="P729" s="216">
        <f>O729*H729</f>
        <v>0</v>
      </c>
      <c r="Q729" s="216">
        <v>0.00033</v>
      </c>
      <c r="R729" s="216">
        <f>Q729*H729</f>
        <v>0.0041250000000000002</v>
      </c>
      <c r="S729" s="216">
        <v>0</v>
      </c>
      <c r="T729" s="217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8" t="s">
        <v>382</v>
      </c>
      <c r="AT729" s="218" t="s">
        <v>735</v>
      </c>
      <c r="AU729" s="218" t="s">
        <v>83</v>
      </c>
      <c r="AY729" s="20" t="s">
        <v>133</v>
      </c>
      <c r="BE729" s="219">
        <f>IF(N729="základní",J729,0)</f>
        <v>0</v>
      </c>
      <c r="BF729" s="219">
        <f>IF(N729="snížená",J729,0)</f>
        <v>0</v>
      </c>
      <c r="BG729" s="219">
        <f>IF(N729="zákl. přenesená",J729,0)</f>
        <v>0</v>
      </c>
      <c r="BH729" s="219">
        <f>IF(N729="sníž. přenesená",J729,0)</f>
        <v>0</v>
      </c>
      <c r="BI729" s="219">
        <f>IF(N729="nulová",J729,0)</f>
        <v>0</v>
      </c>
      <c r="BJ729" s="20" t="s">
        <v>81</v>
      </c>
      <c r="BK729" s="219">
        <f>ROUND(I729*H729,2)</f>
        <v>0</v>
      </c>
      <c r="BL729" s="20" t="s">
        <v>246</v>
      </c>
      <c r="BM729" s="218" t="s">
        <v>1379</v>
      </c>
    </row>
    <row r="730" s="2" customFormat="1">
      <c r="A730" s="41"/>
      <c r="B730" s="42"/>
      <c r="C730" s="43"/>
      <c r="D730" s="220" t="s">
        <v>142</v>
      </c>
      <c r="E730" s="43"/>
      <c r="F730" s="221" t="s">
        <v>1378</v>
      </c>
      <c r="G730" s="43"/>
      <c r="H730" s="43"/>
      <c r="I730" s="222"/>
      <c r="J730" s="43"/>
      <c r="K730" s="43"/>
      <c r="L730" s="47"/>
      <c r="M730" s="223"/>
      <c r="N730" s="224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142</v>
      </c>
      <c r="AU730" s="20" t="s">
        <v>83</v>
      </c>
    </row>
    <row r="731" s="2" customFormat="1" ht="24.15" customHeight="1">
      <c r="A731" s="41"/>
      <c r="B731" s="42"/>
      <c r="C731" s="207" t="s">
        <v>1380</v>
      </c>
      <c r="D731" s="207" t="s">
        <v>135</v>
      </c>
      <c r="E731" s="208" t="s">
        <v>1381</v>
      </c>
      <c r="F731" s="209" t="s">
        <v>1382</v>
      </c>
      <c r="G731" s="210" t="s">
        <v>181</v>
      </c>
      <c r="H731" s="211">
        <v>7.9669999999999996</v>
      </c>
      <c r="I731" s="212"/>
      <c r="J731" s="213">
        <f>ROUND(I731*H731,2)</f>
        <v>0</v>
      </c>
      <c r="K731" s="209" t="s">
        <v>139</v>
      </c>
      <c r="L731" s="47"/>
      <c r="M731" s="214" t="s">
        <v>19</v>
      </c>
      <c r="N731" s="215" t="s">
        <v>44</v>
      </c>
      <c r="O731" s="87"/>
      <c r="P731" s="216">
        <f>O731*H731</f>
        <v>0</v>
      </c>
      <c r="Q731" s="216">
        <v>0</v>
      </c>
      <c r="R731" s="216">
        <f>Q731*H731</f>
        <v>0</v>
      </c>
      <c r="S731" s="216">
        <v>0</v>
      </c>
      <c r="T731" s="217">
        <f>S731*H731</f>
        <v>0</v>
      </c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R731" s="218" t="s">
        <v>246</v>
      </c>
      <c r="AT731" s="218" t="s">
        <v>135</v>
      </c>
      <c r="AU731" s="218" t="s">
        <v>83</v>
      </c>
      <c r="AY731" s="20" t="s">
        <v>133</v>
      </c>
      <c r="BE731" s="219">
        <f>IF(N731="základní",J731,0)</f>
        <v>0</v>
      </c>
      <c r="BF731" s="219">
        <f>IF(N731="snížená",J731,0)</f>
        <v>0</v>
      </c>
      <c r="BG731" s="219">
        <f>IF(N731="zákl. přenesená",J731,0)</f>
        <v>0</v>
      </c>
      <c r="BH731" s="219">
        <f>IF(N731="sníž. přenesená",J731,0)</f>
        <v>0</v>
      </c>
      <c r="BI731" s="219">
        <f>IF(N731="nulová",J731,0)</f>
        <v>0</v>
      </c>
      <c r="BJ731" s="20" t="s">
        <v>81</v>
      </c>
      <c r="BK731" s="219">
        <f>ROUND(I731*H731,2)</f>
        <v>0</v>
      </c>
      <c r="BL731" s="20" t="s">
        <v>246</v>
      </c>
      <c r="BM731" s="218" t="s">
        <v>1383</v>
      </c>
    </row>
    <row r="732" s="2" customFormat="1">
      <c r="A732" s="41"/>
      <c r="B732" s="42"/>
      <c r="C732" s="43"/>
      <c r="D732" s="220" t="s">
        <v>142</v>
      </c>
      <c r="E732" s="43"/>
      <c r="F732" s="221" t="s">
        <v>1384</v>
      </c>
      <c r="G732" s="43"/>
      <c r="H732" s="43"/>
      <c r="I732" s="222"/>
      <c r="J732" s="43"/>
      <c r="K732" s="43"/>
      <c r="L732" s="47"/>
      <c r="M732" s="223"/>
      <c r="N732" s="224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142</v>
      </c>
      <c r="AU732" s="20" t="s">
        <v>83</v>
      </c>
    </row>
    <row r="733" s="2" customFormat="1">
      <c r="A733" s="41"/>
      <c r="B733" s="42"/>
      <c r="C733" s="43"/>
      <c r="D733" s="225" t="s">
        <v>144</v>
      </c>
      <c r="E733" s="43"/>
      <c r="F733" s="226" t="s">
        <v>1385</v>
      </c>
      <c r="G733" s="43"/>
      <c r="H733" s="43"/>
      <c r="I733" s="222"/>
      <c r="J733" s="43"/>
      <c r="K733" s="43"/>
      <c r="L733" s="47"/>
      <c r="M733" s="223"/>
      <c r="N733" s="224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T733" s="20" t="s">
        <v>144</v>
      </c>
      <c r="AU733" s="20" t="s">
        <v>83</v>
      </c>
    </row>
    <row r="734" s="12" customFormat="1" ht="22.8" customHeight="1">
      <c r="A734" s="12"/>
      <c r="B734" s="191"/>
      <c r="C734" s="192"/>
      <c r="D734" s="193" t="s">
        <v>72</v>
      </c>
      <c r="E734" s="205" t="s">
        <v>1386</v>
      </c>
      <c r="F734" s="205" t="s">
        <v>1387</v>
      </c>
      <c r="G734" s="192"/>
      <c r="H734" s="192"/>
      <c r="I734" s="195"/>
      <c r="J734" s="206">
        <f>BK734</f>
        <v>0</v>
      </c>
      <c r="K734" s="192"/>
      <c r="L734" s="197"/>
      <c r="M734" s="198"/>
      <c r="N734" s="199"/>
      <c r="O734" s="199"/>
      <c r="P734" s="200">
        <f>SUM(P735:P744)</f>
        <v>0</v>
      </c>
      <c r="Q734" s="199"/>
      <c r="R734" s="200">
        <f>SUM(R735:R744)</f>
        <v>0.063684000000000004</v>
      </c>
      <c r="S734" s="199"/>
      <c r="T734" s="201">
        <f>SUM(T735:T744)</f>
        <v>0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02" t="s">
        <v>83</v>
      </c>
      <c r="AT734" s="203" t="s">
        <v>72</v>
      </c>
      <c r="AU734" s="203" t="s">
        <v>81</v>
      </c>
      <c r="AY734" s="202" t="s">
        <v>133</v>
      </c>
      <c r="BK734" s="204">
        <f>SUM(BK735:BK744)</f>
        <v>0</v>
      </c>
    </row>
    <row r="735" s="2" customFormat="1" ht="24.15" customHeight="1">
      <c r="A735" s="41"/>
      <c r="B735" s="42"/>
      <c r="C735" s="207" t="s">
        <v>1388</v>
      </c>
      <c r="D735" s="207" t="s">
        <v>135</v>
      </c>
      <c r="E735" s="208" t="s">
        <v>1389</v>
      </c>
      <c r="F735" s="209" t="s">
        <v>1390</v>
      </c>
      <c r="G735" s="210" t="s">
        <v>198</v>
      </c>
      <c r="H735" s="211">
        <v>5.3070000000000004</v>
      </c>
      <c r="I735" s="212"/>
      <c r="J735" s="213">
        <f>ROUND(I735*H735,2)</f>
        <v>0</v>
      </c>
      <c r="K735" s="209" t="s">
        <v>139</v>
      </c>
      <c r="L735" s="47"/>
      <c r="M735" s="214" t="s">
        <v>19</v>
      </c>
      <c r="N735" s="215" t="s">
        <v>44</v>
      </c>
      <c r="O735" s="87"/>
      <c r="P735" s="216">
        <f>O735*H735</f>
        <v>0</v>
      </c>
      <c r="Q735" s="216">
        <v>0</v>
      </c>
      <c r="R735" s="216">
        <f>Q735*H735</f>
        <v>0</v>
      </c>
      <c r="S735" s="216">
        <v>0</v>
      </c>
      <c r="T735" s="217">
        <f>S735*H735</f>
        <v>0</v>
      </c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R735" s="218" t="s">
        <v>246</v>
      </c>
      <c r="AT735" s="218" t="s">
        <v>135</v>
      </c>
      <c r="AU735" s="218" t="s">
        <v>83</v>
      </c>
      <c r="AY735" s="20" t="s">
        <v>133</v>
      </c>
      <c r="BE735" s="219">
        <f>IF(N735="základní",J735,0)</f>
        <v>0</v>
      </c>
      <c r="BF735" s="219">
        <f>IF(N735="snížená",J735,0)</f>
        <v>0</v>
      </c>
      <c r="BG735" s="219">
        <f>IF(N735="zákl. přenesená",J735,0)</f>
        <v>0</v>
      </c>
      <c r="BH735" s="219">
        <f>IF(N735="sníž. přenesená",J735,0)</f>
        <v>0</v>
      </c>
      <c r="BI735" s="219">
        <f>IF(N735="nulová",J735,0)</f>
        <v>0</v>
      </c>
      <c r="BJ735" s="20" t="s">
        <v>81</v>
      </c>
      <c r="BK735" s="219">
        <f>ROUND(I735*H735,2)</f>
        <v>0</v>
      </c>
      <c r="BL735" s="20" t="s">
        <v>246</v>
      </c>
      <c r="BM735" s="218" t="s">
        <v>1391</v>
      </c>
    </row>
    <row r="736" s="2" customFormat="1">
      <c r="A736" s="41"/>
      <c r="B736" s="42"/>
      <c r="C736" s="43"/>
      <c r="D736" s="220" t="s">
        <v>142</v>
      </c>
      <c r="E736" s="43"/>
      <c r="F736" s="221" t="s">
        <v>1392</v>
      </c>
      <c r="G736" s="43"/>
      <c r="H736" s="43"/>
      <c r="I736" s="222"/>
      <c r="J736" s="43"/>
      <c r="K736" s="43"/>
      <c r="L736" s="47"/>
      <c r="M736" s="223"/>
      <c r="N736" s="224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20" t="s">
        <v>142</v>
      </c>
      <c r="AU736" s="20" t="s">
        <v>83</v>
      </c>
    </row>
    <row r="737" s="2" customFormat="1">
      <c r="A737" s="41"/>
      <c r="B737" s="42"/>
      <c r="C737" s="43"/>
      <c r="D737" s="225" t="s">
        <v>144</v>
      </c>
      <c r="E737" s="43"/>
      <c r="F737" s="226" t="s">
        <v>1393</v>
      </c>
      <c r="G737" s="43"/>
      <c r="H737" s="43"/>
      <c r="I737" s="222"/>
      <c r="J737" s="43"/>
      <c r="K737" s="43"/>
      <c r="L737" s="47"/>
      <c r="M737" s="223"/>
      <c r="N737" s="224"/>
      <c r="O737" s="87"/>
      <c r="P737" s="87"/>
      <c r="Q737" s="87"/>
      <c r="R737" s="87"/>
      <c r="S737" s="87"/>
      <c r="T737" s="88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T737" s="20" t="s">
        <v>144</v>
      </c>
      <c r="AU737" s="20" t="s">
        <v>83</v>
      </c>
    </row>
    <row r="738" s="14" customFormat="1">
      <c r="A738" s="14"/>
      <c r="B738" s="238"/>
      <c r="C738" s="239"/>
      <c r="D738" s="220" t="s">
        <v>146</v>
      </c>
      <c r="E738" s="240" t="s">
        <v>19</v>
      </c>
      <c r="F738" s="241" t="s">
        <v>1394</v>
      </c>
      <c r="G738" s="239"/>
      <c r="H738" s="240" t="s">
        <v>19</v>
      </c>
      <c r="I738" s="242"/>
      <c r="J738" s="239"/>
      <c r="K738" s="239"/>
      <c r="L738" s="243"/>
      <c r="M738" s="244"/>
      <c r="N738" s="245"/>
      <c r="O738" s="245"/>
      <c r="P738" s="245"/>
      <c r="Q738" s="245"/>
      <c r="R738" s="245"/>
      <c r="S738" s="245"/>
      <c r="T738" s="246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47" t="s">
        <v>146</v>
      </c>
      <c r="AU738" s="247" t="s">
        <v>83</v>
      </c>
      <c r="AV738" s="14" t="s">
        <v>81</v>
      </c>
      <c r="AW738" s="14" t="s">
        <v>33</v>
      </c>
      <c r="AX738" s="14" t="s">
        <v>73</v>
      </c>
      <c r="AY738" s="247" t="s">
        <v>133</v>
      </c>
    </row>
    <row r="739" s="13" customFormat="1">
      <c r="A739" s="13"/>
      <c r="B739" s="227"/>
      <c r="C739" s="228"/>
      <c r="D739" s="220" t="s">
        <v>146</v>
      </c>
      <c r="E739" s="229" t="s">
        <v>19</v>
      </c>
      <c r="F739" s="230" t="s">
        <v>1395</v>
      </c>
      <c r="G739" s="228"/>
      <c r="H739" s="231">
        <v>5.3070000000000004</v>
      </c>
      <c r="I739" s="232"/>
      <c r="J739" s="228"/>
      <c r="K739" s="228"/>
      <c r="L739" s="233"/>
      <c r="M739" s="234"/>
      <c r="N739" s="235"/>
      <c r="O739" s="235"/>
      <c r="P739" s="235"/>
      <c r="Q739" s="235"/>
      <c r="R739" s="235"/>
      <c r="S739" s="235"/>
      <c r="T739" s="23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7" t="s">
        <v>146</v>
      </c>
      <c r="AU739" s="237" t="s">
        <v>83</v>
      </c>
      <c r="AV739" s="13" t="s">
        <v>83</v>
      </c>
      <c r="AW739" s="13" t="s">
        <v>33</v>
      </c>
      <c r="AX739" s="13" t="s">
        <v>81</v>
      </c>
      <c r="AY739" s="237" t="s">
        <v>133</v>
      </c>
    </row>
    <row r="740" s="2" customFormat="1" ht="49.05" customHeight="1">
      <c r="A740" s="41"/>
      <c r="B740" s="42"/>
      <c r="C740" s="273" t="s">
        <v>1396</v>
      </c>
      <c r="D740" s="273" t="s">
        <v>735</v>
      </c>
      <c r="E740" s="274" t="s">
        <v>1397</v>
      </c>
      <c r="F740" s="275" t="s">
        <v>1398</v>
      </c>
      <c r="G740" s="276" t="s">
        <v>198</v>
      </c>
      <c r="H740" s="277">
        <v>5.3070000000000004</v>
      </c>
      <c r="I740" s="278"/>
      <c r="J740" s="279">
        <f>ROUND(I740*H740,2)</f>
        <v>0</v>
      </c>
      <c r="K740" s="275" t="s">
        <v>139</v>
      </c>
      <c r="L740" s="280"/>
      <c r="M740" s="281" t="s">
        <v>19</v>
      </c>
      <c r="N740" s="282" t="s">
        <v>44</v>
      </c>
      <c r="O740" s="87"/>
      <c r="P740" s="216">
        <f>O740*H740</f>
        <v>0</v>
      </c>
      <c r="Q740" s="216">
        <v>0.012</v>
      </c>
      <c r="R740" s="216">
        <f>Q740*H740</f>
        <v>0.063684000000000004</v>
      </c>
      <c r="S740" s="216">
        <v>0</v>
      </c>
      <c r="T740" s="217">
        <f>S740*H740</f>
        <v>0</v>
      </c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R740" s="218" t="s">
        <v>382</v>
      </c>
      <c r="AT740" s="218" t="s">
        <v>735</v>
      </c>
      <c r="AU740" s="218" t="s">
        <v>83</v>
      </c>
      <c r="AY740" s="20" t="s">
        <v>133</v>
      </c>
      <c r="BE740" s="219">
        <f>IF(N740="základní",J740,0)</f>
        <v>0</v>
      </c>
      <c r="BF740" s="219">
        <f>IF(N740="snížená",J740,0)</f>
        <v>0</v>
      </c>
      <c r="BG740" s="219">
        <f>IF(N740="zákl. přenesená",J740,0)</f>
        <v>0</v>
      </c>
      <c r="BH740" s="219">
        <f>IF(N740="sníž. přenesená",J740,0)</f>
        <v>0</v>
      </c>
      <c r="BI740" s="219">
        <f>IF(N740="nulová",J740,0)</f>
        <v>0</v>
      </c>
      <c r="BJ740" s="20" t="s">
        <v>81</v>
      </c>
      <c r="BK740" s="219">
        <f>ROUND(I740*H740,2)</f>
        <v>0</v>
      </c>
      <c r="BL740" s="20" t="s">
        <v>246</v>
      </c>
      <c r="BM740" s="218" t="s">
        <v>1399</v>
      </c>
    </row>
    <row r="741" s="2" customFormat="1">
      <c r="A741" s="41"/>
      <c r="B741" s="42"/>
      <c r="C741" s="43"/>
      <c r="D741" s="220" t="s">
        <v>142</v>
      </c>
      <c r="E741" s="43"/>
      <c r="F741" s="221" t="s">
        <v>1398</v>
      </c>
      <c r="G741" s="43"/>
      <c r="H741" s="43"/>
      <c r="I741" s="222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142</v>
      </c>
      <c r="AU741" s="20" t="s">
        <v>83</v>
      </c>
    </row>
    <row r="742" s="2" customFormat="1" ht="33" customHeight="1">
      <c r="A742" s="41"/>
      <c r="B742" s="42"/>
      <c r="C742" s="207" t="s">
        <v>1400</v>
      </c>
      <c r="D742" s="207" t="s">
        <v>135</v>
      </c>
      <c r="E742" s="208" t="s">
        <v>1401</v>
      </c>
      <c r="F742" s="209" t="s">
        <v>1402</v>
      </c>
      <c r="G742" s="210" t="s">
        <v>181</v>
      </c>
      <c r="H742" s="211">
        <v>0.064000000000000001</v>
      </c>
      <c r="I742" s="212"/>
      <c r="J742" s="213">
        <f>ROUND(I742*H742,2)</f>
        <v>0</v>
      </c>
      <c r="K742" s="209" t="s">
        <v>139</v>
      </c>
      <c r="L742" s="47"/>
      <c r="M742" s="214" t="s">
        <v>19</v>
      </c>
      <c r="N742" s="215" t="s">
        <v>44</v>
      </c>
      <c r="O742" s="87"/>
      <c r="P742" s="216">
        <f>O742*H742</f>
        <v>0</v>
      </c>
      <c r="Q742" s="216">
        <v>0</v>
      </c>
      <c r="R742" s="216">
        <f>Q742*H742</f>
        <v>0</v>
      </c>
      <c r="S742" s="216">
        <v>0</v>
      </c>
      <c r="T742" s="217">
        <f>S742*H742</f>
        <v>0</v>
      </c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R742" s="218" t="s">
        <v>246</v>
      </c>
      <c r="AT742" s="218" t="s">
        <v>135</v>
      </c>
      <c r="AU742" s="218" t="s">
        <v>83</v>
      </c>
      <c r="AY742" s="20" t="s">
        <v>133</v>
      </c>
      <c r="BE742" s="219">
        <f>IF(N742="základní",J742,0)</f>
        <v>0</v>
      </c>
      <c r="BF742" s="219">
        <f>IF(N742="snížená",J742,0)</f>
        <v>0</v>
      </c>
      <c r="BG742" s="219">
        <f>IF(N742="zákl. přenesená",J742,0)</f>
        <v>0</v>
      </c>
      <c r="BH742" s="219">
        <f>IF(N742="sníž. přenesená",J742,0)</f>
        <v>0</v>
      </c>
      <c r="BI742" s="219">
        <f>IF(N742="nulová",J742,0)</f>
        <v>0</v>
      </c>
      <c r="BJ742" s="20" t="s">
        <v>81</v>
      </c>
      <c r="BK742" s="219">
        <f>ROUND(I742*H742,2)</f>
        <v>0</v>
      </c>
      <c r="BL742" s="20" t="s">
        <v>246</v>
      </c>
      <c r="BM742" s="218" t="s">
        <v>1403</v>
      </c>
    </row>
    <row r="743" s="2" customFormat="1">
      <c r="A743" s="41"/>
      <c r="B743" s="42"/>
      <c r="C743" s="43"/>
      <c r="D743" s="220" t="s">
        <v>142</v>
      </c>
      <c r="E743" s="43"/>
      <c r="F743" s="221" t="s">
        <v>1404</v>
      </c>
      <c r="G743" s="43"/>
      <c r="H743" s="43"/>
      <c r="I743" s="222"/>
      <c r="J743" s="43"/>
      <c r="K743" s="43"/>
      <c r="L743" s="47"/>
      <c r="M743" s="223"/>
      <c r="N743" s="224"/>
      <c r="O743" s="87"/>
      <c r="P743" s="87"/>
      <c r="Q743" s="87"/>
      <c r="R743" s="87"/>
      <c r="S743" s="87"/>
      <c r="T743" s="88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T743" s="20" t="s">
        <v>142</v>
      </c>
      <c r="AU743" s="20" t="s">
        <v>83</v>
      </c>
    </row>
    <row r="744" s="2" customFormat="1">
      <c r="A744" s="41"/>
      <c r="B744" s="42"/>
      <c r="C744" s="43"/>
      <c r="D744" s="225" t="s">
        <v>144</v>
      </c>
      <c r="E744" s="43"/>
      <c r="F744" s="226" t="s">
        <v>1405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144</v>
      </c>
      <c r="AU744" s="20" t="s">
        <v>83</v>
      </c>
    </row>
    <row r="745" s="12" customFormat="1" ht="22.8" customHeight="1">
      <c r="A745" s="12"/>
      <c r="B745" s="191"/>
      <c r="C745" s="192"/>
      <c r="D745" s="193" t="s">
        <v>72</v>
      </c>
      <c r="E745" s="205" t="s">
        <v>1406</v>
      </c>
      <c r="F745" s="205" t="s">
        <v>1407</v>
      </c>
      <c r="G745" s="192"/>
      <c r="H745" s="192"/>
      <c r="I745" s="195"/>
      <c r="J745" s="206">
        <f>BK745</f>
        <v>0</v>
      </c>
      <c r="K745" s="192"/>
      <c r="L745" s="197"/>
      <c r="M745" s="198"/>
      <c r="N745" s="199"/>
      <c r="O745" s="199"/>
      <c r="P745" s="200">
        <f>SUM(P746:P788)</f>
        <v>0</v>
      </c>
      <c r="Q745" s="199"/>
      <c r="R745" s="200">
        <f>SUM(R746:R788)</f>
        <v>0.081522999999999998</v>
      </c>
      <c r="S745" s="199"/>
      <c r="T745" s="201">
        <f>SUM(T746:T788)</f>
        <v>0</v>
      </c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R745" s="202" t="s">
        <v>83</v>
      </c>
      <c r="AT745" s="203" t="s">
        <v>72</v>
      </c>
      <c r="AU745" s="203" t="s">
        <v>81</v>
      </c>
      <c r="AY745" s="202" t="s">
        <v>133</v>
      </c>
      <c r="BK745" s="204">
        <f>SUM(BK746:BK788)</f>
        <v>0</v>
      </c>
    </row>
    <row r="746" s="2" customFormat="1" ht="21.75" customHeight="1">
      <c r="A746" s="41"/>
      <c r="B746" s="42"/>
      <c r="C746" s="207" t="s">
        <v>1408</v>
      </c>
      <c r="D746" s="207" t="s">
        <v>135</v>
      </c>
      <c r="E746" s="208" t="s">
        <v>1409</v>
      </c>
      <c r="F746" s="209" t="s">
        <v>1410</v>
      </c>
      <c r="G746" s="210" t="s">
        <v>312</v>
      </c>
      <c r="H746" s="211">
        <v>8.3000000000000007</v>
      </c>
      <c r="I746" s="212"/>
      <c r="J746" s="213">
        <f>ROUND(I746*H746,2)</f>
        <v>0</v>
      </c>
      <c r="K746" s="209" t="s">
        <v>139</v>
      </c>
      <c r="L746" s="47"/>
      <c r="M746" s="214" t="s">
        <v>19</v>
      </c>
      <c r="N746" s="215" t="s">
        <v>44</v>
      </c>
      <c r="O746" s="87"/>
      <c r="P746" s="216">
        <f>O746*H746</f>
        <v>0</v>
      </c>
      <c r="Q746" s="216">
        <v>0.00142</v>
      </c>
      <c r="R746" s="216">
        <f>Q746*H746</f>
        <v>0.011786000000000001</v>
      </c>
      <c r="S746" s="216">
        <v>0</v>
      </c>
      <c r="T746" s="217">
        <f>S746*H746</f>
        <v>0</v>
      </c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R746" s="218" t="s">
        <v>246</v>
      </c>
      <c r="AT746" s="218" t="s">
        <v>135</v>
      </c>
      <c r="AU746" s="218" t="s">
        <v>83</v>
      </c>
      <c r="AY746" s="20" t="s">
        <v>133</v>
      </c>
      <c r="BE746" s="219">
        <f>IF(N746="základní",J746,0)</f>
        <v>0</v>
      </c>
      <c r="BF746" s="219">
        <f>IF(N746="snížená",J746,0)</f>
        <v>0</v>
      </c>
      <c r="BG746" s="219">
        <f>IF(N746="zákl. přenesená",J746,0)</f>
        <v>0</v>
      </c>
      <c r="BH746" s="219">
        <f>IF(N746="sníž. přenesená",J746,0)</f>
        <v>0</v>
      </c>
      <c r="BI746" s="219">
        <f>IF(N746="nulová",J746,0)</f>
        <v>0</v>
      </c>
      <c r="BJ746" s="20" t="s">
        <v>81</v>
      </c>
      <c r="BK746" s="219">
        <f>ROUND(I746*H746,2)</f>
        <v>0</v>
      </c>
      <c r="BL746" s="20" t="s">
        <v>246</v>
      </c>
      <c r="BM746" s="218" t="s">
        <v>1411</v>
      </c>
    </row>
    <row r="747" s="2" customFormat="1">
      <c r="A747" s="41"/>
      <c r="B747" s="42"/>
      <c r="C747" s="43"/>
      <c r="D747" s="220" t="s">
        <v>142</v>
      </c>
      <c r="E747" s="43"/>
      <c r="F747" s="221" t="s">
        <v>1412</v>
      </c>
      <c r="G747" s="43"/>
      <c r="H747" s="43"/>
      <c r="I747" s="222"/>
      <c r="J747" s="43"/>
      <c r="K747" s="43"/>
      <c r="L747" s="47"/>
      <c r="M747" s="223"/>
      <c r="N747" s="224"/>
      <c r="O747" s="87"/>
      <c r="P747" s="87"/>
      <c r="Q747" s="87"/>
      <c r="R747" s="87"/>
      <c r="S747" s="87"/>
      <c r="T747" s="88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T747" s="20" t="s">
        <v>142</v>
      </c>
      <c r="AU747" s="20" t="s">
        <v>83</v>
      </c>
    </row>
    <row r="748" s="2" customFormat="1">
      <c r="A748" s="41"/>
      <c r="B748" s="42"/>
      <c r="C748" s="43"/>
      <c r="D748" s="225" t="s">
        <v>144</v>
      </c>
      <c r="E748" s="43"/>
      <c r="F748" s="226" t="s">
        <v>1413</v>
      </c>
      <c r="G748" s="43"/>
      <c r="H748" s="43"/>
      <c r="I748" s="222"/>
      <c r="J748" s="43"/>
      <c r="K748" s="43"/>
      <c r="L748" s="47"/>
      <c r="M748" s="223"/>
      <c r="N748" s="224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20" t="s">
        <v>144</v>
      </c>
      <c r="AU748" s="20" t="s">
        <v>83</v>
      </c>
    </row>
    <row r="749" s="14" customFormat="1">
      <c r="A749" s="14"/>
      <c r="B749" s="238"/>
      <c r="C749" s="239"/>
      <c r="D749" s="220" t="s">
        <v>146</v>
      </c>
      <c r="E749" s="240" t="s">
        <v>19</v>
      </c>
      <c r="F749" s="241" t="s">
        <v>1414</v>
      </c>
      <c r="G749" s="239"/>
      <c r="H749" s="240" t="s">
        <v>19</v>
      </c>
      <c r="I749" s="242"/>
      <c r="J749" s="239"/>
      <c r="K749" s="239"/>
      <c r="L749" s="243"/>
      <c r="M749" s="244"/>
      <c r="N749" s="245"/>
      <c r="O749" s="245"/>
      <c r="P749" s="245"/>
      <c r="Q749" s="245"/>
      <c r="R749" s="245"/>
      <c r="S749" s="245"/>
      <c r="T749" s="246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47" t="s">
        <v>146</v>
      </c>
      <c r="AU749" s="247" t="s">
        <v>83</v>
      </c>
      <c r="AV749" s="14" t="s">
        <v>81</v>
      </c>
      <c r="AW749" s="14" t="s">
        <v>33</v>
      </c>
      <c r="AX749" s="14" t="s">
        <v>73</v>
      </c>
      <c r="AY749" s="247" t="s">
        <v>133</v>
      </c>
    </row>
    <row r="750" s="13" customFormat="1">
      <c r="A750" s="13"/>
      <c r="B750" s="227"/>
      <c r="C750" s="228"/>
      <c r="D750" s="220" t="s">
        <v>146</v>
      </c>
      <c r="E750" s="229" t="s">
        <v>19</v>
      </c>
      <c r="F750" s="230" t="s">
        <v>1415</v>
      </c>
      <c r="G750" s="228"/>
      <c r="H750" s="231">
        <v>8.3000000000000007</v>
      </c>
      <c r="I750" s="232"/>
      <c r="J750" s="228"/>
      <c r="K750" s="228"/>
      <c r="L750" s="233"/>
      <c r="M750" s="234"/>
      <c r="N750" s="235"/>
      <c r="O750" s="235"/>
      <c r="P750" s="235"/>
      <c r="Q750" s="235"/>
      <c r="R750" s="235"/>
      <c r="S750" s="235"/>
      <c r="T750" s="23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7" t="s">
        <v>146</v>
      </c>
      <c r="AU750" s="237" t="s">
        <v>83</v>
      </c>
      <c r="AV750" s="13" t="s">
        <v>83</v>
      </c>
      <c r="AW750" s="13" t="s">
        <v>33</v>
      </c>
      <c r="AX750" s="13" t="s">
        <v>81</v>
      </c>
      <c r="AY750" s="237" t="s">
        <v>133</v>
      </c>
    </row>
    <row r="751" s="2" customFormat="1" ht="16.5" customHeight="1">
      <c r="A751" s="41"/>
      <c r="B751" s="42"/>
      <c r="C751" s="207" t="s">
        <v>1416</v>
      </c>
      <c r="D751" s="207" t="s">
        <v>135</v>
      </c>
      <c r="E751" s="208" t="s">
        <v>1417</v>
      </c>
      <c r="F751" s="209" t="s">
        <v>1418</v>
      </c>
      <c r="G751" s="210" t="s">
        <v>312</v>
      </c>
      <c r="H751" s="211">
        <v>5.5</v>
      </c>
      <c r="I751" s="212"/>
      <c r="J751" s="213">
        <f>ROUND(I751*H751,2)</f>
        <v>0</v>
      </c>
      <c r="K751" s="209" t="s">
        <v>139</v>
      </c>
      <c r="L751" s="47"/>
      <c r="M751" s="214" t="s">
        <v>19</v>
      </c>
      <c r="N751" s="215" t="s">
        <v>44</v>
      </c>
      <c r="O751" s="87"/>
      <c r="P751" s="216">
        <f>O751*H751</f>
        <v>0</v>
      </c>
      <c r="Q751" s="216">
        <v>0.0020600000000000002</v>
      </c>
      <c r="R751" s="216">
        <f>Q751*H751</f>
        <v>0.011330000000000002</v>
      </c>
      <c r="S751" s="216">
        <v>0</v>
      </c>
      <c r="T751" s="217">
        <f>S751*H751</f>
        <v>0</v>
      </c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R751" s="218" t="s">
        <v>246</v>
      </c>
      <c r="AT751" s="218" t="s">
        <v>135</v>
      </c>
      <c r="AU751" s="218" t="s">
        <v>83</v>
      </c>
      <c r="AY751" s="20" t="s">
        <v>133</v>
      </c>
      <c r="BE751" s="219">
        <f>IF(N751="základní",J751,0)</f>
        <v>0</v>
      </c>
      <c r="BF751" s="219">
        <f>IF(N751="snížená",J751,0)</f>
        <v>0</v>
      </c>
      <c r="BG751" s="219">
        <f>IF(N751="zákl. přenesená",J751,0)</f>
        <v>0</v>
      </c>
      <c r="BH751" s="219">
        <f>IF(N751="sníž. přenesená",J751,0)</f>
        <v>0</v>
      </c>
      <c r="BI751" s="219">
        <f>IF(N751="nulová",J751,0)</f>
        <v>0</v>
      </c>
      <c r="BJ751" s="20" t="s">
        <v>81</v>
      </c>
      <c r="BK751" s="219">
        <f>ROUND(I751*H751,2)</f>
        <v>0</v>
      </c>
      <c r="BL751" s="20" t="s">
        <v>246</v>
      </c>
      <c r="BM751" s="218" t="s">
        <v>1419</v>
      </c>
    </row>
    <row r="752" s="2" customFormat="1">
      <c r="A752" s="41"/>
      <c r="B752" s="42"/>
      <c r="C752" s="43"/>
      <c r="D752" s="220" t="s">
        <v>142</v>
      </c>
      <c r="E752" s="43"/>
      <c r="F752" s="221" t="s">
        <v>1420</v>
      </c>
      <c r="G752" s="43"/>
      <c r="H752" s="43"/>
      <c r="I752" s="222"/>
      <c r="J752" s="43"/>
      <c r="K752" s="43"/>
      <c r="L752" s="47"/>
      <c r="M752" s="223"/>
      <c r="N752" s="224"/>
      <c r="O752" s="87"/>
      <c r="P752" s="87"/>
      <c r="Q752" s="87"/>
      <c r="R752" s="87"/>
      <c r="S752" s="87"/>
      <c r="T752" s="88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T752" s="20" t="s">
        <v>142</v>
      </c>
      <c r="AU752" s="20" t="s">
        <v>83</v>
      </c>
    </row>
    <row r="753" s="2" customFormat="1">
      <c r="A753" s="41"/>
      <c r="B753" s="42"/>
      <c r="C753" s="43"/>
      <c r="D753" s="225" t="s">
        <v>144</v>
      </c>
      <c r="E753" s="43"/>
      <c r="F753" s="226" t="s">
        <v>1421</v>
      </c>
      <c r="G753" s="43"/>
      <c r="H753" s="43"/>
      <c r="I753" s="222"/>
      <c r="J753" s="43"/>
      <c r="K753" s="43"/>
      <c r="L753" s="47"/>
      <c r="M753" s="223"/>
      <c r="N753" s="224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20" t="s">
        <v>144</v>
      </c>
      <c r="AU753" s="20" t="s">
        <v>83</v>
      </c>
    </row>
    <row r="754" s="14" customFormat="1">
      <c r="A754" s="14"/>
      <c r="B754" s="238"/>
      <c r="C754" s="239"/>
      <c r="D754" s="220" t="s">
        <v>146</v>
      </c>
      <c r="E754" s="240" t="s">
        <v>19</v>
      </c>
      <c r="F754" s="241" t="s">
        <v>1414</v>
      </c>
      <c r="G754" s="239"/>
      <c r="H754" s="240" t="s">
        <v>19</v>
      </c>
      <c r="I754" s="242"/>
      <c r="J754" s="239"/>
      <c r="K754" s="239"/>
      <c r="L754" s="243"/>
      <c r="M754" s="244"/>
      <c r="N754" s="245"/>
      <c r="O754" s="245"/>
      <c r="P754" s="245"/>
      <c r="Q754" s="245"/>
      <c r="R754" s="245"/>
      <c r="S754" s="245"/>
      <c r="T754" s="24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47" t="s">
        <v>146</v>
      </c>
      <c r="AU754" s="247" t="s">
        <v>83</v>
      </c>
      <c r="AV754" s="14" t="s">
        <v>81</v>
      </c>
      <c r="AW754" s="14" t="s">
        <v>33</v>
      </c>
      <c r="AX754" s="14" t="s">
        <v>73</v>
      </c>
      <c r="AY754" s="247" t="s">
        <v>133</v>
      </c>
    </row>
    <row r="755" s="13" customFormat="1">
      <c r="A755" s="13"/>
      <c r="B755" s="227"/>
      <c r="C755" s="228"/>
      <c r="D755" s="220" t="s">
        <v>146</v>
      </c>
      <c r="E755" s="229" t="s">
        <v>19</v>
      </c>
      <c r="F755" s="230" t="s">
        <v>1422</v>
      </c>
      <c r="G755" s="228"/>
      <c r="H755" s="231">
        <v>5.5</v>
      </c>
      <c r="I755" s="232"/>
      <c r="J755" s="228"/>
      <c r="K755" s="228"/>
      <c r="L755" s="233"/>
      <c r="M755" s="234"/>
      <c r="N755" s="235"/>
      <c r="O755" s="235"/>
      <c r="P755" s="235"/>
      <c r="Q755" s="235"/>
      <c r="R755" s="235"/>
      <c r="S755" s="235"/>
      <c r="T755" s="23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7" t="s">
        <v>146</v>
      </c>
      <c r="AU755" s="237" t="s">
        <v>83</v>
      </c>
      <c r="AV755" s="13" t="s">
        <v>83</v>
      </c>
      <c r="AW755" s="13" t="s">
        <v>33</v>
      </c>
      <c r="AX755" s="13" t="s">
        <v>81</v>
      </c>
      <c r="AY755" s="237" t="s">
        <v>133</v>
      </c>
    </row>
    <row r="756" s="2" customFormat="1" ht="16.5" customHeight="1">
      <c r="A756" s="41"/>
      <c r="B756" s="42"/>
      <c r="C756" s="207" t="s">
        <v>1423</v>
      </c>
      <c r="D756" s="207" t="s">
        <v>135</v>
      </c>
      <c r="E756" s="208" t="s">
        <v>1424</v>
      </c>
      <c r="F756" s="209" t="s">
        <v>1425</v>
      </c>
      <c r="G756" s="210" t="s">
        <v>312</v>
      </c>
      <c r="H756" s="211">
        <v>13.699999999999999</v>
      </c>
      <c r="I756" s="212"/>
      <c r="J756" s="213">
        <f>ROUND(I756*H756,2)</f>
        <v>0</v>
      </c>
      <c r="K756" s="209" t="s">
        <v>139</v>
      </c>
      <c r="L756" s="47"/>
      <c r="M756" s="214" t="s">
        <v>19</v>
      </c>
      <c r="N756" s="215" t="s">
        <v>44</v>
      </c>
      <c r="O756" s="87"/>
      <c r="P756" s="216">
        <f>O756*H756</f>
        <v>0</v>
      </c>
      <c r="Q756" s="216">
        <v>0.0020100000000000001</v>
      </c>
      <c r="R756" s="216">
        <f>Q756*H756</f>
        <v>0.027536999999999999</v>
      </c>
      <c r="S756" s="216">
        <v>0</v>
      </c>
      <c r="T756" s="217">
        <f>S756*H756</f>
        <v>0</v>
      </c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R756" s="218" t="s">
        <v>246</v>
      </c>
      <c r="AT756" s="218" t="s">
        <v>135</v>
      </c>
      <c r="AU756" s="218" t="s">
        <v>83</v>
      </c>
      <c r="AY756" s="20" t="s">
        <v>133</v>
      </c>
      <c r="BE756" s="219">
        <f>IF(N756="základní",J756,0)</f>
        <v>0</v>
      </c>
      <c r="BF756" s="219">
        <f>IF(N756="snížená",J756,0)</f>
        <v>0</v>
      </c>
      <c r="BG756" s="219">
        <f>IF(N756="zákl. přenesená",J756,0)</f>
        <v>0</v>
      </c>
      <c r="BH756" s="219">
        <f>IF(N756="sníž. přenesená",J756,0)</f>
        <v>0</v>
      </c>
      <c r="BI756" s="219">
        <f>IF(N756="nulová",J756,0)</f>
        <v>0</v>
      </c>
      <c r="BJ756" s="20" t="s">
        <v>81</v>
      </c>
      <c r="BK756" s="219">
        <f>ROUND(I756*H756,2)</f>
        <v>0</v>
      </c>
      <c r="BL756" s="20" t="s">
        <v>246</v>
      </c>
      <c r="BM756" s="218" t="s">
        <v>1426</v>
      </c>
    </row>
    <row r="757" s="2" customFormat="1">
      <c r="A757" s="41"/>
      <c r="B757" s="42"/>
      <c r="C757" s="43"/>
      <c r="D757" s="220" t="s">
        <v>142</v>
      </c>
      <c r="E757" s="43"/>
      <c r="F757" s="221" t="s">
        <v>1427</v>
      </c>
      <c r="G757" s="43"/>
      <c r="H757" s="43"/>
      <c r="I757" s="222"/>
      <c r="J757" s="43"/>
      <c r="K757" s="43"/>
      <c r="L757" s="47"/>
      <c r="M757" s="223"/>
      <c r="N757" s="224"/>
      <c r="O757" s="87"/>
      <c r="P757" s="87"/>
      <c r="Q757" s="87"/>
      <c r="R757" s="87"/>
      <c r="S757" s="87"/>
      <c r="T757" s="88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T757" s="20" t="s">
        <v>142</v>
      </c>
      <c r="AU757" s="20" t="s">
        <v>83</v>
      </c>
    </row>
    <row r="758" s="2" customFormat="1">
      <c r="A758" s="41"/>
      <c r="B758" s="42"/>
      <c r="C758" s="43"/>
      <c r="D758" s="225" t="s">
        <v>144</v>
      </c>
      <c r="E758" s="43"/>
      <c r="F758" s="226" t="s">
        <v>1428</v>
      </c>
      <c r="G758" s="43"/>
      <c r="H758" s="43"/>
      <c r="I758" s="222"/>
      <c r="J758" s="43"/>
      <c r="K758" s="43"/>
      <c r="L758" s="47"/>
      <c r="M758" s="223"/>
      <c r="N758" s="224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20" t="s">
        <v>144</v>
      </c>
      <c r="AU758" s="20" t="s">
        <v>83</v>
      </c>
    </row>
    <row r="759" s="13" customFormat="1">
      <c r="A759" s="13"/>
      <c r="B759" s="227"/>
      <c r="C759" s="228"/>
      <c r="D759" s="220" t="s">
        <v>146</v>
      </c>
      <c r="E759" s="229" t="s">
        <v>19</v>
      </c>
      <c r="F759" s="230" t="s">
        <v>1429</v>
      </c>
      <c r="G759" s="228"/>
      <c r="H759" s="231">
        <v>10.199999999999999</v>
      </c>
      <c r="I759" s="232"/>
      <c r="J759" s="228"/>
      <c r="K759" s="228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146</v>
      </c>
      <c r="AU759" s="237" t="s">
        <v>83</v>
      </c>
      <c r="AV759" s="13" t="s">
        <v>83</v>
      </c>
      <c r="AW759" s="13" t="s">
        <v>33</v>
      </c>
      <c r="AX759" s="13" t="s">
        <v>73</v>
      </c>
      <c r="AY759" s="237" t="s">
        <v>133</v>
      </c>
    </row>
    <row r="760" s="13" customFormat="1">
      <c r="A760" s="13"/>
      <c r="B760" s="227"/>
      <c r="C760" s="228"/>
      <c r="D760" s="220" t="s">
        <v>146</v>
      </c>
      <c r="E760" s="229" t="s">
        <v>19</v>
      </c>
      <c r="F760" s="230" t="s">
        <v>1430</v>
      </c>
      <c r="G760" s="228"/>
      <c r="H760" s="231">
        <v>3.5</v>
      </c>
      <c r="I760" s="232"/>
      <c r="J760" s="228"/>
      <c r="K760" s="228"/>
      <c r="L760" s="233"/>
      <c r="M760" s="234"/>
      <c r="N760" s="235"/>
      <c r="O760" s="235"/>
      <c r="P760" s="235"/>
      <c r="Q760" s="235"/>
      <c r="R760" s="235"/>
      <c r="S760" s="235"/>
      <c r="T760" s="23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7" t="s">
        <v>146</v>
      </c>
      <c r="AU760" s="237" t="s">
        <v>83</v>
      </c>
      <c r="AV760" s="13" t="s">
        <v>83</v>
      </c>
      <c r="AW760" s="13" t="s">
        <v>33</v>
      </c>
      <c r="AX760" s="13" t="s">
        <v>73</v>
      </c>
      <c r="AY760" s="237" t="s">
        <v>133</v>
      </c>
    </row>
    <row r="761" s="15" customFormat="1">
      <c r="A761" s="15"/>
      <c r="B761" s="248"/>
      <c r="C761" s="249"/>
      <c r="D761" s="220" t="s">
        <v>146</v>
      </c>
      <c r="E761" s="250" t="s">
        <v>19</v>
      </c>
      <c r="F761" s="251" t="s">
        <v>261</v>
      </c>
      <c r="G761" s="249"/>
      <c r="H761" s="252">
        <v>13.699999999999999</v>
      </c>
      <c r="I761" s="253"/>
      <c r="J761" s="249"/>
      <c r="K761" s="249"/>
      <c r="L761" s="254"/>
      <c r="M761" s="255"/>
      <c r="N761" s="256"/>
      <c r="O761" s="256"/>
      <c r="P761" s="256"/>
      <c r="Q761" s="256"/>
      <c r="R761" s="256"/>
      <c r="S761" s="256"/>
      <c r="T761" s="257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T761" s="258" t="s">
        <v>146</v>
      </c>
      <c r="AU761" s="258" t="s">
        <v>83</v>
      </c>
      <c r="AV761" s="15" t="s">
        <v>140</v>
      </c>
      <c r="AW761" s="15" t="s">
        <v>33</v>
      </c>
      <c r="AX761" s="15" t="s">
        <v>81</v>
      </c>
      <c r="AY761" s="258" t="s">
        <v>133</v>
      </c>
    </row>
    <row r="762" s="2" customFormat="1" ht="16.5" customHeight="1">
      <c r="A762" s="41"/>
      <c r="B762" s="42"/>
      <c r="C762" s="207" t="s">
        <v>1431</v>
      </c>
      <c r="D762" s="207" t="s">
        <v>135</v>
      </c>
      <c r="E762" s="208" t="s">
        <v>1432</v>
      </c>
      <c r="F762" s="209" t="s">
        <v>1433</v>
      </c>
      <c r="G762" s="210" t="s">
        <v>312</v>
      </c>
      <c r="H762" s="211">
        <v>10.65</v>
      </c>
      <c r="I762" s="212"/>
      <c r="J762" s="213">
        <f>ROUND(I762*H762,2)</f>
        <v>0</v>
      </c>
      <c r="K762" s="209" t="s">
        <v>139</v>
      </c>
      <c r="L762" s="47"/>
      <c r="M762" s="214" t="s">
        <v>19</v>
      </c>
      <c r="N762" s="215" t="s">
        <v>44</v>
      </c>
      <c r="O762" s="87"/>
      <c r="P762" s="216">
        <f>O762*H762</f>
        <v>0</v>
      </c>
      <c r="Q762" s="216">
        <v>0.00048000000000000001</v>
      </c>
      <c r="R762" s="216">
        <f>Q762*H762</f>
        <v>0.0051120000000000002</v>
      </c>
      <c r="S762" s="216">
        <v>0</v>
      </c>
      <c r="T762" s="217">
        <f>S762*H762</f>
        <v>0</v>
      </c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R762" s="218" t="s">
        <v>246</v>
      </c>
      <c r="AT762" s="218" t="s">
        <v>135</v>
      </c>
      <c r="AU762" s="218" t="s">
        <v>83</v>
      </c>
      <c r="AY762" s="20" t="s">
        <v>133</v>
      </c>
      <c r="BE762" s="219">
        <f>IF(N762="základní",J762,0)</f>
        <v>0</v>
      </c>
      <c r="BF762" s="219">
        <f>IF(N762="snížená",J762,0)</f>
        <v>0</v>
      </c>
      <c r="BG762" s="219">
        <f>IF(N762="zákl. přenesená",J762,0)</f>
        <v>0</v>
      </c>
      <c r="BH762" s="219">
        <f>IF(N762="sníž. přenesená",J762,0)</f>
        <v>0</v>
      </c>
      <c r="BI762" s="219">
        <f>IF(N762="nulová",J762,0)</f>
        <v>0</v>
      </c>
      <c r="BJ762" s="20" t="s">
        <v>81</v>
      </c>
      <c r="BK762" s="219">
        <f>ROUND(I762*H762,2)</f>
        <v>0</v>
      </c>
      <c r="BL762" s="20" t="s">
        <v>246</v>
      </c>
      <c r="BM762" s="218" t="s">
        <v>1434</v>
      </c>
    </row>
    <row r="763" s="2" customFormat="1">
      <c r="A763" s="41"/>
      <c r="B763" s="42"/>
      <c r="C763" s="43"/>
      <c r="D763" s="220" t="s">
        <v>142</v>
      </c>
      <c r="E763" s="43"/>
      <c r="F763" s="221" t="s">
        <v>1435</v>
      </c>
      <c r="G763" s="43"/>
      <c r="H763" s="43"/>
      <c r="I763" s="222"/>
      <c r="J763" s="43"/>
      <c r="K763" s="43"/>
      <c r="L763" s="47"/>
      <c r="M763" s="223"/>
      <c r="N763" s="224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20" t="s">
        <v>142</v>
      </c>
      <c r="AU763" s="20" t="s">
        <v>83</v>
      </c>
    </row>
    <row r="764" s="2" customFormat="1">
      <c r="A764" s="41"/>
      <c r="B764" s="42"/>
      <c r="C764" s="43"/>
      <c r="D764" s="225" t="s">
        <v>144</v>
      </c>
      <c r="E764" s="43"/>
      <c r="F764" s="226" t="s">
        <v>1436</v>
      </c>
      <c r="G764" s="43"/>
      <c r="H764" s="43"/>
      <c r="I764" s="222"/>
      <c r="J764" s="43"/>
      <c r="K764" s="43"/>
      <c r="L764" s="47"/>
      <c r="M764" s="223"/>
      <c r="N764" s="224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20" t="s">
        <v>144</v>
      </c>
      <c r="AU764" s="20" t="s">
        <v>83</v>
      </c>
    </row>
    <row r="765" s="14" customFormat="1">
      <c r="A765" s="14"/>
      <c r="B765" s="238"/>
      <c r="C765" s="239"/>
      <c r="D765" s="220" t="s">
        <v>146</v>
      </c>
      <c r="E765" s="240" t="s">
        <v>19</v>
      </c>
      <c r="F765" s="241" t="s">
        <v>194</v>
      </c>
      <c r="G765" s="239"/>
      <c r="H765" s="240" t="s">
        <v>19</v>
      </c>
      <c r="I765" s="242"/>
      <c r="J765" s="239"/>
      <c r="K765" s="239"/>
      <c r="L765" s="243"/>
      <c r="M765" s="244"/>
      <c r="N765" s="245"/>
      <c r="O765" s="245"/>
      <c r="P765" s="245"/>
      <c r="Q765" s="245"/>
      <c r="R765" s="245"/>
      <c r="S765" s="245"/>
      <c r="T765" s="24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47" t="s">
        <v>146</v>
      </c>
      <c r="AU765" s="247" t="s">
        <v>83</v>
      </c>
      <c r="AV765" s="14" t="s">
        <v>81</v>
      </c>
      <c r="AW765" s="14" t="s">
        <v>33</v>
      </c>
      <c r="AX765" s="14" t="s">
        <v>73</v>
      </c>
      <c r="AY765" s="247" t="s">
        <v>133</v>
      </c>
    </row>
    <row r="766" s="13" customFormat="1">
      <c r="A766" s="13"/>
      <c r="B766" s="227"/>
      <c r="C766" s="228"/>
      <c r="D766" s="220" t="s">
        <v>146</v>
      </c>
      <c r="E766" s="229" t="s">
        <v>19</v>
      </c>
      <c r="F766" s="230" t="s">
        <v>1437</v>
      </c>
      <c r="G766" s="228"/>
      <c r="H766" s="231">
        <v>4.2999999999999998</v>
      </c>
      <c r="I766" s="232"/>
      <c r="J766" s="228"/>
      <c r="K766" s="228"/>
      <c r="L766" s="233"/>
      <c r="M766" s="234"/>
      <c r="N766" s="235"/>
      <c r="O766" s="235"/>
      <c r="P766" s="235"/>
      <c r="Q766" s="235"/>
      <c r="R766" s="235"/>
      <c r="S766" s="235"/>
      <c r="T766" s="23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7" t="s">
        <v>146</v>
      </c>
      <c r="AU766" s="237" t="s">
        <v>83</v>
      </c>
      <c r="AV766" s="13" t="s">
        <v>83</v>
      </c>
      <c r="AW766" s="13" t="s">
        <v>33</v>
      </c>
      <c r="AX766" s="13" t="s">
        <v>73</v>
      </c>
      <c r="AY766" s="237" t="s">
        <v>133</v>
      </c>
    </row>
    <row r="767" s="14" customFormat="1">
      <c r="A767" s="14"/>
      <c r="B767" s="238"/>
      <c r="C767" s="239"/>
      <c r="D767" s="220" t="s">
        <v>146</v>
      </c>
      <c r="E767" s="240" t="s">
        <v>19</v>
      </c>
      <c r="F767" s="241" t="s">
        <v>244</v>
      </c>
      <c r="G767" s="239"/>
      <c r="H767" s="240" t="s">
        <v>19</v>
      </c>
      <c r="I767" s="242"/>
      <c r="J767" s="239"/>
      <c r="K767" s="239"/>
      <c r="L767" s="243"/>
      <c r="M767" s="244"/>
      <c r="N767" s="245"/>
      <c r="O767" s="245"/>
      <c r="P767" s="245"/>
      <c r="Q767" s="245"/>
      <c r="R767" s="245"/>
      <c r="S767" s="245"/>
      <c r="T767" s="24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7" t="s">
        <v>146</v>
      </c>
      <c r="AU767" s="247" t="s">
        <v>83</v>
      </c>
      <c r="AV767" s="14" t="s">
        <v>81</v>
      </c>
      <c r="AW767" s="14" t="s">
        <v>33</v>
      </c>
      <c r="AX767" s="14" t="s">
        <v>73</v>
      </c>
      <c r="AY767" s="247" t="s">
        <v>133</v>
      </c>
    </row>
    <row r="768" s="13" customFormat="1">
      <c r="A768" s="13"/>
      <c r="B768" s="227"/>
      <c r="C768" s="228"/>
      <c r="D768" s="220" t="s">
        <v>146</v>
      </c>
      <c r="E768" s="229" t="s">
        <v>19</v>
      </c>
      <c r="F768" s="230" t="s">
        <v>1438</v>
      </c>
      <c r="G768" s="228"/>
      <c r="H768" s="231">
        <v>3.0499999999999998</v>
      </c>
      <c r="I768" s="232"/>
      <c r="J768" s="228"/>
      <c r="K768" s="228"/>
      <c r="L768" s="233"/>
      <c r="M768" s="234"/>
      <c r="N768" s="235"/>
      <c r="O768" s="235"/>
      <c r="P768" s="235"/>
      <c r="Q768" s="235"/>
      <c r="R768" s="235"/>
      <c r="S768" s="235"/>
      <c r="T768" s="23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7" t="s">
        <v>146</v>
      </c>
      <c r="AU768" s="237" t="s">
        <v>83</v>
      </c>
      <c r="AV768" s="13" t="s">
        <v>83</v>
      </c>
      <c r="AW768" s="13" t="s">
        <v>33</v>
      </c>
      <c r="AX768" s="13" t="s">
        <v>73</v>
      </c>
      <c r="AY768" s="237" t="s">
        <v>133</v>
      </c>
    </row>
    <row r="769" s="14" customFormat="1">
      <c r="A769" s="14"/>
      <c r="B769" s="238"/>
      <c r="C769" s="239"/>
      <c r="D769" s="220" t="s">
        <v>146</v>
      </c>
      <c r="E769" s="240" t="s">
        <v>19</v>
      </c>
      <c r="F769" s="241" t="s">
        <v>236</v>
      </c>
      <c r="G769" s="239"/>
      <c r="H769" s="240" t="s">
        <v>19</v>
      </c>
      <c r="I769" s="242"/>
      <c r="J769" s="239"/>
      <c r="K769" s="239"/>
      <c r="L769" s="243"/>
      <c r="M769" s="244"/>
      <c r="N769" s="245"/>
      <c r="O769" s="245"/>
      <c r="P769" s="245"/>
      <c r="Q769" s="245"/>
      <c r="R769" s="245"/>
      <c r="S769" s="245"/>
      <c r="T769" s="24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7" t="s">
        <v>146</v>
      </c>
      <c r="AU769" s="247" t="s">
        <v>83</v>
      </c>
      <c r="AV769" s="14" t="s">
        <v>81</v>
      </c>
      <c r="AW769" s="14" t="s">
        <v>33</v>
      </c>
      <c r="AX769" s="14" t="s">
        <v>73</v>
      </c>
      <c r="AY769" s="247" t="s">
        <v>133</v>
      </c>
    </row>
    <row r="770" s="13" customFormat="1">
      <c r="A770" s="13"/>
      <c r="B770" s="227"/>
      <c r="C770" s="228"/>
      <c r="D770" s="220" t="s">
        <v>146</v>
      </c>
      <c r="E770" s="229" t="s">
        <v>19</v>
      </c>
      <c r="F770" s="230" t="s">
        <v>1439</v>
      </c>
      <c r="G770" s="228"/>
      <c r="H770" s="231">
        <v>3.2999999999999998</v>
      </c>
      <c r="I770" s="232"/>
      <c r="J770" s="228"/>
      <c r="K770" s="228"/>
      <c r="L770" s="233"/>
      <c r="M770" s="234"/>
      <c r="N770" s="235"/>
      <c r="O770" s="235"/>
      <c r="P770" s="235"/>
      <c r="Q770" s="235"/>
      <c r="R770" s="235"/>
      <c r="S770" s="235"/>
      <c r="T770" s="236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37" t="s">
        <v>146</v>
      </c>
      <c r="AU770" s="237" t="s">
        <v>83</v>
      </c>
      <c r="AV770" s="13" t="s">
        <v>83</v>
      </c>
      <c r="AW770" s="13" t="s">
        <v>33</v>
      </c>
      <c r="AX770" s="13" t="s">
        <v>73</v>
      </c>
      <c r="AY770" s="237" t="s">
        <v>133</v>
      </c>
    </row>
    <row r="771" s="15" customFormat="1">
      <c r="A771" s="15"/>
      <c r="B771" s="248"/>
      <c r="C771" s="249"/>
      <c r="D771" s="220" t="s">
        <v>146</v>
      </c>
      <c r="E771" s="250" t="s">
        <v>19</v>
      </c>
      <c r="F771" s="251" t="s">
        <v>261</v>
      </c>
      <c r="G771" s="249"/>
      <c r="H771" s="252">
        <v>10.649999999999999</v>
      </c>
      <c r="I771" s="253"/>
      <c r="J771" s="249"/>
      <c r="K771" s="249"/>
      <c r="L771" s="254"/>
      <c r="M771" s="255"/>
      <c r="N771" s="256"/>
      <c r="O771" s="256"/>
      <c r="P771" s="256"/>
      <c r="Q771" s="256"/>
      <c r="R771" s="256"/>
      <c r="S771" s="256"/>
      <c r="T771" s="257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T771" s="258" t="s">
        <v>146</v>
      </c>
      <c r="AU771" s="258" t="s">
        <v>83</v>
      </c>
      <c r="AV771" s="15" t="s">
        <v>140</v>
      </c>
      <c r="AW771" s="15" t="s">
        <v>33</v>
      </c>
      <c r="AX771" s="15" t="s">
        <v>81</v>
      </c>
      <c r="AY771" s="258" t="s">
        <v>133</v>
      </c>
    </row>
    <row r="772" s="2" customFormat="1" ht="16.5" customHeight="1">
      <c r="A772" s="41"/>
      <c r="B772" s="42"/>
      <c r="C772" s="207" t="s">
        <v>1440</v>
      </c>
      <c r="D772" s="207" t="s">
        <v>135</v>
      </c>
      <c r="E772" s="208" t="s">
        <v>1441</v>
      </c>
      <c r="F772" s="209" t="s">
        <v>1442</v>
      </c>
      <c r="G772" s="210" t="s">
        <v>312</v>
      </c>
      <c r="H772" s="211">
        <v>6.9500000000000002</v>
      </c>
      <c r="I772" s="212"/>
      <c r="J772" s="213">
        <f>ROUND(I772*H772,2)</f>
        <v>0</v>
      </c>
      <c r="K772" s="209" t="s">
        <v>139</v>
      </c>
      <c r="L772" s="47"/>
      <c r="M772" s="214" t="s">
        <v>19</v>
      </c>
      <c r="N772" s="215" t="s">
        <v>44</v>
      </c>
      <c r="O772" s="87"/>
      <c r="P772" s="216">
        <f>O772*H772</f>
        <v>0</v>
      </c>
      <c r="Q772" s="216">
        <v>0.0022399999999999998</v>
      </c>
      <c r="R772" s="216">
        <f>Q772*H772</f>
        <v>0.015567999999999999</v>
      </c>
      <c r="S772" s="216">
        <v>0</v>
      </c>
      <c r="T772" s="217">
        <f>S772*H772</f>
        <v>0</v>
      </c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R772" s="218" t="s">
        <v>246</v>
      </c>
      <c r="AT772" s="218" t="s">
        <v>135</v>
      </c>
      <c r="AU772" s="218" t="s">
        <v>83</v>
      </c>
      <c r="AY772" s="20" t="s">
        <v>133</v>
      </c>
      <c r="BE772" s="219">
        <f>IF(N772="základní",J772,0)</f>
        <v>0</v>
      </c>
      <c r="BF772" s="219">
        <f>IF(N772="snížená",J772,0)</f>
        <v>0</v>
      </c>
      <c r="BG772" s="219">
        <f>IF(N772="zákl. přenesená",J772,0)</f>
        <v>0</v>
      </c>
      <c r="BH772" s="219">
        <f>IF(N772="sníž. přenesená",J772,0)</f>
        <v>0</v>
      </c>
      <c r="BI772" s="219">
        <f>IF(N772="nulová",J772,0)</f>
        <v>0</v>
      </c>
      <c r="BJ772" s="20" t="s">
        <v>81</v>
      </c>
      <c r="BK772" s="219">
        <f>ROUND(I772*H772,2)</f>
        <v>0</v>
      </c>
      <c r="BL772" s="20" t="s">
        <v>246</v>
      </c>
      <c r="BM772" s="218" t="s">
        <v>1443</v>
      </c>
    </row>
    <row r="773" s="2" customFormat="1">
      <c r="A773" s="41"/>
      <c r="B773" s="42"/>
      <c r="C773" s="43"/>
      <c r="D773" s="220" t="s">
        <v>142</v>
      </c>
      <c r="E773" s="43"/>
      <c r="F773" s="221" t="s">
        <v>1444</v>
      </c>
      <c r="G773" s="43"/>
      <c r="H773" s="43"/>
      <c r="I773" s="222"/>
      <c r="J773" s="43"/>
      <c r="K773" s="43"/>
      <c r="L773" s="47"/>
      <c r="M773" s="223"/>
      <c r="N773" s="224"/>
      <c r="O773" s="87"/>
      <c r="P773" s="87"/>
      <c r="Q773" s="87"/>
      <c r="R773" s="87"/>
      <c r="S773" s="87"/>
      <c r="T773" s="88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T773" s="20" t="s">
        <v>142</v>
      </c>
      <c r="AU773" s="20" t="s">
        <v>83</v>
      </c>
    </row>
    <row r="774" s="2" customFormat="1">
      <c r="A774" s="41"/>
      <c r="B774" s="42"/>
      <c r="C774" s="43"/>
      <c r="D774" s="225" t="s">
        <v>144</v>
      </c>
      <c r="E774" s="43"/>
      <c r="F774" s="226" t="s">
        <v>1445</v>
      </c>
      <c r="G774" s="43"/>
      <c r="H774" s="43"/>
      <c r="I774" s="222"/>
      <c r="J774" s="43"/>
      <c r="K774" s="43"/>
      <c r="L774" s="47"/>
      <c r="M774" s="223"/>
      <c r="N774" s="224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20" t="s">
        <v>144</v>
      </c>
      <c r="AU774" s="20" t="s">
        <v>83</v>
      </c>
    </row>
    <row r="775" s="14" customFormat="1">
      <c r="A775" s="14"/>
      <c r="B775" s="238"/>
      <c r="C775" s="239"/>
      <c r="D775" s="220" t="s">
        <v>146</v>
      </c>
      <c r="E775" s="240" t="s">
        <v>19</v>
      </c>
      <c r="F775" s="241" t="s">
        <v>194</v>
      </c>
      <c r="G775" s="239"/>
      <c r="H775" s="240" t="s">
        <v>19</v>
      </c>
      <c r="I775" s="242"/>
      <c r="J775" s="239"/>
      <c r="K775" s="239"/>
      <c r="L775" s="243"/>
      <c r="M775" s="244"/>
      <c r="N775" s="245"/>
      <c r="O775" s="245"/>
      <c r="P775" s="245"/>
      <c r="Q775" s="245"/>
      <c r="R775" s="245"/>
      <c r="S775" s="245"/>
      <c r="T775" s="24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47" t="s">
        <v>146</v>
      </c>
      <c r="AU775" s="247" t="s">
        <v>83</v>
      </c>
      <c r="AV775" s="14" t="s">
        <v>81</v>
      </c>
      <c r="AW775" s="14" t="s">
        <v>33</v>
      </c>
      <c r="AX775" s="14" t="s">
        <v>73</v>
      </c>
      <c r="AY775" s="247" t="s">
        <v>133</v>
      </c>
    </row>
    <row r="776" s="13" customFormat="1">
      <c r="A776" s="13"/>
      <c r="B776" s="227"/>
      <c r="C776" s="228"/>
      <c r="D776" s="220" t="s">
        <v>146</v>
      </c>
      <c r="E776" s="229" t="s">
        <v>19</v>
      </c>
      <c r="F776" s="230" t="s">
        <v>1446</v>
      </c>
      <c r="G776" s="228"/>
      <c r="H776" s="231">
        <v>3.1000000000000001</v>
      </c>
      <c r="I776" s="232"/>
      <c r="J776" s="228"/>
      <c r="K776" s="228"/>
      <c r="L776" s="233"/>
      <c r="M776" s="234"/>
      <c r="N776" s="235"/>
      <c r="O776" s="235"/>
      <c r="P776" s="235"/>
      <c r="Q776" s="235"/>
      <c r="R776" s="235"/>
      <c r="S776" s="235"/>
      <c r="T776" s="23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7" t="s">
        <v>146</v>
      </c>
      <c r="AU776" s="237" t="s">
        <v>83</v>
      </c>
      <c r="AV776" s="13" t="s">
        <v>83</v>
      </c>
      <c r="AW776" s="13" t="s">
        <v>33</v>
      </c>
      <c r="AX776" s="13" t="s">
        <v>73</v>
      </c>
      <c r="AY776" s="237" t="s">
        <v>133</v>
      </c>
    </row>
    <row r="777" s="14" customFormat="1">
      <c r="A777" s="14"/>
      <c r="B777" s="238"/>
      <c r="C777" s="239"/>
      <c r="D777" s="220" t="s">
        <v>146</v>
      </c>
      <c r="E777" s="240" t="s">
        <v>19</v>
      </c>
      <c r="F777" s="241" t="s">
        <v>244</v>
      </c>
      <c r="G777" s="239"/>
      <c r="H777" s="240" t="s">
        <v>19</v>
      </c>
      <c r="I777" s="242"/>
      <c r="J777" s="239"/>
      <c r="K777" s="239"/>
      <c r="L777" s="243"/>
      <c r="M777" s="244"/>
      <c r="N777" s="245"/>
      <c r="O777" s="245"/>
      <c r="P777" s="245"/>
      <c r="Q777" s="245"/>
      <c r="R777" s="245"/>
      <c r="S777" s="245"/>
      <c r="T777" s="24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47" t="s">
        <v>146</v>
      </c>
      <c r="AU777" s="247" t="s">
        <v>83</v>
      </c>
      <c r="AV777" s="14" t="s">
        <v>81</v>
      </c>
      <c r="AW777" s="14" t="s">
        <v>33</v>
      </c>
      <c r="AX777" s="14" t="s">
        <v>73</v>
      </c>
      <c r="AY777" s="247" t="s">
        <v>133</v>
      </c>
    </row>
    <row r="778" s="13" customFormat="1">
      <c r="A778" s="13"/>
      <c r="B778" s="227"/>
      <c r="C778" s="228"/>
      <c r="D778" s="220" t="s">
        <v>146</v>
      </c>
      <c r="E778" s="229" t="s">
        <v>19</v>
      </c>
      <c r="F778" s="230" t="s">
        <v>1447</v>
      </c>
      <c r="G778" s="228"/>
      <c r="H778" s="231">
        <v>0.59999999999999998</v>
      </c>
      <c r="I778" s="232"/>
      <c r="J778" s="228"/>
      <c r="K778" s="228"/>
      <c r="L778" s="233"/>
      <c r="M778" s="234"/>
      <c r="N778" s="235"/>
      <c r="O778" s="235"/>
      <c r="P778" s="235"/>
      <c r="Q778" s="235"/>
      <c r="R778" s="235"/>
      <c r="S778" s="235"/>
      <c r="T778" s="23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37" t="s">
        <v>146</v>
      </c>
      <c r="AU778" s="237" t="s">
        <v>83</v>
      </c>
      <c r="AV778" s="13" t="s">
        <v>83</v>
      </c>
      <c r="AW778" s="13" t="s">
        <v>33</v>
      </c>
      <c r="AX778" s="13" t="s">
        <v>73</v>
      </c>
      <c r="AY778" s="237" t="s">
        <v>133</v>
      </c>
    </row>
    <row r="779" s="14" customFormat="1">
      <c r="A779" s="14"/>
      <c r="B779" s="238"/>
      <c r="C779" s="239"/>
      <c r="D779" s="220" t="s">
        <v>146</v>
      </c>
      <c r="E779" s="240" t="s">
        <v>19</v>
      </c>
      <c r="F779" s="241" t="s">
        <v>236</v>
      </c>
      <c r="G779" s="239"/>
      <c r="H779" s="240" t="s">
        <v>19</v>
      </c>
      <c r="I779" s="242"/>
      <c r="J779" s="239"/>
      <c r="K779" s="239"/>
      <c r="L779" s="243"/>
      <c r="M779" s="244"/>
      <c r="N779" s="245"/>
      <c r="O779" s="245"/>
      <c r="P779" s="245"/>
      <c r="Q779" s="245"/>
      <c r="R779" s="245"/>
      <c r="S779" s="245"/>
      <c r="T779" s="24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47" t="s">
        <v>146</v>
      </c>
      <c r="AU779" s="247" t="s">
        <v>83</v>
      </c>
      <c r="AV779" s="14" t="s">
        <v>81</v>
      </c>
      <c r="AW779" s="14" t="s">
        <v>33</v>
      </c>
      <c r="AX779" s="14" t="s">
        <v>73</v>
      </c>
      <c r="AY779" s="247" t="s">
        <v>133</v>
      </c>
    </row>
    <row r="780" s="13" customFormat="1">
      <c r="A780" s="13"/>
      <c r="B780" s="227"/>
      <c r="C780" s="228"/>
      <c r="D780" s="220" t="s">
        <v>146</v>
      </c>
      <c r="E780" s="229" t="s">
        <v>19</v>
      </c>
      <c r="F780" s="230" t="s">
        <v>1448</v>
      </c>
      <c r="G780" s="228"/>
      <c r="H780" s="231">
        <v>3.25</v>
      </c>
      <c r="I780" s="232"/>
      <c r="J780" s="228"/>
      <c r="K780" s="228"/>
      <c r="L780" s="233"/>
      <c r="M780" s="234"/>
      <c r="N780" s="235"/>
      <c r="O780" s="235"/>
      <c r="P780" s="235"/>
      <c r="Q780" s="235"/>
      <c r="R780" s="235"/>
      <c r="S780" s="235"/>
      <c r="T780" s="23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7" t="s">
        <v>146</v>
      </c>
      <c r="AU780" s="237" t="s">
        <v>83</v>
      </c>
      <c r="AV780" s="13" t="s">
        <v>83</v>
      </c>
      <c r="AW780" s="13" t="s">
        <v>33</v>
      </c>
      <c r="AX780" s="13" t="s">
        <v>73</v>
      </c>
      <c r="AY780" s="237" t="s">
        <v>133</v>
      </c>
    </row>
    <row r="781" s="15" customFormat="1">
      <c r="A781" s="15"/>
      <c r="B781" s="248"/>
      <c r="C781" s="249"/>
      <c r="D781" s="220" t="s">
        <v>146</v>
      </c>
      <c r="E781" s="250" t="s">
        <v>19</v>
      </c>
      <c r="F781" s="251" t="s">
        <v>261</v>
      </c>
      <c r="G781" s="249"/>
      <c r="H781" s="252">
        <v>6.9500000000000002</v>
      </c>
      <c r="I781" s="253"/>
      <c r="J781" s="249"/>
      <c r="K781" s="249"/>
      <c r="L781" s="254"/>
      <c r="M781" s="255"/>
      <c r="N781" s="256"/>
      <c r="O781" s="256"/>
      <c r="P781" s="256"/>
      <c r="Q781" s="256"/>
      <c r="R781" s="256"/>
      <c r="S781" s="256"/>
      <c r="T781" s="257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T781" s="258" t="s">
        <v>146</v>
      </c>
      <c r="AU781" s="258" t="s">
        <v>83</v>
      </c>
      <c r="AV781" s="15" t="s">
        <v>140</v>
      </c>
      <c r="AW781" s="15" t="s">
        <v>33</v>
      </c>
      <c r="AX781" s="15" t="s">
        <v>81</v>
      </c>
      <c r="AY781" s="258" t="s">
        <v>133</v>
      </c>
    </row>
    <row r="782" s="2" customFormat="1" ht="24.15" customHeight="1">
      <c r="A782" s="41"/>
      <c r="B782" s="42"/>
      <c r="C782" s="207" t="s">
        <v>1449</v>
      </c>
      <c r="D782" s="207" t="s">
        <v>135</v>
      </c>
      <c r="E782" s="208" t="s">
        <v>1450</v>
      </c>
      <c r="F782" s="209" t="s">
        <v>1451</v>
      </c>
      <c r="G782" s="210" t="s">
        <v>287</v>
      </c>
      <c r="H782" s="211">
        <v>1</v>
      </c>
      <c r="I782" s="212"/>
      <c r="J782" s="213">
        <f>ROUND(I782*H782,2)</f>
        <v>0</v>
      </c>
      <c r="K782" s="209" t="s">
        <v>139</v>
      </c>
      <c r="L782" s="47"/>
      <c r="M782" s="214" t="s">
        <v>19</v>
      </c>
      <c r="N782" s="215" t="s">
        <v>44</v>
      </c>
      <c r="O782" s="87"/>
      <c r="P782" s="216">
        <f>O782*H782</f>
        <v>0</v>
      </c>
      <c r="Q782" s="216">
        <v>0.010189999999999999</v>
      </c>
      <c r="R782" s="216">
        <f>Q782*H782</f>
        <v>0.010189999999999999</v>
      </c>
      <c r="S782" s="216">
        <v>0</v>
      </c>
      <c r="T782" s="217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18" t="s">
        <v>246</v>
      </c>
      <c r="AT782" s="218" t="s">
        <v>135</v>
      </c>
      <c r="AU782" s="218" t="s">
        <v>83</v>
      </c>
      <c r="AY782" s="20" t="s">
        <v>133</v>
      </c>
      <c r="BE782" s="219">
        <f>IF(N782="základní",J782,0)</f>
        <v>0</v>
      </c>
      <c r="BF782" s="219">
        <f>IF(N782="snížená",J782,0)</f>
        <v>0</v>
      </c>
      <c r="BG782" s="219">
        <f>IF(N782="zákl. přenesená",J782,0)</f>
        <v>0</v>
      </c>
      <c r="BH782" s="219">
        <f>IF(N782="sníž. přenesená",J782,0)</f>
        <v>0</v>
      </c>
      <c r="BI782" s="219">
        <f>IF(N782="nulová",J782,0)</f>
        <v>0</v>
      </c>
      <c r="BJ782" s="20" t="s">
        <v>81</v>
      </c>
      <c r="BK782" s="219">
        <f>ROUND(I782*H782,2)</f>
        <v>0</v>
      </c>
      <c r="BL782" s="20" t="s">
        <v>246</v>
      </c>
      <c r="BM782" s="218" t="s">
        <v>1452</v>
      </c>
    </row>
    <row r="783" s="2" customFormat="1">
      <c r="A783" s="41"/>
      <c r="B783" s="42"/>
      <c r="C783" s="43"/>
      <c r="D783" s="220" t="s">
        <v>142</v>
      </c>
      <c r="E783" s="43"/>
      <c r="F783" s="221" t="s">
        <v>1453</v>
      </c>
      <c r="G783" s="43"/>
      <c r="H783" s="43"/>
      <c r="I783" s="222"/>
      <c r="J783" s="43"/>
      <c r="K783" s="43"/>
      <c r="L783" s="47"/>
      <c r="M783" s="223"/>
      <c r="N783" s="224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T783" s="20" t="s">
        <v>142</v>
      </c>
      <c r="AU783" s="20" t="s">
        <v>83</v>
      </c>
    </row>
    <row r="784" s="2" customFormat="1">
      <c r="A784" s="41"/>
      <c r="B784" s="42"/>
      <c r="C784" s="43"/>
      <c r="D784" s="225" t="s">
        <v>144</v>
      </c>
      <c r="E784" s="43"/>
      <c r="F784" s="226" t="s">
        <v>1454</v>
      </c>
      <c r="G784" s="43"/>
      <c r="H784" s="43"/>
      <c r="I784" s="222"/>
      <c r="J784" s="43"/>
      <c r="K784" s="43"/>
      <c r="L784" s="47"/>
      <c r="M784" s="223"/>
      <c r="N784" s="224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T784" s="20" t="s">
        <v>144</v>
      </c>
      <c r="AU784" s="20" t="s">
        <v>83</v>
      </c>
    </row>
    <row r="785" s="13" customFormat="1">
      <c r="A785" s="13"/>
      <c r="B785" s="227"/>
      <c r="C785" s="228"/>
      <c r="D785" s="220" t="s">
        <v>146</v>
      </c>
      <c r="E785" s="229" t="s">
        <v>19</v>
      </c>
      <c r="F785" s="230" t="s">
        <v>81</v>
      </c>
      <c r="G785" s="228"/>
      <c r="H785" s="231">
        <v>1</v>
      </c>
      <c r="I785" s="232"/>
      <c r="J785" s="228"/>
      <c r="K785" s="228"/>
      <c r="L785" s="233"/>
      <c r="M785" s="234"/>
      <c r="N785" s="235"/>
      <c r="O785" s="235"/>
      <c r="P785" s="235"/>
      <c r="Q785" s="235"/>
      <c r="R785" s="235"/>
      <c r="S785" s="235"/>
      <c r="T785" s="23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7" t="s">
        <v>146</v>
      </c>
      <c r="AU785" s="237" t="s">
        <v>83</v>
      </c>
      <c r="AV785" s="13" t="s">
        <v>83</v>
      </c>
      <c r="AW785" s="13" t="s">
        <v>33</v>
      </c>
      <c r="AX785" s="13" t="s">
        <v>81</v>
      </c>
      <c r="AY785" s="237" t="s">
        <v>133</v>
      </c>
    </row>
    <row r="786" s="2" customFormat="1" ht="24.15" customHeight="1">
      <c r="A786" s="41"/>
      <c r="B786" s="42"/>
      <c r="C786" s="207" t="s">
        <v>1455</v>
      </c>
      <c r="D786" s="207" t="s">
        <v>135</v>
      </c>
      <c r="E786" s="208" t="s">
        <v>1456</v>
      </c>
      <c r="F786" s="209" t="s">
        <v>1457</v>
      </c>
      <c r="G786" s="210" t="s">
        <v>181</v>
      </c>
      <c r="H786" s="211">
        <v>0.082000000000000003</v>
      </c>
      <c r="I786" s="212"/>
      <c r="J786" s="213">
        <f>ROUND(I786*H786,2)</f>
        <v>0</v>
      </c>
      <c r="K786" s="209" t="s">
        <v>139</v>
      </c>
      <c r="L786" s="47"/>
      <c r="M786" s="214" t="s">
        <v>19</v>
      </c>
      <c r="N786" s="215" t="s">
        <v>44</v>
      </c>
      <c r="O786" s="87"/>
      <c r="P786" s="216">
        <f>O786*H786</f>
        <v>0</v>
      </c>
      <c r="Q786" s="216">
        <v>0</v>
      </c>
      <c r="R786" s="216">
        <f>Q786*H786</f>
        <v>0</v>
      </c>
      <c r="S786" s="216">
        <v>0</v>
      </c>
      <c r="T786" s="217">
        <f>S786*H786</f>
        <v>0</v>
      </c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R786" s="218" t="s">
        <v>246</v>
      </c>
      <c r="AT786" s="218" t="s">
        <v>135</v>
      </c>
      <c r="AU786" s="218" t="s">
        <v>83</v>
      </c>
      <c r="AY786" s="20" t="s">
        <v>133</v>
      </c>
      <c r="BE786" s="219">
        <f>IF(N786="základní",J786,0)</f>
        <v>0</v>
      </c>
      <c r="BF786" s="219">
        <f>IF(N786="snížená",J786,0)</f>
        <v>0</v>
      </c>
      <c r="BG786" s="219">
        <f>IF(N786="zákl. přenesená",J786,0)</f>
        <v>0</v>
      </c>
      <c r="BH786" s="219">
        <f>IF(N786="sníž. přenesená",J786,0)</f>
        <v>0</v>
      </c>
      <c r="BI786" s="219">
        <f>IF(N786="nulová",J786,0)</f>
        <v>0</v>
      </c>
      <c r="BJ786" s="20" t="s">
        <v>81</v>
      </c>
      <c r="BK786" s="219">
        <f>ROUND(I786*H786,2)</f>
        <v>0</v>
      </c>
      <c r="BL786" s="20" t="s">
        <v>246</v>
      </c>
      <c r="BM786" s="218" t="s">
        <v>1458</v>
      </c>
    </row>
    <row r="787" s="2" customFormat="1">
      <c r="A787" s="41"/>
      <c r="B787" s="42"/>
      <c r="C787" s="43"/>
      <c r="D787" s="220" t="s">
        <v>142</v>
      </c>
      <c r="E787" s="43"/>
      <c r="F787" s="221" t="s">
        <v>1459</v>
      </c>
      <c r="G787" s="43"/>
      <c r="H787" s="43"/>
      <c r="I787" s="222"/>
      <c r="J787" s="43"/>
      <c r="K787" s="43"/>
      <c r="L787" s="47"/>
      <c r="M787" s="223"/>
      <c r="N787" s="224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20" t="s">
        <v>142</v>
      </c>
      <c r="AU787" s="20" t="s">
        <v>83</v>
      </c>
    </row>
    <row r="788" s="2" customFormat="1">
      <c r="A788" s="41"/>
      <c r="B788" s="42"/>
      <c r="C788" s="43"/>
      <c r="D788" s="225" t="s">
        <v>144</v>
      </c>
      <c r="E788" s="43"/>
      <c r="F788" s="226" t="s">
        <v>1460</v>
      </c>
      <c r="G788" s="43"/>
      <c r="H788" s="43"/>
      <c r="I788" s="222"/>
      <c r="J788" s="43"/>
      <c r="K788" s="43"/>
      <c r="L788" s="47"/>
      <c r="M788" s="223"/>
      <c r="N788" s="224"/>
      <c r="O788" s="87"/>
      <c r="P788" s="87"/>
      <c r="Q788" s="87"/>
      <c r="R788" s="87"/>
      <c r="S788" s="87"/>
      <c r="T788" s="88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T788" s="20" t="s">
        <v>144</v>
      </c>
      <c r="AU788" s="20" t="s">
        <v>83</v>
      </c>
    </row>
    <row r="789" s="12" customFormat="1" ht="22.8" customHeight="1">
      <c r="A789" s="12"/>
      <c r="B789" s="191"/>
      <c r="C789" s="192"/>
      <c r="D789" s="193" t="s">
        <v>72</v>
      </c>
      <c r="E789" s="205" t="s">
        <v>1461</v>
      </c>
      <c r="F789" s="205" t="s">
        <v>1462</v>
      </c>
      <c r="G789" s="192"/>
      <c r="H789" s="192"/>
      <c r="I789" s="195"/>
      <c r="J789" s="206">
        <f>BK789</f>
        <v>0</v>
      </c>
      <c r="K789" s="192"/>
      <c r="L789" s="197"/>
      <c r="M789" s="198"/>
      <c r="N789" s="199"/>
      <c r="O789" s="199"/>
      <c r="P789" s="200">
        <f>SUM(P790:P837)</f>
        <v>0</v>
      </c>
      <c r="Q789" s="199"/>
      <c r="R789" s="200">
        <f>SUM(R790:R837)</f>
        <v>0.14407938000000001</v>
      </c>
      <c r="S789" s="199"/>
      <c r="T789" s="201">
        <f>SUM(T790:T837)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202" t="s">
        <v>83</v>
      </c>
      <c r="AT789" s="203" t="s">
        <v>72</v>
      </c>
      <c r="AU789" s="203" t="s">
        <v>81</v>
      </c>
      <c r="AY789" s="202" t="s">
        <v>133</v>
      </c>
      <c r="BK789" s="204">
        <f>SUM(BK790:BK837)</f>
        <v>0</v>
      </c>
    </row>
    <row r="790" s="2" customFormat="1" ht="24.15" customHeight="1">
      <c r="A790" s="41"/>
      <c r="B790" s="42"/>
      <c r="C790" s="207" t="s">
        <v>1463</v>
      </c>
      <c r="D790" s="207" t="s">
        <v>135</v>
      </c>
      <c r="E790" s="208" t="s">
        <v>1464</v>
      </c>
      <c r="F790" s="209" t="s">
        <v>1465</v>
      </c>
      <c r="G790" s="210" t="s">
        <v>312</v>
      </c>
      <c r="H790" s="211">
        <v>86.280000000000001</v>
      </c>
      <c r="I790" s="212"/>
      <c r="J790" s="213">
        <f>ROUND(I790*H790,2)</f>
        <v>0</v>
      </c>
      <c r="K790" s="209" t="s">
        <v>139</v>
      </c>
      <c r="L790" s="47"/>
      <c r="M790" s="214" t="s">
        <v>19</v>
      </c>
      <c r="N790" s="215" t="s">
        <v>44</v>
      </c>
      <c r="O790" s="87"/>
      <c r="P790" s="216">
        <f>O790*H790</f>
        <v>0</v>
      </c>
      <c r="Q790" s="216">
        <v>0.0014400000000000001</v>
      </c>
      <c r="R790" s="216">
        <f>Q790*H790</f>
        <v>0.12424320000000001</v>
      </c>
      <c r="S790" s="216">
        <v>0</v>
      </c>
      <c r="T790" s="217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18" t="s">
        <v>246</v>
      </c>
      <c r="AT790" s="218" t="s">
        <v>135</v>
      </c>
      <c r="AU790" s="218" t="s">
        <v>83</v>
      </c>
      <c r="AY790" s="20" t="s">
        <v>133</v>
      </c>
      <c r="BE790" s="219">
        <f>IF(N790="základní",J790,0)</f>
        <v>0</v>
      </c>
      <c r="BF790" s="219">
        <f>IF(N790="snížená",J790,0)</f>
        <v>0</v>
      </c>
      <c r="BG790" s="219">
        <f>IF(N790="zákl. přenesená",J790,0)</f>
        <v>0</v>
      </c>
      <c r="BH790" s="219">
        <f>IF(N790="sníž. přenesená",J790,0)</f>
        <v>0</v>
      </c>
      <c r="BI790" s="219">
        <f>IF(N790="nulová",J790,0)</f>
        <v>0</v>
      </c>
      <c r="BJ790" s="20" t="s">
        <v>81</v>
      </c>
      <c r="BK790" s="219">
        <f>ROUND(I790*H790,2)</f>
        <v>0</v>
      </c>
      <c r="BL790" s="20" t="s">
        <v>246</v>
      </c>
      <c r="BM790" s="218" t="s">
        <v>1466</v>
      </c>
    </row>
    <row r="791" s="2" customFormat="1">
      <c r="A791" s="41"/>
      <c r="B791" s="42"/>
      <c r="C791" s="43"/>
      <c r="D791" s="220" t="s">
        <v>142</v>
      </c>
      <c r="E791" s="43"/>
      <c r="F791" s="221" t="s">
        <v>1467</v>
      </c>
      <c r="G791" s="43"/>
      <c r="H791" s="43"/>
      <c r="I791" s="222"/>
      <c r="J791" s="43"/>
      <c r="K791" s="43"/>
      <c r="L791" s="47"/>
      <c r="M791" s="223"/>
      <c r="N791" s="224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20" t="s">
        <v>142</v>
      </c>
      <c r="AU791" s="20" t="s">
        <v>83</v>
      </c>
    </row>
    <row r="792" s="2" customFormat="1">
      <c r="A792" s="41"/>
      <c r="B792" s="42"/>
      <c r="C792" s="43"/>
      <c r="D792" s="225" t="s">
        <v>144</v>
      </c>
      <c r="E792" s="43"/>
      <c r="F792" s="226" t="s">
        <v>1468</v>
      </c>
      <c r="G792" s="43"/>
      <c r="H792" s="43"/>
      <c r="I792" s="222"/>
      <c r="J792" s="43"/>
      <c r="K792" s="43"/>
      <c r="L792" s="47"/>
      <c r="M792" s="223"/>
      <c r="N792" s="224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144</v>
      </c>
      <c r="AU792" s="20" t="s">
        <v>83</v>
      </c>
    </row>
    <row r="793" s="14" customFormat="1">
      <c r="A793" s="14"/>
      <c r="B793" s="238"/>
      <c r="C793" s="239"/>
      <c r="D793" s="220" t="s">
        <v>146</v>
      </c>
      <c r="E793" s="240" t="s">
        <v>19</v>
      </c>
      <c r="F793" s="241" t="s">
        <v>1414</v>
      </c>
      <c r="G793" s="239"/>
      <c r="H793" s="240" t="s">
        <v>19</v>
      </c>
      <c r="I793" s="242"/>
      <c r="J793" s="239"/>
      <c r="K793" s="239"/>
      <c r="L793" s="243"/>
      <c r="M793" s="244"/>
      <c r="N793" s="245"/>
      <c r="O793" s="245"/>
      <c r="P793" s="245"/>
      <c r="Q793" s="245"/>
      <c r="R793" s="245"/>
      <c r="S793" s="245"/>
      <c r="T793" s="24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47" t="s">
        <v>146</v>
      </c>
      <c r="AU793" s="247" t="s">
        <v>83</v>
      </c>
      <c r="AV793" s="14" t="s">
        <v>81</v>
      </c>
      <c r="AW793" s="14" t="s">
        <v>33</v>
      </c>
      <c r="AX793" s="14" t="s">
        <v>73</v>
      </c>
      <c r="AY793" s="247" t="s">
        <v>133</v>
      </c>
    </row>
    <row r="794" s="13" customFormat="1">
      <c r="A794" s="13"/>
      <c r="B794" s="227"/>
      <c r="C794" s="228"/>
      <c r="D794" s="220" t="s">
        <v>146</v>
      </c>
      <c r="E794" s="229" t="s">
        <v>19</v>
      </c>
      <c r="F794" s="230" t="s">
        <v>1469</v>
      </c>
      <c r="G794" s="228"/>
      <c r="H794" s="231">
        <v>1.6000000000000001</v>
      </c>
      <c r="I794" s="232"/>
      <c r="J794" s="228"/>
      <c r="K794" s="228"/>
      <c r="L794" s="233"/>
      <c r="M794" s="234"/>
      <c r="N794" s="235"/>
      <c r="O794" s="235"/>
      <c r="P794" s="235"/>
      <c r="Q794" s="235"/>
      <c r="R794" s="235"/>
      <c r="S794" s="235"/>
      <c r="T794" s="236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7" t="s">
        <v>146</v>
      </c>
      <c r="AU794" s="237" t="s">
        <v>83</v>
      </c>
      <c r="AV794" s="13" t="s">
        <v>83</v>
      </c>
      <c r="AW794" s="13" t="s">
        <v>33</v>
      </c>
      <c r="AX794" s="13" t="s">
        <v>73</v>
      </c>
      <c r="AY794" s="237" t="s">
        <v>133</v>
      </c>
    </row>
    <row r="795" s="14" customFormat="1">
      <c r="A795" s="14"/>
      <c r="B795" s="238"/>
      <c r="C795" s="239"/>
      <c r="D795" s="220" t="s">
        <v>146</v>
      </c>
      <c r="E795" s="240" t="s">
        <v>19</v>
      </c>
      <c r="F795" s="241" t="s">
        <v>194</v>
      </c>
      <c r="G795" s="239"/>
      <c r="H795" s="240" t="s">
        <v>19</v>
      </c>
      <c r="I795" s="242"/>
      <c r="J795" s="239"/>
      <c r="K795" s="239"/>
      <c r="L795" s="243"/>
      <c r="M795" s="244"/>
      <c r="N795" s="245"/>
      <c r="O795" s="245"/>
      <c r="P795" s="245"/>
      <c r="Q795" s="245"/>
      <c r="R795" s="245"/>
      <c r="S795" s="245"/>
      <c r="T795" s="246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47" t="s">
        <v>146</v>
      </c>
      <c r="AU795" s="247" t="s">
        <v>83</v>
      </c>
      <c r="AV795" s="14" t="s">
        <v>81</v>
      </c>
      <c r="AW795" s="14" t="s">
        <v>33</v>
      </c>
      <c r="AX795" s="14" t="s">
        <v>73</v>
      </c>
      <c r="AY795" s="247" t="s">
        <v>133</v>
      </c>
    </row>
    <row r="796" s="13" customFormat="1">
      <c r="A796" s="13"/>
      <c r="B796" s="227"/>
      <c r="C796" s="228"/>
      <c r="D796" s="220" t="s">
        <v>146</v>
      </c>
      <c r="E796" s="229" t="s">
        <v>19</v>
      </c>
      <c r="F796" s="230" t="s">
        <v>1470</v>
      </c>
      <c r="G796" s="228"/>
      <c r="H796" s="231">
        <v>31.690000000000001</v>
      </c>
      <c r="I796" s="232"/>
      <c r="J796" s="228"/>
      <c r="K796" s="228"/>
      <c r="L796" s="233"/>
      <c r="M796" s="234"/>
      <c r="N796" s="235"/>
      <c r="O796" s="235"/>
      <c r="P796" s="235"/>
      <c r="Q796" s="235"/>
      <c r="R796" s="235"/>
      <c r="S796" s="235"/>
      <c r="T796" s="23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7" t="s">
        <v>146</v>
      </c>
      <c r="AU796" s="237" t="s">
        <v>83</v>
      </c>
      <c r="AV796" s="13" t="s">
        <v>83</v>
      </c>
      <c r="AW796" s="13" t="s">
        <v>33</v>
      </c>
      <c r="AX796" s="13" t="s">
        <v>73</v>
      </c>
      <c r="AY796" s="237" t="s">
        <v>133</v>
      </c>
    </row>
    <row r="797" s="13" customFormat="1">
      <c r="A797" s="13"/>
      <c r="B797" s="227"/>
      <c r="C797" s="228"/>
      <c r="D797" s="220" t="s">
        <v>146</v>
      </c>
      <c r="E797" s="229" t="s">
        <v>19</v>
      </c>
      <c r="F797" s="230" t="s">
        <v>1471</v>
      </c>
      <c r="G797" s="228"/>
      <c r="H797" s="231">
        <v>12.315</v>
      </c>
      <c r="I797" s="232"/>
      <c r="J797" s="228"/>
      <c r="K797" s="228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146</v>
      </c>
      <c r="AU797" s="237" t="s">
        <v>83</v>
      </c>
      <c r="AV797" s="13" t="s">
        <v>83</v>
      </c>
      <c r="AW797" s="13" t="s">
        <v>33</v>
      </c>
      <c r="AX797" s="13" t="s">
        <v>73</v>
      </c>
      <c r="AY797" s="237" t="s">
        <v>133</v>
      </c>
    </row>
    <row r="798" s="14" customFormat="1">
      <c r="A798" s="14"/>
      <c r="B798" s="238"/>
      <c r="C798" s="239"/>
      <c r="D798" s="220" t="s">
        <v>146</v>
      </c>
      <c r="E798" s="240" t="s">
        <v>19</v>
      </c>
      <c r="F798" s="241" t="s">
        <v>244</v>
      </c>
      <c r="G798" s="239"/>
      <c r="H798" s="240" t="s">
        <v>19</v>
      </c>
      <c r="I798" s="242"/>
      <c r="J798" s="239"/>
      <c r="K798" s="239"/>
      <c r="L798" s="243"/>
      <c r="M798" s="244"/>
      <c r="N798" s="245"/>
      <c r="O798" s="245"/>
      <c r="P798" s="245"/>
      <c r="Q798" s="245"/>
      <c r="R798" s="245"/>
      <c r="S798" s="245"/>
      <c r="T798" s="24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47" t="s">
        <v>146</v>
      </c>
      <c r="AU798" s="247" t="s">
        <v>83</v>
      </c>
      <c r="AV798" s="14" t="s">
        <v>81</v>
      </c>
      <c r="AW798" s="14" t="s">
        <v>33</v>
      </c>
      <c r="AX798" s="14" t="s">
        <v>73</v>
      </c>
      <c r="AY798" s="247" t="s">
        <v>133</v>
      </c>
    </row>
    <row r="799" s="13" customFormat="1">
      <c r="A799" s="13"/>
      <c r="B799" s="227"/>
      <c r="C799" s="228"/>
      <c r="D799" s="220" t="s">
        <v>146</v>
      </c>
      <c r="E799" s="229" t="s">
        <v>19</v>
      </c>
      <c r="F799" s="230" t="s">
        <v>1472</v>
      </c>
      <c r="G799" s="228"/>
      <c r="H799" s="231">
        <v>7.4000000000000004</v>
      </c>
      <c r="I799" s="232"/>
      <c r="J799" s="228"/>
      <c r="K799" s="228"/>
      <c r="L799" s="233"/>
      <c r="M799" s="234"/>
      <c r="N799" s="235"/>
      <c r="O799" s="235"/>
      <c r="P799" s="235"/>
      <c r="Q799" s="235"/>
      <c r="R799" s="235"/>
      <c r="S799" s="235"/>
      <c r="T799" s="23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7" t="s">
        <v>146</v>
      </c>
      <c r="AU799" s="237" t="s">
        <v>83</v>
      </c>
      <c r="AV799" s="13" t="s">
        <v>83</v>
      </c>
      <c r="AW799" s="13" t="s">
        <v>33</v>
      </c>
      <c r="AX799" s="13" t="s">
        <v>73</v>
      </c>
      <c r="AY799" s="237" t="s">
        <v>133</v>
      </c>
    </row>
    <row r="800" s="13" customFormat="1">
      <c r="A800" s="13"/>
      <c r="B800" s="227"/>
      <c r="C800" s="228"/>
      <c r="D800" s="220" t="s">
        <v>146</v>
      </c>
      <c r="E800" s="229" t="s">
        <v>19</v>
      </c>
      <c r="F800" s="230" t="s">
        <v>1473</v>
      </c>
      <c r="G800" s="228"/>
      <c r="H800" s="231">
        <v>1.75</v>
      </c>
      <c r="I800" s="232"/>
      <c r="J800" s="228"/>
      <c r="K800" s="228"/>
      <c r="L800" s="233"/>
      <c r="M800" s="234"/>
      <c r="N800" s="235"/>
      <c r="O800" s="235"/>
      <c r="P800" s="235"/>
      <c r="Q800" s="235"/>
      <c r="R800" s="235"/>
      <c r="S800" s="235"/>
      <c r="T800" s="23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7" t="s">
        <v>146</v>
      </c>
      <c r="AU800" s="237" t="s">
        <v>83</v>
      </c>
      <c r="AV800" s="13" t="s">
        <v>83</v>
      </c>
      <c r="AW800" s="13" t="s">
        <v>33</v>
      </c>
      <c r="AX800" s="13" t="s">
        <v>73</v>
      </c>
      <c r="AY800" s="237" t="s">
        <v>133</v>
      </c>
    </row>
    <row r="801" s="14" customFormat="1">
      <c r="A801" s="14"/>
      <c r="B801" s="238"/>
      <c r="C801" s="239"/>
      <c r="D801" s="220" t="s">
        <v>146</v>
      </c>
      <c r="E801" s="240" t="s">
        <v>19</v>
      </c>
      <c r="F801" s="241" t="s">
        <v>236</v>
      </c>
      <c r="G801" s="239"/>
      <c r="H801" s="240" t="s">
        <v>19</v>
      </c>
      <c r="I801" s="242"/>
      <c r="J801" s="239"/>
      <c r="K801" s="239"/>
      <c r="L801" s="243"/>
      <c r="M801" s="244"/>
      <c r="N801" s="245"/>
      <c r="O801" s="245"/>
      <c r="P801" s="245"/>
      <c r="Q801" s="245"/>
      <c r="R801" s="245"/>
      <c r="S801" s="245"/>
      <c r="T801" s="246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47" t="s">
        <v>146</v>
      </c>
      <c r="AU801" s="247" t="s">
        <v>83</v>
      </c>
      <c r="AV801" s="14" t="s">
        <v>81</v>
      </c>
      <c r="AW801" s="14" t="s">
        <v>33</v>
      </c>
      <c r="AX801" s="14" t="s">
        <v>73</v>
      </c>
      <c r="AY801" s="247" t="s">
        <v>133</v>
      </c>
    </row>
    <row r="802" s="13" customFormat="1">
      <c r="A802" s="13"/>
      <c r="B802" s="227"/>
      <c r="C802" s="228"/>
      <c r="D802" s="220" t="s">
        <v>146</v>
      </c>
      <c r="E802" s="229" t="s">
        <v>19</v>
      </c>
      <c r="F802" s="230" t="s">
        <v>1474</v>
      </c>
      <c r="G802" s="228"/>
      <c r="H802" s="231">
        <v>9.7400000000000002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7" t="s">
        <v>146</v>
      </c>
      <c r="AU802" s="237" t="s">
        <v>83</v>
      </c>
      <c r="AV802" s="13" t="s">
        <v>83</v>
      </c>
      <c r="AW802" s="13" t="s">
        <v>33</v>
      </c>
      <c r="AX802" s="13" t="s">
        <v>73</v>
      </c>
      <c r="AY802" s="237" t="s">
        <v>133</v>
      </c>
    </row>
    <row r="803" s="13" customFormat="1">
      <c r="A803" s="13"/>
      <c r="B803" s="227"/>
      <c r="C803" s="228"/>
      <c r="D803" s="220" t="s">
        <v>146</v>
      </c>
      <c r="E803" s="229" t="s">
        <v>19</v>
      </c>
      <c r="F803" s="230" t="s">
        <v>1475</v>
      </c>
      <c r="G803" s="228"/>
      <c r="H803" s="231">
        <v>7.2000000000000002</v>
      </c>
      <c r="I803" s="232"/>
      <c r="J803" s="228"/>
      <c r="K803" s="228"/>
      <c r="L803" s="233"/>
      <c r="M803" s="234"/>
      <c r="N803" s="235"/>
      <c r="O803" s="235"/>
      <c r="P803" s="235"/>
      <c r="Q803" s="235"/>
      <c r="R803" s="235"/>
      <c r="S803" s="235"/>
      <c r="T803" s="236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7" t="s">
        <v>146</v>
      </c>
      <c r="AU803" s="237" t="s">
        <v>83</v>
      </c>
      <c r="AV803" s="13" t="s">
        <v>83</v>
      </c>
      <c r="AW803" s="13" t="s">
        <v>33</v>
      </c>
      <c r="AX803" s="13" t="s">
        <v>73</v>
      </c>
      <c r="AY803" s="237" t="s">
        <v>133</v>
      </c>
    </row>
    <row r="804" s="13" customFormat="1">
      <c r="A804" s="13"/>
      <c r="B804" s="227"/>
      <c r="C804" s="228"/>
      <c r="D804" s="220" t="s">
        <v>146</v>
      </c>
      <c r="E804" s="229" t="s">
        <v>19</v>
      </c>
      <c r="F804" s="230" t="s">
        <v>1476</v>
      </c>
      <c r="G804" s="228"/>
      <c r="H804" s="231">
        <v>14.585000000000001</v>
      </c>
      <c r="I804" s="232"/>
      <c r="J804" s="228"/>
      <c r="K804" s="228"/>
      <c r="L804" s="233"/>
      <c r="M804" s="234"/>
      <c r="N804" s="235"/>
      <c r="O804" s="235"/>
      <c r="P804" s="235"/>
      <c r="Q804" s="235"/>
      <c r="R804" s="235"/>
      <c r="S804" s="235"/>
      <c r="T804" s="23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7" t="s">
        <v>146</v>
      </c>
      <c r="AU804" s="237" t="s">
        <v>83</v>
      </c>
      <c r="AV804" s="13" t="s">
        <v>83</v>
      </c>
      <c r="AW804" s="13" t="s">
        <v>33</v>
      </c>
      <c r="AX804" s="13" t="s">
        <v>73</v>
      </c>
      <c r="AY804" s="237" t="s">
        <v>133</v>
      </c>
    </row>
    <row r="805" s="15" customFormat="1">
      <c r="A805" s="15"/>
      <c r="B805" s="248"/>
      <c r="C805" s="249"/>
      <c r="D805" s="220" t="s">
        <v>146</v>
      </c>
      <c r="E805" s="250" t="s">
        <v>19</v>
      </c>
      <c r="F805" s="251" t="s">
        <v>261</v>
      </c>
      <c r="G805" s="249"/>
      <c r="H805" s="252">
        <v>86.280000000000001</v>
      </c>
      <c r="I805" s="253"/>
      <c r="J805" s="249"/>
      <c r="K805" s="249"/>
      <c r="L805" s="254"/>
      <c r="M805" s="255"/>
      <c r="N805" s="256"/>
      <c r="O805" s="256"/>
      <c r="P805" s="256"/>
      <c r="Q805" s="256"/>
      <c r="R805" s="256"/>
      <c r="S805" s="256"/>
      <c r="T805" s="257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58" t="s">
        <v>146</v>
      </c>
      <c r="AU805" s="258" t="s">
        <v>83</v>
      </c>
      <c r="AV805" s="15" t="s">
        <v>140</v>
      </c>
      <c r="AW805" s="15" t="s">
        <v>33</v>
      </c>
      <c r="AX805" s="15" t="s">
        <v>81</v>
      </c>
      <c r="AY805" s="258" t="s">
        <v>133</v>
      </c>
    </row>
    <row r="806" s="2" customFormat="1" ht="24.15" customHeight="1">
      <c r="A806" s="41"/>
      <c r="B806" s="42"/>
      <c r="C806" s="207" t="s">
        <v>1477</v>
      </c>
      <c r="D806" s="207" t="s">
        <v>135</v>
      </c>
      <c r="E806" s="208" t="s">
        <v>1478</v>
      </c>
      <c r="F806" s="209" t="s">
        <v>1479</v>
      </c>
      <c r="G806" s="210" t="s">
        <v>312</v>
      </c>
      <c r="H806" s="211">
        <v>5.7999999999999998</v>
      </c>
      <c r="I806" s="212"/>
      <c r="J806" s="213">
        <f>ROUND(I806*H806,2)</f>
        <v>0</v>
      </c>
      <c r="K806" s="209" t="s">
        <v>139</v>
      </c>
      <c r="L806" s="47"/>
      <c r="M806" s="214" t="s">
        <v>19</v>
      </c>
      <c r="N806" s="215" t="s">
        <v>44</v>
      </c>
      <c r="O806" s="87"/>
      <c r="P806" s="216">
        <f>O806*H806</f>
        <v>0</v>
      </c>
      <c r="Q806" s="216">
        <v>0.00051000000000000004</v>
      </c>
      <c r="R806" s="216">
        <f>Q806*H806</f>
        <v>0.0029580000000000001</v>
      </c>
      <c r="S806" s="216">
        <v>0</v>
      </c>
      <c r="T806" s="217">
        <f>S806*H806</f>
        <v>0</v>
      </c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R806" s="218" t="s">
        <v>246</v>
      </c>
      <c r="AT806" s="218" t="s">
        <v>135</v>
      </c>
      <c r="AU806" s="218" t="s">
        <v>83</v>
      </c>
      <c r="AY806" s="20" t="s">
        <v>133</v>
      </c>
      <c r="BE806" s="219">
        <f>IF(N806="základní",J806,0)</f>
        <v>0</v>
      </c>
      <c r="BF806" s="219">
        <f>IF(N806="snížená",J806,0)</f>
        <v>0</v>
      </c>
      <c r="BG806" s="219">
        <f>IF(N806="zákl. přenesená",J806,0)</f>
        <v>0</v>
      </c>
      <c r="BH806" s="219">
        <f>IF(N806="sníž. přenesená",J806,0)</f>
        <v>0</v>
      </c>
      <c r="BI806" s="219">
        <f>IF(N806="nulová",J806,0)</f>
        <v>0</v>
      </c>
      <c r="BJ806" s="20" t="s">
        <v>81</v>
      </c>
      <c r="BK806" s="219">
        <f>ROUND(I806*H806,2)</f>
        <v>0</v>
      </c>
      <c r="BL806" s="20" t="s">
        <v>246</v>
      </c>
      <c r="BM806" s="218" t="s">
        <v>1480</v>
      </c>
    </row>
    <row r="807" s="2" customFormat="1">
      <c r="A807" s="41"/>
      <c r="B807" s="42"/>
      <c r="C807" s="43"/>
      <c r="D807" s="220" t="s">
        <v>142</v>
      </c>
      <c r="E807" s="43"/>
      <c r="F807" s="221" t="s">
        <v>1481</v>
      </c>
      <c r="G807" s="43"/>
      <c r="H807" s="43"/>
      <c r="I807" s="222"/>
      <c r="J807" s="43"/>
      <c r="K807" s="43"/>
      <c r="L807" s="47"/>
      <c r="M807" s="223"/>
      <c r="N807" s="224"/>
      <c r="O807" s="87"/>
      <c r="P807" s="87"/>
      <c r="Q807" s="87"/>
      <c r="R807" s="87"/>
      <c r="S807" s="87"/>
      <c r="T807" s="88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T807" s="20" t="s">
        <v>142</v>
      </c>
      <c r="AU807" s="20" t="s">
        <v>83</v>
      </c>
    </row>
    <row r="808" s="2" customFormat="1">
      <c r="A808" s="41"/>
      <c r="B808" s="42"/>
      <c r="C808" s="43"/>
      <c r="D808" s="225" t="s">
        <v>144</v>
      </c>
      <c r="E808" s="43"/>
      <c r="F808" s="226" t="s">
        <v>1482</v>
      </c>
      <c r="G808" s="43"/>
      <c r="H808" s="43"/>
      <c r="I808" s="222"/>
      <c r="J808" s="43"/>
      <c r="K808" s="43"/>
      <c r="L808" s="47"/>
      <c r="M808" s="223"/>
      <c r="N808" s="224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T808" s="20" t="s">
        <v>144</v>
      </c>
      <c r="AU808" s="20" t="s">
        <v>83</v>
      </c>
    </row>
    <row r="809" s="14" customFormat="1">
      <c r="A809" s="14"/>
      <c r="B809" s="238"/>
      <c r="C809" s="239"/>
      <c r="D809" s="220" t="s">
        <v>146</v>
      </c>
      <c r="E809" s="240" t="s">
        <v>19</v>
      </c>
      <c r="F809" s="241" t="s">
        <v>1483</v>
      </c>
      <c r="G809" s="239"/>
      <c r="H809" s="240" t="s">
        <v>19</v>
      </c>
      <c r="I809" s="242"/>
      <c r="J809" s="239"/>
      <c r="K809" s="239"/>
      <c r="L809" s="243"/>
      <c r="M809" s="244"/>
      <c r="N809" s="245"/>
      <c r="O809" s="245"/>
      <c r="P809" s="245"/>
      <c r="Q809" s="245"/>
      <c r="R809" s="245"/>
      <c r="S809" s="245"/>
      <c r="T809" s="24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47" t="s">
        <v>146</v>
      </c>
      <c r="AU809" s="247" t="s">
        <v>83</v>
      </c>
      <c r="AV809" s="14" t="s">
        <v>81</v>
      </c>
      <c r="AW809" s="14" t="s">
        <v>33</v>
      </c>
      <c r="AX809" s="14" t="s">
        <v>73</v>
      </c>
      <c r="AY809" s="247" t="s">
        <v>133</v>
      </c>
    </row>
    <row r="810" s="13" customFormat="1">
      <c r="A810" s="13"/>
      <c r="B810" s="227"/>
      <c r="C810" s="228"/>
      <c r="D810" s="220" t="s">
        <v>146</v>
      </c>
      <c r="E810" s="229" t="s">
        <v>19</v>
      </c>
      <c r="F810" s="230" t="s">
        <v>1484</v>
      </c>
      <c r="G810" s="228"/>
      <c r="H810" s="231">
        <v>5.7999999999999998</v>
      </c>
      <c r="I810" s="232"/>
      <c r="J810" s="228"/>
      <c r="K810" s="228"/>
      <c r="L810" s="233"/>
      <c r="M810" s="234"/>
      <c r="N810" s="235"/>
      <c r="O810" s="235"/>
      <c r="P810" s="235"/>
      <c r="Q810" s="235"/>
      <c r="R810" s="235"/>
      <c r="S810" s="235"/>
      <c r="T810" s="23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7" t="s">
        <v>146</v>
      </c>
      <c r="AU810" s="237" t="s">
        <v>83</v>
      </c>
      <c r="AV810" s="13" t="s">
        <v>83</v>
      </c>
      <c r="AW810" s="13" t="s">
        <v>33</v>
      </c>
      <c r="AX810" s="13" t="s">
        <v>81</v>
      </c>
      <c r="AY810" s="237" t="s">
        <v>133</v>
      </c>
    </row>
    <row r="811" s="2" customFormat="1" ht="24.15" customHeight="1">
      <c r="A811" s="41"/>
      <c r="B811" s="42"/>
      <c r="C811" s="273" t="s">
        <v>1485</v>
      </c>
      <c r="D811" s="273" t="s">
        <v>735</v>
      </c>
      <c r="E811" s="274" t="s">
        <v>1486</v>
      </c>
      <c r="F811" s="275" t="s">
        <v>1487</v>
      </c>
      <c r="G811" s="276" t="s">
        <v>312</v>
      </c>
      <c r="H811" s="277">
        <v>5.9740000000000002</v>
      </c>
      <c r="I811" s="278"/>
      <c r="J811" s="279">
        <f>ROUND(I811*H811,2)</f>
        <v>0</v>
      </c>
      <c r="K811" s="275" t="s">
        <v>139</v>
      </c>
      <c r="L811" s="280"/>
      <c r="M811" s="281" t="s">
        <v>19</v>
      </c>
      <c r="N811" s="282" t="s">
        <v>44</v>
      </c>
      <c r="O811" s="87"/>
      <c r="P811" s="216">
        <f>O811*H811</f>
        <v>0</v>
      </c>
      <c r="Q811" s="216">
        <v>0.00027</v>
      </c>
      <c r="R811" s="216">
        <f>Q811*H811</f>
        <v>0.00161298</v>
      </c>
      <c r="S811" s="216">
        <v>0</v>
      </c>
      <c r="T811" s="217">
        <f>S811*H811</f>
        <v>0</v>
      </c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R811" s="218" t="s">
        <v>382</v>
      </c>
      <c r="AT811" s="218" t="s">
        <v>735</v>
      </c>
      <c r="AU811" s="218" t="s">
        <v>83</v>
      </c>
      <c r="AY811" s="20" t="s">
        <v>133</v>
      </c>
      <c r="BE811" s="219">
        <f>IF(N811="základní",J811,0)</f>
        <v>0</v>
      </c>
      <c r="BF811" s="219">
        <f>IF(N811="snížená",J811,0)</f>
        <v>0</v>
      </c>
      <c r="BG811" s="219">
        <f>IF(N811="zákl. přenesená",J811,0)</f>
        <v>0</v>
      </c>
      <c r="BH811" s="219">
        <f>IF(N811="sníž. přenesená",J811,0)</f>
        <v>0</v>
      </c>
      <c r="BI811" s="219">
        <f>IF(N811="nulová",J811,0)</f>
        <v>0</v>
      </c>
      <c r="BJ811" s="20" t="s">
        <v>81</v>
      </c>
      <c r="BK811" s="219">
        <f>ROUND(I811*H811,2)</f>
        <v>0</v>
      </c>
      <c r="BL811" s="20" t="s">
        <v>246</v>
      </c>
      <c r="BM811" s="218" t="s">
        <v>1488</v>
      </c>
    </row>
    <row r="812" s="2" customFormat="1">
      <c r="A812" s="41"/>
      <c r="B812" s="42"/>
      <c r="C812" s="43"/>
      <c r="D812" s="220" t="s">
        <v>142</v>
      </c>
      <c r="E812" s="43"/>
      <c r="F812" s="221" t="s">
        <v>1487</v>
      </c>
      <c r="G812" s="43"/>
      <c r="H812" s="43"/>
      <c r="I812" s="222"/>
      <c r="J812" s="43"/>
      <c r="K812" s="43"/>
      <c r="L812" s="47"/>
      <c r="M812" s="223"/>
      <c r="N812" s="224"/>
      <c r="O812" s="87"/>
      <c r="P812" s="87"/>
      <c r="Q812" s="87"/>
      <c r="R812" s="87"/>
      <c r="S812" s="87"/>
      <c r="T812" s="88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T812" s="20" t="s">
        <v>142</v>
      </c>
      <c r="AU812" s="20" t="s">
        <v>83</v>
      </c>
    </row>
    <row r="813" s="13" customFormat="1">
      <c r="A813" s="13"/>
      <c r="B813" s="227"/>
      <c r="C813" s="228"/>
      <c r="D813" s="220" t="s">
        <v>146</v>
      </c>
      <c r="E813" s="228"/>
      <c r="F813" s="230" t="s">
        <v>1489</v>
      </c>
      <c r="G813" s="228"/>
      <c r="H813" s="231">
        <v>5.9740000000000002</v>
      </c>
      <c r="I813" s="232"/>
      <c r="J813" s="228"/>
      <c r="K813" s="228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146</v>
      </c>
      <c r="AU813" s="237" t="s">
        <v>83</v>
      </c>
      <c r="AV813" s="13" t="s">
        <v>83</v>
      </c>
      <c r="AW813" s="13" t="s">
        <v>4</v>
      </c>
      <c r="AX813" s="13" t="s">
        <v>81</v>
      </c>
      <c r="AY813" s="237" t="s">
        <v>133</v>
      </c>
    </row>
    <row r="814" s="2" customFormat="1" ht="37.8" customHeight="1">
      <c r="A814" s="41"/>
      <c r="B814" s="42"/>
      <c r="C814" s="207" t="s">
        <v>1490</v>
      </c>
      <c r="D814" s="207" t="s">
        <v>135</v>
      </c>
      <c r="E814" s="208" t="s">
        <v>1491</v>
      </c>
      <c r="F814" s="209" t="s">
        <v>1492</v>
      </c>
      <c r="G814" s="210" t="s">
        <v>312</v>
      </c>
      <c r="H814" s="211">
        <v>86.280000000000001</v>
      </c>
      <c r="I814" s="212"/>
      <c r="J814" s="213">
        <f>ROUND(I814*H814,2)</f>
        <v>0</v>
      </c>
      <c r="K814" s="209" t="s">
        <v>139</v>
      </c>
      <c r="L814" s="47"/>
      <c r="M814" s="214" t="s">
        <v>19</v>
      </c>
      <c r="N814" s="215" t="s">
        <v>44</v>
      </c>
      <c r="O814" s="87"/>
      <c r="P814" s="216">
        <f>O814*H814</f>
        <v>0</v>
      </c>
      <c r="Q814" s="216">
        <v>9.0000000000000006E-05</v>
      </c>
      <c r="R814" s="216">
        <f>Q814*H814</f>
        <v>0.0077652000000000007</v>
      </c>
      <c r="S814" s="216">
        <v>0</v>
      </c>
      <c r="T814" s="217">
        <f>S814*H814</f>
        <v>0</v>
      </c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R814" s="218" t="s">
        <v>246</v>
      </c>
      <c r="AT814" s="218" t="s">
        <v>135</v>
      </c>
      <c r="AU814" s="218" t="s">
        <v>83</v>
      </c>
      <c r="AY814" s="20" t="s">
        <v>133</v>
      </c>
      <c r="BE814" s="219">
        <f>IF(N814="základní",J814,0)</f>
        <v>0</v>
      </c>
      <c r="BF814" s="219">
        <f>IF(N814="snížená",J814,0)</f>
        <v>0</v>
      </c>
      <c r="BG814" s="219">
        <f>IF(N814="zákl. přenesená",J814,0)</f>
        <v>0</v>
      </c>
      <c r="BH814" s="219">
        <f>IF(N814="sníž. přenesená",J814,0)</f>
        <v>0</v>
      </c>
      <c r="BI814" s="219">
        <f>IF(N814="nulová",J814,0)</f>
        <v>0</v>
      </c>
      <c r="BJ814" s="20" t="s">
        <v>81</v>
      </c>
      <c r="BK814" s="219">
        <f>ROUND(I814*H814,2)</f>
        <v>0</v>
      </c>
      <c r="BL814" s="20" t="s">
        <v>246</v>
      </c>
      <c r="BM814" s="218" t="s">
        <v>1493</v>
      </c>
    </row>
    <row r="815" s="2" customFormat="1">
      <c r="A815" s="41"/>
      <c r="B815" s="42"/>
      <c r="C815" s="43"/>
      <c r="D815" s="220" t="s">
        <v>142</v>
      </c>
      <c r="E815" s="43"/>
      <c r="F815" s="221" t="s">
        <v>1494</v>
      </c>
      <c r="G815" s="43"/>
      <c r="H815" s="43"/>
      <c r="I815" s="222"/>
      <c r="J815" s="43"/>
      <c r="K815" s="43"/>
      <c r="L815" s="47"/>
      <c r="M815" s="223"/>
      <c r="N815" s="224"/>
      <c r="O815" s="87"/>
      <c r="P815" s="87"/>
      <c r="Q815" s="87"/>
      <c r="R815" s="87"/>
      <c r="S815" s="87"/>
      <c r="T815" s="88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T815" s="20" t="s">
        <v>142</v>
      </c>
      <c r="AU815" s="20" t="s">
        <v>83</v>
      </c>
    </row>
    <row r="816" s="2" customFormat="1">
      <c r="A816" s="41"/>
      <c r="B816" s="42"/>
      <c r="C816" s="43"/>
      <c r="D816" s="225" t="s">
        <v>144</v>
      </c>
      <c r="E816" s="43"/>
      <c r="F816" s="226" t="s">
        <v>1495</v>
      </c>
      <c r="G816" s="43"/>
      <c r="H816" s="43"/>
      <c r="I816" s="222"/>
      <c r="J816" s="43"/>
      <c r="K816" s="43"/>
      <c r="L816" s="47"/>
      <c r="M816" s="223"/>
      <c r="N816" s="224"/>
      <c r="O816" s="87"/>
      <c r="P816" s="87"/>
      <c r="Q816" s="87"/>
      <c r="R816" s="87"/>
      <c r="S816" s="87"/>
      <c r="T816" s="88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T816" s="20" t="s">
        <v>144</v>
      </c>
      <c r="AU816" s="20" t="s">
        <v>83</v>
      </c>
    </row>
    <row r="817" s="14" customFormat="1">
      <c r="A817" s="14"/>
      <c r="B817" s="238"/>
      <c r="C817" s="239"/>
      <c r="D817" s="220" t="s">
        <v>146</v>
      </c>
      <c r="E817" s="240" t="s">
        <v>19</v>
      </c>
      <c r="F817" s="241" t="s">
        <v>1496</v>
      </c>
      <c r="G817" s="239"/>
      <c r="H817" s="240" t="s">
        <v>19</v>
      </c>
      <c r="I817" s="242"/>
      <c r="J817" s="239"/>
      <c r="K817" s="239"/>
      <c r="L817" s="243"/>
      <c r="M817" s="244"/>
      <c r="N817" s="245"/>
      <c r="O817" s="245"/>
      <c r="P817" s="245"/>
      <c r="Q817" s="245"/>
      <c r="R817" s="245"/>
      <c r="S817" s="245"/>
      <c r="T817" s="246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47" t="s">
        <v>146</v>
      </c>
      <c r="AU817" s="247" t="s">
        <v>83</v>
      </c>
      <c r="AV817" s="14" t="s">
        <v>81</v>
      </c>
      <c r="AW817" s="14" t="s">
        <v>33</v>
      </c>
      <c r="AX817" s="14" t="s">
        <v>73</v>
      </c>
      <c r="AY817" s="247" t="s">
        <v>133</v>
      </c>
    </row>
    <row r="818" s="13" customFormat="1">
      <c r="A818" s="13"/>
      <c r="B818" s="227"/>
      <c r="C818" s="228"/>
      <c r="D818" s="220" t="s">
        <v>146</v>
      </c>
      <c r="E818" s="229" t="s">
        <v>19</v>
      </c>
      <c r="F818" s="230" t="s">
        <v>1497</v>
      </c>
      <c r="G818" s="228"/>
      <c r="H818" s="231">
        <v>86.280000000000001</v>
      </c>
      <c r="I818" s="232"/>
      <c r="J818" s="228"/>
      <c r="K818" s="228"/>
      <c r="L818" s="233"/>
      <c r="M818" s="234"/>
      <c r="N818" s="235"/>
      <c r="O818" s="235"/>
      <c r="P818" s="235"/>
      <c r="Q818" s="235"/>
      <c r="R818" s="235"/>
      <c r="S818" s="235"/>
      <c r="T818" s="23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7" t="s">
        <v>146</v>
      </c>
      <c r="AU818" s="237" t="s">
        <v>83</v>
      </c>
      <c r="AV818" s="13" t="s">
        <v>83</v>
      </c>
      <c r="AW818" s="13" t="s">
        <v>33</v>
      </c>
      <c r="AX818" s="13" t="s">
        <v>81</v>
      </c>
      <c r="AY818" s="237" t="s">
        <v>133</v>
      </c>
    </row>
    <row r="819" s="2" customFormat="1" ht="21.75" customHeight="1">
      <c r="A819" s="41"/>
      <c r="B819" s="42"/>
      <c r="C819" s="207" t="s">
        <v>1498</v>
      </c>
      <c r="D819" s="207" t="s">
        <v>135</v>
      </c>
      <c r="E819" s="208" t="s">
        <v>1499</v>
      </c>
      <c r="F819" s="209" t="s">
        <v>1500</v>
      </c>
      <c r="G819" s="210" t="s">
        <v>287</v>
      </c>
      <c r="H819" s="211">
        <v>1</v>
      </c>
      <c r="I819" s="212"/>
      <c r="J819" s="213">
        <f>ROUND(I819*H819,2)</f>
        <v>0</v>
      </c>
      <c r="K819" s="209" t="s">
        <v>139</v>
      </c>
      <c r="L819" s="47"/>
      <c r="M819" s="214" t="s">
        <v>19</v>
      </c>
      <c r="N819" s="215" t="s">
        <v>44</v>
      </c>
      <c r="O819" s="87"/>
      <c r="P819" s="216">
        <f>O819*H819</f>
        <v>0</v>
      </c>
      <c r="Q819" s="216">
        <v>0</v>
      </c>
      <c r="R819" s="216">
        <f>Q819*H819</f>
        <v>0</v>
      </c>
      <c r="S819" s="216">
        <v>0</v>
      </c>
      <c r="T819" s="217">
        <f>S819*H819</f>
        <v>0</v>
      </c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R819" s="218" t="s">
        <v>246</v>
      </c>
      <c r="AT819" s="218" t="s">
        <v>135</v>
      </c>
      <c r="AU819" s="218" t="s">
        <v>83</v>
      </c>
      <c r="AY819" s="20" t="s">
        <v>133</v>
      </c>
      <c r="BE819" s="219">
        <f>IF(N819="základní",J819,0)</f>
        <v>0</v>
      </c>
      <c r="BF819" s="219">
        <f>IF(N819="snížená",J819,0)</f>
        <v>0</v>
      </c>
      <c r="BG819" s="219">
        <f>IF(N819="zákl. přenesená",J819,0)</f>
        <v>0</v>
      </c>
      <c r="BH819" s="219">
        <f>IF(N819="sníž. přenesená",J819,0)</f>
        <v>0</v>
      </c>
      <c r="BI819" s="219">
        <f>IF(N819="nulová",J819,0)</f>
        <v>0</v>
      </c>
      <c r="BJ819" s="20" t="s">
        <v>81</v>
      </c>
      <c r="BK819" s="219">
        <f>ROUND(I819*H819,2)</f>
        <v>0</v>
      </c>
      <c r="BL819" s="20" t="s">
        <v>246</v>
      </c>
      <c r="BM819" s="218" t="s">
        <v>1501</v>
      </c>
    </row>
    <row r="820" s="2" customFormat="1">
      <c r="A820" s="41"/>
      <c r="B820" s="42"/>
      <c r="C820" s="43"/>
      <c r="D820" s="220" t="s">
        <v>142</v>
      </c>
      <c r="E820" s="43"/>
      <c r="F820" s="221" t="s">
        <v>1502</v>
      </c>
      <c r="G820" s="43"/>
      <c r="H820" s="43"/>
      <c r="I820" s="222"/>
      <c r="J820" s="43"/>
      <c r="K820" s="43"/>
      <c r="L820" s="47"/>
      <c r="M820" s="223"/>
      <c r="N820" s="224"/>
      <c r="O820" s="87"/>
      <c r="P820" s="87"/>
      <c r="Q820" s="87"/>
      <c r="R820" s="87"/>
      <c r="S820" s="87"/>
      <c r="T820" s="88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T820" s="20" t="s">
        <v>142</v>
      </c>
      <c r="AU820" s="20" t="s">
        <v>83</v>
      </c>
    </row>
    <row r="821" s="2" customFormat="1">
      <c r="A821" s="41"/>
      <c r="B821" s="42"/>
      <c r="C821" s="43"/>
      <c r="D821" s="225" t="s">
        <v>144</v>
      </c>
      <c r="E821" s="43"/>
      <c r="F821" s="226" t="s">
        <v>1503</v>
      </c>
      <c r="G821" s="43"/>
      <c r="H821" s="43"/>
      <c r="I821" s="222"/>
      <c r="J821" s="43"/>
      <c r="K821" s="43"/>
      <c r="L821" s="47"/>
      <c r="M821" s="223"/>
      <c r="N821" s="224"/>
      <c r="O821" s="87"/>
      <c r="P821" s="87"/>
      <c r="Q821" s="87"/>
      <c r="R821" s="87"/>
      <c r="S821" s="87"/>
      <c r="T821" s="88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T821" s="20" t="s">
        <v>144</v>
      </c>
      <c r="AU821" s="20" t="s">
        <v>83</v>
      </c>
    </row>
    <row r="822" s="13" customFormat="1">
      <c r="A822" s="13"/>
      <c r="B822" s="227"/>
      <c r="C822" s="228"/>
      <c r="D822" s="220" t="s">
        <v>146</v>
      </c>
      <c r="E822" s="229" t="s">
        <v>19</v>
      </c>
      <c r="F822" s="230" t="s">
        <v>1504</v>
      </c>
      <c r="G822" s="228"/>
      <c r="H822" s="231">
        <v>1</v>
      </c>
      <c r="I822" s="232"/>
      <c r="J822" s="228"/>
      <c r="K822" s="228"/>
      <c r="L822" s="233"/>
      <c r="M822" s="234"/>
      <c r="N822" s="235"/>
      <c r="O822" s="235"/>
      <c r="P822" s="235"/>
      <c r="Q822" s="235"/>
      <c r="R822" s="235"/>
      <c r="S822" s="235"/>
      <c r="T822" s="23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7" t="s">
        <v>146</v>
      </c>
      <c r="AU822" s="237" t="s">
        <v>83</v>
      </c>
      <c r="AV822" s="13" t="s">
        <v>83</v>
      </c>
      <c r="AW822" s="13" t="s">
        <v>33</v>
      </c>
      <c r="AX822" s="13" t="s">
        <v>81</v>
      </c>
      <c r="AY822" s="237" t="s">
        <v>133</v>
      </c>
    </row>
    <row r="823" s="2" customFormat="1" ht="16.5" customHeight="1">
      <c r="A823" s="41"/>
      <c r="B823" s="42"/>
      <c r="C823" s="207" t="s">
        <v>1505</v>
      </c>
      <c r="D823" s="207" t="s">
        <v>135</v>
      </c>
      <c r="E823" s="208" t="s">
        <v>1506</v>
      </c>
      <c r="F823" s="209" t="s">
        <v>1507</v>
      </c>
      <c r="G823" s="210" t="s">
        <v>385</v>
      </c>
      <c r="H823" s="211">
        <v>1</v>
      </c>
      <c r="I823" s="212"/>
      <c r="J823" s="213">
        <f>ROUND(I823*H823,2)</f>
        <v>0</v>
      </c>
      <c r="K823" s="209" t="s">
        <v>139</v>
      </c>
      <c r="L823" s="47"/>
      <c r="M823" s="214" t="s">
        <v>19</v>
      </c>
      <c r="N823" s="215" t="s">
        <v>44</v>
      </c>
      <c r="O823" s="87"/>
      <c r="P823" s="216">
        <f>O823*H823</f>
        <v>0</v>
      </c>
      <c r="Q823" s="216">
        <v>0.00056999999999999998</v>
      </c>
      <c r="R823" s="216">
        <f>Q823*H823</f>
        <v>0.00056999999999999998</v>
      </c>
      <c r="S823" s="216">
        <v>0</v>
      </c>
      <c r="T823" s="217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18" t="s">
        <v>246</v>
      </c>
      <c r="AT823" s="218" t="s">
        <v>135</v>
      </c>
      <c r="AU823" s="218" t="s">
        <v>83</v>
      </c>
      <c r="AY823" s="20" t="s">
        <v>133</v>
      </c>
      <c r="BE823" s="219">
        <f>IF(N823="základní",J823,0)</f>
        <v>0</v>
      </c>
      <c r="BF823" s="219">
        <f>IF(N823="snížená",J823,0)</f>
        <v>0</v>
      </c>
      <c r="BG823" s="219">
        <f>IF(N823="zákl. přenesená",J823,0)</f>
        <v>0</v>
      </c>
      <c r="BH823" s="219">
        <f>IF(N823="sníž. přenesená",J823,0)</f>
        <v>0</v>
      </c>
      <c r="BI823" s="219">
        <f>IF(N823="nulová",J823,0)</f>
        <v>0</v>
      </c>
      <c r="BJ823" s="20" t="s">
        <v>81</v>
      </c>
      <c r="BK823" s="219">
        <f>ROUND(I823*H823,2)</f>
        <v>0</v>
      </c>
      <c r="BL823" s="20" t="s">
        <v>246</v>
      </c>
      <c r="BM823" s="218" t="s">
        <v>1508</v>
      </c>
    </row>
    <row r="824" s="2" customFormat="1">
      <c r="A824" s="41"/>
      <c r="B824" s="42"/>
      <c r="C824" s="43"/>
      <c r="D824" s="220" t="s">
        <v>142</v>
      </c>
      <c r="E824" s="43"/>
      <c r="F824" s="221" t="s">
        <v>1509</v>
      </c>
      <c r="G824" s="43"/>
      <c r="H824" s="43"/>
      <c r="I824" s="222"/>
      <c r="J824" s="43"/>
      <c r="K824" s="43"/>
      <c r="L824" s="47"/>
      <c r="M824" s="223"/>
      <c r="N824" s="224"/>
      <c r="O824" s="87"/>
      <c r="P824" s="87"/>
      <c r="Q824" s="87"/>
      <c r="R824" s="87"/>
      <c r="S824" s="87"/>
      <c r="T824" s="88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T824" s="20" t="s">
        <v>142</v>
      </c>
      <c r="AU824" s="20" t="s">
        <v>83</v>
      </c>
    </row>
    <row r="825" s="2" customFormat="1">
      <c r="A825" s="41"/>
      <c r="B825" s="42"/>
      <c r="C825" s="43"/>
      <c r="D825" s="225" t="s">
        <v>144</v>
      </c>
      <c r="E825" s="43"/>
      <c r="F825" s="226" t="s">
        <v>1510</v>
      </c>
      <c r="G825" s="43"/>
      <c r="H825" s="43"/>
      <c r="I825" s="222"/>
      <c r="J825" s="43"/>
      <c r="K825" s="43"/>
      <c r="L825" s="47"/>
      <c r="M825" s="223"/>
      <c r="N825" s="224"/>
      <c r="O825" s="87"/>
      <c r="P825" s="87"/>
      <c r="Q825" s="87"/>
      <c r="R825" s="87"/>
      <c r="S825" s="87"/>
      <c r="T825" s="88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T825" s="20" t="s">
        <v>144</v>
      </c>
      <c r="AU825" s="20" t="s">
        <v>83</v>
      </c>
    </row>
    <row r="826" s="2" customFormat="1" ht="16.5" customHeight="1">
      <c r="A826" s="41"/>
      <c r="B826" s="42"/>
      <c r="C826" s="207" t="s">
        <v>1511</v>
      </c>
      <c r="D826" s="207" t="s">
        <v>135</v>
      </c>
      <c r="E826" s="208" t="s">
        <v>1512</v>
      </c>
      <c r="F826" s="209" t="s">
        <v>1513</v>
      </c>
      <c r="G826" s="210" t="s">
        <v>385</v>
      </c>
      <c r="H826" s="211">
        <v>1</v>
      </c>
      <c r="I826" s="212"/>
      <c r="J826" s="213">
        <f>ROUND(I826*H826,2)</f>
        <v>0</v>
      </c>
      <c r="K826" s="209" t="s">
        <v>139</v>
      </c>
      <c r="L826" s="47"/>
      <c r="M826" s="214" t="s">
        <v>19</v>
      </c>
      <c r="N826" s="215" t="s">
        <v>44</v>
      </c>
      <c r="O826" s="87"/>
      <c r="P826" s="216">
        <f>O826*H826</f>
        <v>0</v>
      </c>
      <c r="Q826" s="216">
        <v>0.0067799999999999996</v>
      </c>
      <c r="R826" s="216">
        <f>Q826*H826</f>
        <v>0.0067799999999999996</v>
      </c>
      <c r="S826" s="216">
        <v>0</v>
      </c>
      <c r="T826" s="217">
        <f>S826*H826</f>
        <v>0</v>
      </c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R826" s="218" t="s">
        <v>246</v>
      </c>
      <c r="AT826" s="218" t="s">
        <v>135</v>
      </c>
      <c r="AU826" s="218" t="s">
        <v>83</v>
      </c>
      <c r="AY826" s="20" t="s">
        <v>133</v>
      </c>
      <c r="BE826" s="219">
        <f>IF(N826="základní",J826,0)</f>
        <v>0</v>
      </c>
      <c r="BF826" s="219">
        <f>IF(N826="snížená",J826,0)</f>
        <v>0</v>
      </c>
      <c r="BG826" s="219">
        <f>IF(N826="zákl. přenesená",J826,0)</f>
        <v>0</v>
      </c>
      <c r="BH826" s="219">
        <f>IF(N826="sníž. přenesená",J826,0)</f>
        <v>0</v>
      </c>
      <c r="BI826" s="219">
        <f>IF(N826="nulová",J826,0)</f>
        <v>0</v>
      </c>
      <c r="BJ826" s="20" t="s">
        <v>81</v>
      </c>
      <c r="BK826" s="219">
        <f>ROUND(I826*H826,2)</f>
        <v>0</v>
      </c>
      <c r="BL826" s="20" t="s">
        <v>246</v>
      </c>
      <c r="BM826" s="218" t="s">
        <v>1514</v>
      </c>
    </row>
    <row r="827" s="2" customFormat="1">
      <c r="A827" s="41"/>
      <c r="B827" s="42"/>
      <c r="C827" s="43"/>
      <c r="D827" s="220" t="s">
        <v>142</v>
      </c>
      <c r="E827" s="43"/>
      <c r="F827" s="221" t="s">
        <v>1515</v>
      </c>
      <c r="G827" s="43"/>
      <c r="H827" s="43"/>
      <c r="I827" s="222"/>
      <c r="J827" s="43"/>
      <c r="K827" s="43"/>
      <c r="L827" s="47"/>
      <c r="M827" s="223"/>
      <c r="N827" s="224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20" t="s">
        <v>142</v>
      </c>
      <c r="AU827" s="20" t="s">
        <v>83</v>
      </c>
    </row>
    <row r="828" s="2" customFormat="1">
      <c r="A828" s="41"/>
      <c r="B828" s="42"/>
      <c r="C828" s="43"/>
      <c r="D828" s="225" t="s">
        <v>144</v>
      </c>
      <c r="E828" s="43"/>
      <c r="F828" s="226" t="s">
        <v>1516</v>
      </c>
      <c r="G828" s="43"/>
      <c r="H828" s="43"/>
      <c r="I828" s="222"/>
      <c r="J828" s="43"/>
      <c r="K828" s="43"/>
      <c r="L828" s="47"/>
      <c r="M828" s="223"/>
      <c r="N828" s="224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144</v>
      </c>
      <c r="AU828" s="20" t="s">
        <v>83</v>
      </c>
    </row>
    <row r="829" s="13" customFormat="1">
      <c r="A829" s="13"/>
      <c r="B829" s="227"/>
      <c r="C829" s="228"/>
      <c r="D829" s="220" t="s">
        <v>146</v>
      </c>
      <c r="E829" s="229" t="s">
        <v>19</v>
      </c>
      <c r="F829" s="230" t="s">
        <v>81</v>
      </c>
      <c r="G829" s="228"/>
      <c r="H829" s="231">
        <v>1</v>
      </c>
      <c r="I829" s="232"/>
      <c r="J829" s="228"/>
      <c r="K829" s="228"/>
      <c r="L829" s="233"/>
      <c r="M829" s="234"/>
      <c r="N829" s="235"/>
      <c r="O829" s="235"/>
      <c r="P829" s="235"/>
      <c r="Q829" s="235"/>
      <c r="R829" s="235"/>
      <c r="S829" s="235"/>
      <c r="T829" s="23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7" t="s">
        <v>146</v>
      </c>
      <c r="AU829" s="237" t="s">
        <v>83</v>
      </c>
      <c r="AV829" s="13" t="s">
        <v>83</v>
      </c>
      <c r="AW829" s="13" t="s">
        <v>33</v>
      </c>
      <c r="AX829" s="13" t="s">
        <v>81</v>
      </c>
      <c r="AY829" s="237" t="s">
        <v>133</v>
      </c>
    </row>
    <row r="830" s="2" customFormat="1" ht="24.15" customHeight="1">
      <c r="A830" s="41"/>
      <c r="B830" s="42"/>
      <c r="C830" s="207" t="s">
        <v>1517</v>
      </c>
      <c r="D830" s="207" t="s">
        <v>135</v>
      </c>
      <c r="E830" s="208" t="s">
        <v>1518</v>
      </c>
      <c r="F830" s="209" t="s">
        <v>1519</v>
      </c>
      <c r="G830" s="210" t="s">
        <v>312</v>
      </c>
      <c r="H830" s="211">
        <v>7.5</v>
      </c>
      <c r="I830" s="212"/>
      <c r="J830" s="213">
        <f>ROUND(I830*H830,2)</f>
        <v>0</v>
      </c>
      <c r="K830" s="209" t="s">
        <v>139</v>
      </c>
      <c r="L830" s="47"/>
      <c r="M830" s="214" t="s">
        <v>19</v>
      </c>
      <c r="N830" s="215" t="s">
        <v>44</v>
      </c>
      <c r="O830" s="87"/>
      <c r="P830" s="216">
        <f>O830*H830</f>
        <v>0</v>
      </c>
      <c r="Q830" s="216">
        <v>2.0000000000000002E-05</v>
      </c>
      <c r="R830" s="216">
        <f>Q830*H830</f>
        <v>0.00015000000000000001</v>
      </c>
      <c r="S830" s="216">
        <v>0</v>
      </c>
      <c r="T830" s="217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18" t="s">
        <v>246</v>
      </c>
      <c r="AT830" s="218" t="s">
        <v>135</v>
      </c>
      <c r="AU830" s="218" t="s">
        <v>83</v>
      </c>
      <c r="AY830" s="20" t="s">
        <v>133</v>
      </c>
      <c r="BE830" s="219">
        <f>IF(N830="základní",J830,0)</f>
        <v>0</v>
      </c>
      <c r="BF830" s="219">
        <f>IF(N830="snížená",J830,0)</f>
        <v>0</v>
      </c>
      <c r="BG830" s="219">
        <f>IF(N830="zákl. přenesená",J830,0)</f>
        <v>0</v>
      </c>
      <c r="BH830" s="219">
        <f>IF(N830="sníž. přenesená",J830,0)</f>
        <v>0</v>
      </c>
      <c r="BI830" s="219">
        <f>IF(N830="nulová",J830,0)</f>
        <v>0</v>
      </c>
      <c r="BJ830" s="20" t="s">
        <v>81</v>
      </c>
      <c r="BK830" s="219">
        <f>ROUND(I830*H830,2)</f>
        <v>0</v>
      </c>
      <c r="BL830" s="20" t="s">
        <v>246</v>
      </c>
      <c r="BM830" s="218" t="s">
        <v>1520</v>
      </c>
    </row>
    <row r="831" s="2" customFormat="1">
      <c r="A831" s="41"/>
      <c r="B831" s="42"/>
      <c r="C831" s="43"/>
      <c r="D831" s="220" t="s">
        <v>142</v>
      </c>
      <c r="E831" s="43"/>
      <c r="F831" s="221" t="s">
        <v>1521</v>
      </c>
      <c r="G831" s="43"/>
      <c r="H831" s="43"/>
      <c r="I831" s="222"/>
      <c r="J831" s="43"/>
      <c r="K831" s="43"/>
      <c r="L831" s="47"/>
      <c r="M831" s="223"/>
      <c r="N831" s="224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142</v>
      </c>
      <c r="AU831" s="20" t="s">
        <v>83</v>
      </c>
    </row>
    <row r="832" s="2" customFormat="1">
      <c r="A832" s="41"/>
      <c r="B832" s="42"/>
      <c r="C832" s="43"/>
      <c r="D832" s="225" t="s">
        <v>144</v>
      </c>
      <c r="E832" s="43"/>
      <c r="F832" s="226" t="s">
        <v>1522</v>
      </c>
      <c r="G832" s="43"/>
      <c r="H832" s="43"/>
      <c r="I832" s="222"/>
      <c r="J832" s="43"/>
      <c r="K832" s="43"/>
      <c r="L832" s="47"/>
      <c r="M832" s="223"/>
      <c r="N832" s="224"/>
      <c r="O832" s="87"/>
      <c r="P832" s="87"/>
      <c r="Q832" s="87"/>
      <c r="R832" s="87"/>
      <c r="S832" s="87"/>
      <c r="T832" s="88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T832" s="20" t="s">
        <v>144</v>
      </c>
      <c r="AU832" s="20" t="s">
        <v>83</v>
      </c>
    </row>
    <row r="833" s="14" customFormat="1">
      <c r="A833" s="14"/>
      <c r="B833" s="238"/>
      <c r="C833" s="239"/>
      <c r="D833" s="220" t="s">
        <v>146</v>
      </c>
      <c r="E833" s="240" t="s">
        <v>19</v>
      </c>
      <c r="F833" s="241" t="s">
        <v>1523</v>
      </c>
      <c r="G833" s="239"/>
      <c r="H833" s="240" t="s">
        <v>19</v>
      </c>
      <c r="I833" s="242"/>
      <c r="J833" s="239"/>
      <c r="K833" s="239"/>
      <c r="L833" s="243"/>
      <c r="M833" s="244"/>
      <c r="N833" s="245"/>
      <c r="O833" s="245"/>
      <c r="P833" s="245"/>
      <c r="Q833" s="245"/>
      <c r="R833" s="245"/>
      <c r="S833" s="245"/>
      <c r="T833" s="246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47" t="s">
        <v>146</v>
      </c>
      <c r="AU833" s="247" t="s">
        <v>83</v>
      </c>
      <c r="AV833" s="14" t="s">
        <v>81</v>
      </c>
      <c r="AW833" s="14" t="s">
        <v>33</v>
      </c>
      <c r="AX833" s="14" t="s">
        <v>73</v>
      </c>
      <c r="AY833" s="247" t="s">
        <v>133</v>
      </c>
    </row>
    <row r="834" s="13" customFormat="1">
      <c r="A834" s="13"/>
      <c r="B834" s="227"/>
      <c r="C834" s="228"/>
      <c r="D834" s="220" t="s">
        <v>146</v>
      </c>
      <c r="E834" s="229" t="s">
        <v>19</v>
      </c>
      <c r="F834" s="230" t="s">
        <v>1524</v>
      </c>
      <c r="G834" s="228"/>
      <c r="H834" s="231">
        <v>7.5</v>
      </c>
      <c r="I834" s="232"/>
      <c r="J834" s="228"/>
      <c r="K834" s="228"/>
      <c r="L834" s="233"/>
      <c r="M834" s="234"/>
      <c r="N834" s="235"/>
      <c r="O834" s="235"/>
      <c r="P834" s="235"/>
      <c r="Q834" s="235"/>
      <c r="R834" s="235"/>
      <c r="S834" s="235"/>
      <c r="T834" s="23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7" t="s">
        <v>146</v>
      </c>
      <c r="AU834" s="237" t="s">
        <v>83</v>
      </c>
      <c r="AV834" s="13" t="s">
        <v>83</v>
      </c>
      <c r="AW834" s="13" t="s">
        <v>33</v>
      </c>
      <c r="AX834" s="13" t="s">
        <v>81</v>
      </c>
      <c r="AY834" s="237" t="s">
        <v>133</v>
      </c>
    </row>
    <row r="835" s="2" customFormat="1" ht="24.15" customHeight="1">
      <c r="A835" s="41"/>
      <c r="B835" s="42"/>
      <c r="C835" s="207" t="s">
        <v>1525</v>
      </c>
      <c r="D835" s="207" t="s">
        <v>135</v>
      </c>
      <c r="E835" s="208" t="s">
        <v>1526</v>
      </c>
      <c r="F835" s="209" t="s">
        <v>1527</v>
      </c>
      <c r="G835" s="210" t="s">
        <v>181</v>
      </c>
      <c r="H835" s="211">
        <v>0.14399999999999999</v>
      </c>
      <c r="I835" s="212"/>
      <c r="J835" s="213">
        <f>ROUND(I835*H835,2)</f>
        <v>0</v>
      </c>
      <c r="K835" s="209" t="s">
        <v>139</v>
      </c>
      <c r="L835" s="47"/>
      <c r="M835" s="214" t="s">
        <v>19</v>
      </c>
      <c r="N835" s="215" t="s">
        <v>44</v>
      </c>
      <c r="O835" s="87"/>
      <c r="P835" s="216">
        <f>O835*H835</f>
        <v>0</v>
      </c>
      <c r="Q835" s="216">
        <v>0</v>
      </c>
      <c r="R835" s="216">
        <f>Q835*H835</f>
        <v>0</v>
      </c>
      <c r="S835" s="216">
        <v>0</v>
      </c>
      <c r="T835" s="217">
        <f>S835*H835</f>
        <v>0</v>
      </c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R835" s="218" t="s">
        <v>246</v>
      </c>
      <c r="AT835" s="218" t="s">
        <v>135</v>
      </c>
      <c r="AU835" s="218" t="s">
        <v>83</v>
      </c>
      <c r="AY835" s="20" t="s">
        <v>133</v>
      </c>
      <c r="BE835" s="219">
        <f>IF(N835="základní",J835,0)</f>
        <v>0</v>
      </c>
      <c r="BF835" s="219">
        <f>IF(N835="snížená",J835,0)</f>
        <v>0</v>
      </c>
      <c r="BG835" s="219">
        <f>IF(N835="zákl. přenesená",J835,0)</f>
        <v>0</v>
      </c>
      <c r="BH835" s="219">
        <f>IF(N835="sníž. přenesená",J835,0)</f>
        <v>0</v>
      </c>
      <c r="BI835" s="219">
        <f>IF(N835="nulová",J835,0)</f>
        <v>0</v>
      </c>
      <c r="BJ835" s="20" t="s">
        <v>81</v>
      </c>
      <c r="BK835" s="219">
        <f>ROUND(I835*H835,2)</f>
        <v>0</v>
      </c>
      <c r="BL835" s="20" t="s">
        <v>246</v>
      </c>
      <c r="BM835" s="218" t="s">
        <v>1528</v>
      </c>
    </row>
    <row r="836" s="2" customFormat="1">
      <c r="A836" s="41"/>
      <c r="B836" s="42"/>
      <c r="C836" s="43"/>
      <c r="D836" s="220" t="s">
        <v>142</v>
      </c>
      <c r="E836" s="43"/>
      <c r="F836" s="221" t="s">
        <v>1529</v>
      </c>
      <c r="G836" s="43"/>
      <c r="H836" s="43"/>
      <c r="I836" s="222"/>
      <c r="J836" s="43"/>
      <c r="K836" s="43"/>
      <c r="L836" s="47"/>
      <c r="M836" s="223"/>
      <c r="N836" s="224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142</v>
      </c>
      <c r="AU836" s="20" t="s">
        <v>83</v>
      </c>
    </row>
    <row r="837" s="2" customFormat="1">
      <c r="A837" s="41"/>
      <c r="B837" s="42"/>
      <c r="C837" s="43"/>
      <c r="D837" s="225" t="s">
        <v>144</v>
      </c>
      <c r="E837" s="43"/>
      <c r="F837" s="226" t="s">
        <v>1530</v>
      </c>
      <c r="G837" s="43"/>
      <c r="H837" s="43"/>
      <c r="I837" s="222"/>
      <c r="J837" s="43"/>
      <c r="K837" s="43"/>
      <c r="L837" s="47"/>
      <c r="M837" s="223"/>
      <c r="N837" s="224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144</v>
      </c>
      <c r="AU837" s="20" t="s">
        <v>83</v>
      </c>
    </row>
    <row r="838" s="12" customFormat="1" ht="22.8" customHeight="1">
      <c r="A838" s="12"/>
      <c r="B838" s="191"/>
      <c r="C838" s="192"/>
      <c r="D838" s="193" t="s">
        <v>72</v>
      </c>
      <c r="E838" s="205" t="s">
        <v>380</v>
      </c>
      <c r="F838" s="205" t="s">
        <v>381</v>
      </c>
      <c r="G838" s="192"/>
      <c r="H838" s="192"/>
      <c r="I838" s="195"/>
      <c r="J838" s="206">
        <f>BK838</f>
        <v>0</v>
      </c>
      <c r="K838" s="192"/>
      <c r="L838" s="197"/>
      <c r="M838" s="198"/>
      <c r="N838" s="199"/>
      <c r="O838" s="199"/>
      <c r="P838" s="200">
        <f>SUM(P839:P899)</f>
        <v>0</v>
      </c>
      <c r="Q838" s="199"/>
      <c r="R838" s="200">
        <f>SUM(R839:R899)</f>
        <v>0.27744000000000002</v>
      </c>
      <c r="S838" s="199"/>
      <c r="T838" s="201">
        <f>SUM(T839:T899)</f>
        <v>0</v>
      </c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R838" s="202" t="s">
        <v>83</v>
      </c>
      <c r="AT838" s="203" t="s">
        <v>72</v>
      </c>
      <c r="AU838" s="203" t="s">
        <v>81</v>
      </c>
      <c r="AY838" s="202" t="s">
        <v>133</v>
      </c>
      <c r="BK838" s="204">
        <f>SUM(BK839:BK899)</f>
        <v>0</v>
      </c>
    </row>
    <row r="839" s="2" customFormat="1" ht="24.15" customHeight="1">
      <c r="A839" s="41"/>
      <c r="B839" s="42"/>
      <c r="C839" s="207" t="s">
        <v>1531</v>
      </c>
      <c r="D839" s="207" t="s">
        <v>135</v>
      </c>
      <c r="E839" s="208" t="s">
        <v>1532</v>
      </c>
      <c r="F839" s="209" t="s">
        <v>1533</v>
      </c>
      <c r="G839" s="210" t="s">
        <v>385</v>
      </c>
      <c r="H839" s="211">
        <v>3</v>
      </c>
      <c r="I839" s="212"/>
      <c r="J839" s="213">
        <f>ROUND(I839*H839,2)</f>
        <v>0</v>
      </c>
      <c r="K839" s="209" t="s">
        <v>139</v>
      </c>
      <c r="L839" s="47"/>
      <c r="M839" s="214" t="s">
        <v>19</v>
      </c>
      <c r="N839" s="215" t="s">
        <v>44</v>
      </c>
      <c r="O839" s="87"/>
      <c r="P839" s="216">
        <f>O839*H839</f>
        <v>0</v>
      </c>
      <c r="Q839" s="216">
        <v>0.016969999999999999</v>
      </c>
      <c r="R839" s="216">
        <f>Q839*H839</f>
        <v>0.050909999999999997</v>
      </c>
      <c r="S839" s="216">
        <v>0</v>
      </c>
      <c r="T839" s="217">
        <f>S839*H839</f>
        <v>0</v>
      </c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R839" s="218" t="s">
        <v>246</v>
      </c>
      <c r="AT839" s="218" t="s">
        <v>135</v>
      </c>
      <c r="AU839" s="218" t="s">
        <v>83</v>
      </c>
      <c r="AY839" s="20" t="s">
        <v>133</v>
      </c>
      <c r="BE839" s="219">
        <f>IF(N839="základní",J839,0)</f>
        <v>0</v>
      </c>
      <c r="BF839" s="219">
        <f>IF(N839="snížená",J839,0)</f>
        <v>0</v>
      </c>
      <c r="BG839" s="219">
        <f>IF(N839="zákl. přenesená",J839,0)</f>
        <v>0</v>
      </c>
      <c r="BH839" s="219">
        <f>IF(N839="sníž. přenesená",J839,0)</f>
        <v>0</v>
      </c>
      <c r="BI839" s="219">
        <f>IF(N839="nulová",J839,0)</f>
        <v>0</v>
      </c>
      <c r="BJ839" s="20" t="s">
        <v>81</v>
      </c>
      <c r="BK839" s="219">
        <f>ROUND(I839*H839,2)</f>
        <v>0</v>
      </c>
      <c r="BL839" s="20" t="s">
        <v>246</v>
      </c>
      <c r="BM839" s="218" t="s">
        <v>1534</v>
      </c>
    </row>
    <row r="840" s="2" customFormat="1">
      <c r="A840" s="41"/>
      <c r="B840" s="42"/>
      <c r="C840" s="43"/>
      <c r="D840" s="220" t="s">
        <v>142</v>
      </c>
      <c r="E840" s="43"/>
      <c r="F840" s="221" t="s">
        <v>1535</v>
      </c>
      <c r="G840" s="43"/>
      <c r="H840" s="43"/>
      <c r="I840" s="222"/>
      <c r="J840" s="43"/>
      <c r="K840" s="43"/>
      <c r="L840" s="47"/>
      <c r="M840" s="223"/>
      <c r="N840" s="224"/>
      <c r="O840" s="87"/>
      <c r="P840" s="87"/>
      <c r="Q840" s="87"/>
      <c r="R840" s="87"/>
      <c r="S840" s="87"/>
      <c r="T840" s="88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T840" s="20" t="s">
        <v>142</v>
      </c>
      <c r="AU840" s="20" t="s">
        <v>83</v>
      </c>
    </row>
    <row r="841" s="2" customFormat="1">
      <c r="A841" s="41"/>
      <c r="B841" s="42"/>
      <c r="C841" s="43"/>
      <c r="D841" s="225" t="s">
        <v>144</v>
      </c>
      <c r="E841" s="43"/>
      <c r="F841" s="226" t="s">
        <v>1536</v>
      </c>
      <c r="G841" s="43"/>
      <c r="H841" s="43"/>
      <c r="I841" s="222"/>
      <c r="J841" s="43"/>
      <c r="K841" s="43"/>
      <c r="L841" s="47"/>
      <c r="M841" s="223"/>
      <c r="N841" s="224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144</v>
      </c>
      <c r="AU841" s="20" t="s">
        <v>83</v>
      </c>
    </row>
    <row r="842" s="13" customFormat="1">
      <c r="A842" s="13"/>
      <c r="B842" s="227"/>
      <c r="C842" s="228"/>
      <c r="D842" s="220" t="s">
        <v>146</v>
      </c>
      <c r="E842" s="229" t="s">
        <v>19</v>
      </c>
      <c r="F842" s="230" t="s">
        <v>1537</v>
      </c>
      <c r="G842" s="228"/>
      <c r="H842" s="231">
        <v>3</v>
      </c>
      <c r="I842" s="232"/>
      <c r="J842" s="228"/>
      <c r="K842" s="228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146</v>
      </c>
      <c r="AU842" s="237" t="s">
        <v>83</v>
      </c>
      <c r="AV842" s="13" t="s">
        <v>83</v>
      </c>
      <c r="AW842" s="13" t="s">
        <v>33</v>
      </c>
      <c r="AX842" s="13" t="s">
        <v>81</v>
      </c>
      <c r="AY842" s="237" t="s">
        <v>133</v>
      </c>
    </row>
    <row r="843" s="2" customFormat="1" ht="24.15" customHeight="1">
      <c r="A843" s="41"/>
      <c r="B843" s="42"/>
      <c r="C843" s="207" t="s">
        <v>1538</v>
      </c>
      <c r="D843" s="207" t="s">
        <v>135</v>
      </c>
      <c r="E843" s="208" t="s">
        <v>1539</v>
      </c>
      <c r="F843" s="209" t="s">
        <v>1540</v>
      </c>
      <c r="G843" s="210" t="s">
        <v>385</v>
      </c>
      <c r="H843" s="211">
        <v>1</v>
      </c>
      <c r="I843" s="212"/>
      <c r="J843" s="213">
        <f>ROUND(I843*H843,2)</f>
        <v>0</v>
      </c>
      <c r="K843" s="209" t="s">
        <v>139</v>
      </c>
      <c r="L843" s="47"/>
      <c r="M843" s="214" t="s">
        <v>19</v>
      </c>
      <c r="N843" s="215" t="s">
        <v>44</v>
      </c>
      <c r="O843" s="87"/>
      <c r="P843" s="216">
        <f>O843*H843</f>
        <v>0</v>
      </c>
      <c r="Q843" s="216">
        <v>0.014970000000000001</v>
      </c>
      <c r="R843" s="216">
        <f>Q843*H843</f>
        <v>0.014970000000000001</v>
      </c>
      <c r="S843" s="216">
        <v>0</v>
      </c>
      <c r="T843" s="217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8" t="s">
        <v>246</v>
      </c>
      <c r="AT843" s="218" t="s">
        <v>135</v>
      </c>
      <c r="AU843" s="218" t="s">
        <v>83</v>
      </c>
      <c r="AY843" s="20" t="s">
        <v>133</v>
      </c>
      <c r="BE843" s="219">
        <f>IF(N843="základní",J843,0)</f>
        <v>0</v>
      </c>
      <c r="BF843" s="219">
        <f>IF(N843="snížená",J843,0)</f>
        <v>0</v>
      </c>
      <c r="BG843" s="219">
        <f>IF(N843="zákl. přenesená",J843,0)</f>
        <v>0</v>
      </c>
      <c r="BH843" s="219">
        <f>IF(N843="sníž. přenesená",J843,0)</f>
        <v>0</v>
      </c>
      <c r="BI843" s="219">
        <f>IF(N843="nulová",J843,0)</f>
        <v>0</v>
      </c>
      <c r="BJ843" s="20" t="s">
        <v>81</v>
      </c>
      <c r="BK843" s="219">
        <f>ROUND(I843*H843,2)</f>
        <v>0</v>
      </c>
      <c r="BL843" s="20" t="s">
        <v>246</v>
      </c>
      <c r="BM843" s="218" t="s">
        <v>1541</v>
      </c>
    </row>
    <row r="844" s="2" customFormat="1">
      <c r="A844" s="41"/>
      <c r="B844" s="42"/>
      <c r="C844" s="43"/>
      <c r="D844" s="220" t="s">
        <v>142</v>
      </c>
      <c r="E844" s="43"/>
      <c r="F844" s="221" t="s">
        <v>1542</v>
      </c>
      <c r="G844" s="43"/>
      <c r="H844" s="43"/>
      <c r="I844" s="222"/>
      <c r="J844" s="43"/>
      <c r="K844" s="43"/>
      <c r="L844" s="47"/>
      <c r="M844" s="223"/>
      <c r="N844" s="224"/>
      <c r="O844" s="87"/>
      <c r="P844" s="87"/>
      <c r="Q844" s="87"/>
      <c r="R844" s="87"/>
      <c r="S844" s="87"/>
      <c r="T844" s="88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T844" s="20" t="s">
        <v>142</v>
      </c>
      <c r="AU844" s="20" t="s">
        <v>83</v>
      </c>
    </row>
    <row r="845" s="2" customFormat="1">
      <c r="A845" s="41"/>
      <c r="B845" s="42"/>
      <c r="C845" s="43"/>
      <c r="D845" s="225" t="s">
        <v>144</v>
      </c>
      <c r="E845" s="43"/>
      <c r="F845" s="226" t="s">
        <v>1543</v>
      </c>
      <c r="G845" s="43"/>
      <c r="H845" s="43"/>
      <c r="I845" s="222"/>
      <c r="J845" s="43"/>
      <c r="K845" s="43"/>
      <c r="L845" s="47"/>
      <c r="M845" s="223"/>
      <c r="N845" s="224"/>
      <c r="O845" s="87"/>
      <c r="P845" s="87"/>
      <c r="Q845" s="87"/>
      <c r="R845" s="87"/>
      <c r="S845" s="87"/>
      <c r="T845" s="88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T845" s="20" t="s">
        <v>144</v>
      </c>
      <c r="AU845" s="20" t="s">
        <v>83</v>
      </c>
    </row>
    <row r="846" s="13" customFormat="1">
      <c r="A846" s="13"/>
      <c r="B846" s="227"/>
      <c r="C846" s="228"/>
      <c r="D846" s="220" t="s">
        <v>146</v>
      </c>
      <c r="E846" s="229" t="s">
        <v>19</v>
      </c>
      <c r="F846" s="230" t="s">
        <v>1544</v>
      </c>
      <c r="G846" s="228"/>
      <c r="H846" s="231">
        <v>1</v>
      </c>
      <c r="I846" s="232"/>
      <c r="J846" s="228"/>
      <c r="K846" s="228"/>
      <c r="L846" s="233"/>
      <c r="M846" s="234"/>
      <c r="N846" s="235"/>
      <c r="O846" s="235"/>
      <c r="P846" s="235"/>
      <c r="Q846" s="235"/>
      <c r="R846" s="235"/>
      <c r="S846" s="235"/>
      <c r="T846" s="236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37" t="s">
        <v>146</v>
      </c>
      <c r="AU846" s="237" t="s">
        <v>83</v>
      </c>
      <c r="AV846" s="13" t="s">
        <v>83</v>
      </c>
      <c r="AW846" s="13" t="s">
        <v>33</v>
      </c>
      <c r="AX846" s="13" t="s">
        <v>81</v>
      </c>
      <c r="AY846" s="237" t="s">
        <v>133</v>
      </c>
    </row>
    <row r="847" s="2" customFormat="1" ht="24.15" customHeight="1">
      <c r="A847" s="41"/>
      <c r="B847" s="42"/>
      <c r="C847" s="207" t="s">
        <v>1545</v>
      </c>
      <c r="D847" s="207" t="s">
        <v>135</v>
      </c>
      <c r="E847" s="208" t="s">
        <v>1546</v>
      </c>
      <c r="F847" s="209" t="s">
        <v>1547</v>
      </c>
      <c r="G847" s="210" t="s">
        <v>385</v>
      </c>
      <c r="H847" s="211">
        <v>2</v>
      </c>
      <c r="I847" s="212"/>
      <c r="J847" s="213">
        <f>ROUND(I847*H847,2)</f>
        <v>0</v>
      </c>
      <c r="K847" s="209" t="s">
        <v>139</v>
      </c>
      <c r="L847" s="47"/>
      <c r="M847" s="214" t="s">
        <v>19</v>
      </c>
      <c r="N847" s="215" t="s">
        <v>44</v>
      </c>
      <c r="O847" s="87"/>
      <c r="P847" s="216">
        <f>O847*H847</f>
        <v>0</v>
      </c>
      <c r="Q847" s="216">
        <v>0.01047</v>
      </c>
      <c r="R847" s="216">
        <f>Q847*H847</f>
        <v>0.02094</v>
      </c>
      <c r="S847" s="216">
        <v>0</v>
      </c>
      <c r="T847" s="217">
        <f>S847*H847</f>
        <v>0</v>
      </c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R847" s="218" t="s">
        <v>246</v>
      </c>
      <c r="AT847" s="218" t="s">
        <v>135</v>
      </c>
      <c r="AU847" s="218" t="s">
        <v>83</v>
      </c>
      <c r="AY847" s="20" t="s">
        <v>133</v>
      </c>
      <c r="BE847" s="219">
        <f>IF(N847="základní",J847,0)</f>
        <v>0</v>
      </c>
      <c r="BF847" s="219">
        <f>IF(N847="snížená",J847,0)</f>
        <v>0</v>
      </c>
      <c r="BG847" s="219">
        <f>IF(N847="zákl. přenesená",J847,0)</f>
        <v>0</v>
      </c>
      <c r="BH847" s="219">
        <f>IF(N847="sníž. přenesená",J847,0)</f>
        <v>0</v>
      </c>
      <c r="BI847" s="219">
        <f>IF(N847="nulová",J847,0)</f>
        <v>0</v>
      </c>
      <c r="BJ847" s="20" t="s">
        <v>81</v>
      </c>
      <c r="BK847" s="219">
        <f>ROUND(I847*H847,2)</f>
        <v>0</v>
      </c>
      <c r="BL847" s="20" t="s">
        <v>246</v>
      </c>
      <c r="BM847" s="218" t="s">
        <v>1548</v>
      </c>
    </row>
    <row r="848" s="2" customFormat="1">
      <c r="A848" s="41"/>
      <c r="B848" s="42"/>
      <c r="C848" s="43"/>
      <c r="D848" s="220" t="s">
        <v>142</v>
      </c>
      <c r="E848" s="43"/>
      <c r="F848" s="221" t="s">
        <v>1549</v>
      </c>
      <c r="G848" s="43"/>
      <c r="H848" s="43"/>
      <c r="I848" s="222"/>
      <c r="J848" s="43"/>
      <c r="K848" s="43"/>
      <c r="L848" s="47"/>
      <c r="M848" s="223"/>
      <c r="N848" s="224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142</v>
      </c>
      <c r="AU848" s="20" t="s">
        <v>83</v>
      </c>
    </row>
    <row r="849" s="2" customFormat="1">
      <c r="A849" s="41"/>
      <c r="B849" s="42"/>
      <c r="C849" s="43"/>
      <c r="D849" s="225" t="s">
        <v>144</v>
      </c>
      <c r="E849" s="43"/>
      <c r="F849" s="226" t="s">
        <v>1550</v>
      </c>
      <c r="G849" s="43"/>
      <c r="H849" s="43"/>
      <c r="I849" s="222"/>
      <c r="J849" s="43"/>
      <c r="K849" s="43"/>
      <c r="L849" s="47"/>
      <c r="M849" s="223"/>
      <c r="N849" s="224"/>
      <c r="O849" s="87"/>
      <c r="P849" s="87"/>
      <c r="Q849" s="87"/>
      <c r="R849" s="87"/>
      <c r="S849" s="87"/>
      <c r="T849" s="88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T849" s="20" t="s">
        <v>144</v>
      </c>
      <c r="AU849" s="20" t="s">
        <v>83</v>
      </c>
    </row>
    <row r="850" s="13" customFormat="1">
      <c r="A850" s="13"/>
      <c r="B850" s="227"/>
      <c r="C850" s="228"/>
      <c r="D850" s="220" t="s">
        <v>146</v>
      </c>
      <c r="E850" s="229" t="s">
        <v>19</v>
      </c>
      <c r="F850" s="230" t="s">
        <v>1551</v>
      </c>
      <c r="G850" s="228"/>
      <c r="H850" s="231">
        <v>2</v>
      </c>
      <c r="I850" s="232"/>
      <c r="J850" s="228"/>
      <c r="K850" s="228"/>
      <c r="L850" s="233"/>
      <c r="M850" s="234"/>
      <c r="N850" s="235"/>
      <c r="O850" s="235"/>
      <c r="P850" s="235"/>
      <c r="Q850" s="235"/>
      <c r="R850" s="235"/>
      <c r="S850" s="235"/>
      <c r="T850" s="23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7" t="s">
        <v>146</v>
      </c>
      <c r="AU850" s="237" t="s">
        <v>83</v>
      </c>
      <c r="AV850" s="13" t="s">
        <v>83</v>
      </c>
      <c r="AW850" s="13" t="s">
        <v>33</v>
      </c>
      <c r="AX850" s="13" t="s">
        <v>81</v>
      </c>
      <c r="AY850" s="237" t="s">
        <v>133</v>
      </c>
    </row>
    <row r="851" s="2" customFormat="1" ht="21.75" customHeight="1">
      <c r="A851" s="41"/>
      <c r="B851" s="42"/>
      <c r="C851" s="207" t="s">
        <v>1552</v>
      </c>
      <c r="D851" s="207" t="s">
        <v>135</v>
      </c>
      <c r="E851" s="208" t="s">
        <v>1553</v>
      </c>
      <c r="F851" s="209" t="s">
        <v>1554</v>
      </c>
      <c r="G851" s="210" t="s">
        <v>385</v>
      </c>
      <c r="H851" s="211">
        <v>1</v>
      </c>
      <c r="I851" s="212"/>
      <c r="J851" s="213">
        <f>ROUND(I851*H851,2)</f>
        <v>0</v>
      </c>
      <c r="K851" s="209" t="s">
        <v>139</v>
      </c>
      <c r="L851" s="47"/>
      <c r="M851" s="214" t="s">
        <v>19</v>
      </c>
      <c r="N851" s="215" t="s">
        <v>44</v>
      </c>
      <c r="O851" s="87"/>
      <c r="P851" s="216">
        <f>O851*H851</f>
        <v>0</v>
      </c>
      <c r="Q851" s="216">
        <v>0.01383</v>
      </c>
      <c r="R851" s="216">
        <f>Q851*H851</f>
        <v>0.01383</v>
      </c>
      <c r="S851" s="216">
        <v>0</v>
      </c>
      <c r="T851" s="217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18" t="s">
        <v>246</v>
      </c>
      <c r="AT851" s="218" t="s">
        <v>135</v>
      </c>
      <c r="AU851" s="218" t="s">
        <v>83</v>
      </c>
      <c r="AY851" s="20" t="s">
        <v>133</v>
      </c>
      <c r="BE851" s="219">
        <f>IF(N851="základní",J851,0)</f>
        <v>0</v>
      </c>
      <c r="BF851" s="219">
        <f>IF(N851="snížená",J851,0)</f>
        <v>0</v>
      </c>
      <c r="BG851" s="219">
        <f>IF(N851="zákl. přenesená",J851,0)</f>
        <v>0</v>
      </c>
      <c r="BH851" s="219">
        <f>IF(N851="sníž. přenesená",J851,0)</f>
        <v>0</v>
      </c>
      <c r="BI851" s="219">
        <f>IF(N851="nulová",J851,0)</f>
        <v>0</v>
      </c>
      <c r="BJ851" s="20" t="s">
        <v>81</v>
      </c>
      <c r="BK851" s="219">
        <f>ROUND(I851*H851,2)</f>
        <v>0</v>
      </c>
      <c r="BL851" s="20" t="s">
        <v>246</v>
      </c>
      <c r="BM851" s="218" t="s">
        <v>1555</v>
      </c>
    </row>
    <row r="852" s="2" customFormat="1">
      <c r="A852" s="41"/>
      <c r="B852" s="42"/>
      <c r="C852" s="43"/>
      <c r="D852" s="220" t="s">
        <v>142</v>
      </c>
      <c r="E852" s="43"/>
      <c r="F852" s="221" t="s">
        <v>1556</v>
      </c>
      <c r="G852" s="43"/>
      <c r="H852" s="43"/>
      <c r="I852" s="222"/>
      <c r="J852" s="43"/>
      <c r="K852" s="43"/>
      <c r="L852" s="47"/>
      <c r="M852" s="223"/>
      <c r="N852" s="224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142</v>
      </c>
      <c r="AU852" s="20" t="s">
        <v>83</v>
      </c>
    </row>
    <row r="853" s="2" customFormat="1">
      <c r="A853" s="41"/>
      <c r="B853" s="42"/>
      <c r="C853" s="43"/>
      <c r="D853" s="225" t="s">
        <v>144</v>
      </c>
      <c r="E853" s="43"/>
      <c r="F853" s="226" t="s">
        <v>1557</v>
      </c>
      <c r="G853" s="43"/>
      <c r="H853" s="43"/>
      <c r="I853" s="222"/>
      <c r="J853" s="43"/>
      <c r="K853" s="43"/>
      <c r="L853" s="47"/>
      <c r="M853" s="223"/>
      <c r="N853" s="224"/>
      <c r="O853" s="87"/>
      <c r="P853" s="87"/>
      <c r="Q853" s="87"/>
      <c r="R853" s="87"/>
      <c r="S853" s="87"/>
      <c r="T853" s="88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T853" s="20" t="s">
        <v>144</v>
      </c>
      <c r="AU853" s="20" t="s">
        <v>83</v>
      </c>
    </row>
    <row r="854" s="2" customFormat="1" ht="24.15" customHeight="1">
      <c r="A854" s="41"/>
      <c r="B854" s="42"/>
      <c r="C854" s="207" t="s">
        <v>1558</v>
      </c>
      <c r="D854" s="207" t="s">
        <v>135</v>
      </c>
      <c r="E854" s="208" t="s">
        <v>1559</v>
      </c>
      <c r="F854" s="209" t="s">
        <v>1560</v>
      </c>
      <c r="G854" s="210" t="s">
        <v>385</v>
      </c>
      <c r="H854" s="211">
        <v>1</v>
      </c>
      <c r="I854" s="212"/>
      <c r="J854" s="213">
        <f>ROUND(I854*H854,2)</f>
        <v>0</v>
      </c>
      <c r="K854" s="209" t="s">
        <v>139</v>
      </c>
      <c r="L854" s="47"/>
      <c r="M854" s="214" t="s">
        <v>19</v>
      </c>
      <c r="N854" s="215" t="s">
        <v>44</v>
      </c>
      <c r="O854" s="87"/>
      <c r="P854" s="216">
        <f>O854*H854</f>
        <v>0</v>
      </c>
      <c r="Q854" s="216">
        <v>0.022210000000000001</v>
      </c>
      <c r="R854" s="216">
        <f>Q854*H854</f>
        <v>0.022210000000000001</v>
      </c>
      <c r="S854" s="216">
        <v>0</v>
      </c>
      <c r="T854" s="217">
        <f>S854*H854</f>
        <v>0</v>
      </c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R854" s="218" t="s">
        <v>246</v>
      </c>
      <c r="AT854" s="218" t="s">
        <v>135</v>
      </c>
      <c r="AU854" s="218" t="s">
        <v>83</v>
      </c>
      <c r="AY854" s="20" t="s">
        <v>133</v>
      </c>
      <c r="BE854" s="219">
        <f>IF(N854="základní",J854,0)</f>
        <v>0</v>
      </c>
      <c r="BF854" s="219">
        <f>IF(N854="snížená",J854,0)</f>
        <v>0</v>
      </c>
      <c r="BG854" s="219">
        <f>IF(N854="zákl. přenesená",J854,0)</f>
        <v>0</v>
      </c>
      <c r="BH854" s="219">
        <f>IF(N854="sníž. přenesená",J854,0)</f>
        <v>0</v>
      </c>
      <c r="BI854" s="219">
        <f>IF(N854="nulová",J854,0)</f>
        <v>0</v>
      </c>
      <c r="BJ854" s="20" t="s">
        <v>81</v>
      </c>
      <c r="BK854" s="219">
        <f>ROUND(I854*H854,2)</f>
        <v>0</v>
      </c>
      <c r="BL854" s="20" t="s">
        <v>246</v>
      </c>
      <c r="BM854" s="218" t="s">
        <v>1561</v>
      </c>
    </row>
    <row r="855" s="2" customFormat="1">
      <c r="A855" s="41"/>
      <c r="B855" s="42"/>
      <c r="C855" s="43"/>
      <c r="D855" s="220" t="s">
        <v>142</v>
      </c>
      <c r="E855" s="43"/>
      <c r="F855" s="221" t="s">
        <v>1562</v>
      </c>
      <c r="G855" s="43"/>
      <c r="H855" s="43"/>
      <c r="I855" s="222"/>
      <c r="J855" s="43"/>
      <c r="K855" s="43"/>
      <c r="L855" s="47"/>
      <c r="M855" s="223"/>
      <c r="N855" s="224"/>
      <c r="O855" s="87"/>
      <c r="P855" s="87"/>
      <c r="Q855" s="87"/>
      <c r="R855" s="87"/>
      <c r="S855" s="87"/>
      <c r="T855" s="88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T855" s="20" t="s">
        <v>142</v>
      </c>
      <c r="AU855" s="20" t="s">
        <v>83</v>
      </c>
    </row>
    <row r="856" s="2" customFormat="1">
      <c r="A856" s="41"/>
      <c r="B856" s="42"/>
      <c r="C856" s="43"/>
      <c r="D856" s="225" t="s">
        <v>144</v>
      </c>
      <c r="E856" s="43"/>
      <c r="F856" s="226" t="s">
        <v>1563</v>
      </c>
      <c r="G856" s="43"/>
      <c r="H856" s="43"/>
      <c r="I856" s="222"/>
      <c r="J856" s="43"/>
      <c r="K856" s="43"/>
      <c r="L856" s="47"/>
      <c r="M856" s="223"/>
      <c r="N856" s="224"/>
      <c r="O856" s="87"/>
      <c r="P856" s="87"/>
      <c r="Q856" s="87"/>
      <c r="R856" s="87"/>
      <c r="S856" s="87"/>
      <c r="T856" s="88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T856" s="20" t="s">
        <v>144</v>
      </c>
      <c r="AU856" s="20" t="s">
        <v>83</v>
      </c>
    </row>
    <row r="857" s="2" customFormat="1" ht="33" customHeight="1">
      <c r="A857" s="41"/>
      <c r="B857" s="42"/>
      <c r="C857" s="207" t="s">
        <v>1564</v>
      </c>
      <c r="D857" s="207" t="s">
        <v>135</v>
      </c>
      <c r="E857" s="208" t="s">
        <v>1565</v>
      </c>
      <c r="F857" s="209" t="s">
        <v>1566</v>
      </c>
      <c r="G857" s="210" t="s">
        <v>385</v>
      </c>
      <c r="H857" s="211">
        <v>2</v>
      </c>
      <c r="I857" s="212"/>
      <c r="J857" s="213">
        <f>ROUND(I857*H857,2)</f>
        <v>0</v>
      </c>
      <c r="K857" s="209" t="s">
        <v>139</v>
      </c>
      <c r="L857" s="47"/>
      <c r="M857" s="214" t="s">
        <v>19</v>
      </c>
      <c r="N857" s="215" t="s">
        <v>44</v>
      </c>
      <c r="O857" s="87"/>
      <c r="P857" s="216">
        <f>O857*H857</f>
        <v>0</v>
      </c>
      <c r="Q857" s="216">
        <v>0.0049300000000000004</v>
      </c>
      <c r="R857" s="216">
        <f>Q857*H857</f>
        <v>0.0098600000000000007</v>
      </c>
      <c r="S857" s="216">
        <v>0</v>
      </c>
      <c r="T857" s="217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18" t="s">
        <v>246</v>
      </c>
      <c r="AT857" s="218" t="s">
        <v>135</v>
      </c>
      <c r="AU857" s="218" t="s">
        <v>83</v>
      </c>
      <c r="AY857" s="20" t="s">
        <v>133</v>
      </c>
      <c r="BE857" s="219">
        <f>IF(N857="základní",J857,0)</f>
        <v>0</v>
      </c>
      <c r="BF857" s="219">
        <f>IF(N857="snížená",J857,0)</f>
        <v>0</v>
      </c>
      <c r="BG857" s="219">
        <f>IF(N857="zákl. přenesená",J857,0)</f>
        <v>0</v>
      </c>
      <c r="BH857" s="219">
        <f>IF(N857="sníž. přenesená",J857,0)</f>
        <v>0</v>
      </c>
      <c r="BI857" s="219">
        <f>IF(N857="nulová",J857,0)</f>
        <v>0</v>
      </c>
      <c r="BJ857" s="20" t="s">
        <v>81</v>
      </c>
      <c r="BK857" s="219">
        <f>ROUND(I857*H857,2)</f>
        <v>0</v>
      </c>
      <c r="BL857" s="20" t="s">
        <v>246</v>
      </c>
      <c r="BM857" s="218" t="s">
        <v>1567</v>
      </c>
    </row>
    <row r="858" s="2" customFormat="1">
      <c r="A858" s="41"/>
      <c r="B858" s="42"/>
      <c r="C858" s="43"/>
      <c r="D858" s="220" t="s">
        <v>142</v>
      </c>
      <c r="E858" s="43"/>
      <c r="F858" s="221" t="s">
        <v>1568</v>
      </c>
      <c r="G858" s="43"/>
      <c r="H858" s="43"/>
      <c r="I858" s="222"/>
      <c r="J858" s="43"/>
      <c r="K858" s="43"/>
      <c r="L858" s="47"/>
      <c r="M858" s="223"/>
      <c r="N858" s="224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142</v>
      </c>
      <c r="AU858" s="20" t="s">
        <v>83</v>
      </c>
    </row>
    <row r="859" s="2" customFormat="1">
      <c r="A859" s="41"/>
      <c r="B859" s="42"/>
      <c r="C859" s="43"/>
      <c r="D859" s="225" t="s">
        <v>144</v>
      </c>
      <c r="E859" s="43"/>
      <c r="F859" s="226" t="s">
        <v>1569</v>
      </c>
      <c r="G859" s="43"/>
      <c r="H859" s="43"/>
      <c r="I859" s="222"/>
      <c r="J859" s="43"/>
      <c r="K859" s="43"/>
      <c r="L859" s="47"/>
      <c r="M859" s="223"/>
      <c r="N859" s="224"/>
      <c r="O859" s="87"/>
      <c r="P859" s="87"/>
      <c r="Q859" s="87"/>
      <c r="R859" s="87"/>
      <c r="S859" s="87"/>
      <c r="T859" s="88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T859" s="20" t="s">
        <v>144</v>
      </c>
      <c r="AU859" s="20" t="s">
        <v>83</v>
      </c>
    </row>
    <row r="860" s="13" customFormat="1">
      <c r="A860" s="13"/>
      <c r="B860" s="227"/>
      <c r="C860" s="228"/>
      <c r="D860" s="220" t="s">
        <v>146</v>
      </c>
      <c r="E860" s="229" t="s">
        <v>19</v>
      </c>
      <c r="F860" s="230" t="s">
        <v>1570</v>
      </c>
      <c r="G860" s="228"/>
      <c r="H860" s="231">
        <v>2</v>
      </c>
      <c r="I860" s="232"/>
      <c r="J860" s="228"/>
      <c r="K860" s="228"/>
      <c r="L860" s="233"/>
      <c r="M860" s="234"/>
      <c r="N860" s="235"/>
      <c r="O860" s="235"/>
      <c r="P860" s="235"/>
      <c r="Q860" s="235"/>
      <c r="R860" s="235"/>
      <c r="S860" s="235"/>
      <c r="T860" s="23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7" t="s">
        <v>146</v>
      </c>
      <c r="AU860" s="237" t="s">
        <v>83</v>
      </c>
      <c r="AV860" s="13" t="s">
        <v>83</v>
      </c>
      <c r="AW860" s="13" t="s">
        <v>33</v>
      </c>
      <c r="AX860" s="13" t="s">
        <v>81</v>
      </c>
      <c r="AY860" s="237" t="s">
        <v>133</v>
      </c>
    </row>
    <row r="861" s="2" customFormat="1" ht="24.15" customHeight="1">
      <c r="A861" s="41"/>
      <c r="B861" s="42"/>
      <c r="C861" s="207" t="s">
        <v>1571</v>
      </c>
      <c r="D861" s="207" t="s">
        <v>135</v>
      </c>
      <c r="E861" s="208" t="s">
        <v>1572</v>
      </c>
      <c r="F861" s="209" t="s">
        <v>1573</v>
      </c>
      <c r="G861" s="210" t="s">
        <v>385</v>
      </c>
      <c r="H861" s="211">
        <v>2</v>
      </c>
      <c r="I861" s="212"/>
      <c r="J861" s="213">
        <f>ROUND(I861*H861,2)</f>
        <v>0</v>
      </c>
      <c r="K861" s="209" t="s">
        <v>139</v>
      </c>
      <c r="L861" s="47"/>
      <c r="M861" s="214" t="s">
        <v>19</v>
      </c>
      <c r="N861" s="215" t="s">
        <v>44</v>
      </c>
      <c r="O861" s="87"/>
      <c r="P861" s="216">
        <f>O861*H861</f>
        <v>0</v>
      </c>
      <c r="Q861" s="216">
        <v>0.014749999999999999</v>
      </c>
      <c r="R861" s="216">
        <f>Q861*H861</f>
        <v>0.029499999999999998</v>
      </c>
      <c r="S861" s="216">
        <v>0</v>
      </c>
      <c r="T861" s="217">
        <f>S861*H861</f>
        <v>0</v>
      </c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R861" s="218" t="s">
        <v>246</v>
      </c>
      <c r="AT861" s="218" t="s">
        <v>135</v>
      </c>
      <c r="AU861" s="218" t="s">
        <v>83</v>
      </c>
      <c r="AY861" s="20" t="s">
        <v>133</v>
      </c>
      <c r="BE861" s="219">
        <f>IF(N861="základní",J861,0)</f>
        <v>0</v>
      </c>
      <c r="BF861" s="219">
        <f>IF(N861="snížená",J861,0)</f>
        <v>0</v>
      </c>
      <c r="BG861" s="219">
        <f>IF(N861="zákl. přenesená",J861,0)</f>
        <v>0</v>
      </c>
      <c r="BH861" s="219">
        <f>IF(N861="sníž. přenesená",J861,0)</f>
        <v>0</v>
      </c>
      <c r="BI861" s="219">
        <f>IF(N861="nulová",J861,0)</f>
        <v>0</v>
      </c>
      <c r="BJ861" s="20" t="s">
        <v>81</v>
      </c>
      <c r="BK861" s="219">
        <f>ROUND(I861*H861,2)</f>
        <v>0</v>
      </c>
      <c r="BL861" s="20" t="s">
        <v>246</v>
      </c>
      <c r="BM861" s="218" t="s">
        <v>1574</v>
      </c>
    </row>
    <row r="862" s="2" customFormat="1">
      <c r="A862" s="41"/>
      <c r="B862" s="42"/>
      <c r="C862" s="43"/>
      <c r="D862" s="220" t="s">
        <v>142</v>
      </c>
      <c r="E862" s="43"/>
      <c r="F862" s="221" t="s">
        <v>1575</v>
      </c>
      <c r="G862" s="43"/>
      <c r="H862" s="43"/>
      <c r="I862" s="222"/>
      <c r="J862" s="43"/>
      <c r="K862" s="43"/>
      <c r="L862" s="47"/>
      <c r="M862" s="223"/>
      <c r="N862" s="224"/>
      <c r="O862" s="87"/>
      <c r="P862" s="87"/>
      <c r="Q862" s="87"/>
      <c r="R862" s="87"/>
      <c r="S862" s="87"/>
      <c r="T862" s="88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T862" s="20" t="s">
        <v>142</v>
      </c>
      <c r="AU862" s="20" t="s">
        <v>83</v>
      </c>
    </row>
    <row r="863" s="2" customFormat="1">
      <c r="A863" s="41"/>
      <c r="B863" s="42"/>
      <c r="C863" s="43"/>
      <c r="D863" s="225" t="s">
        <v>144</v>
      </c>
      <c r="E863" s="43"/>
      <c r="F863" s="226" t="s">
        <v>1576</v>
      </c>
      <c r="G863" s="43"/>
      <c r="H863" s="43"/>
      <c r="I863" s="222"/>
      <c r="J863" s="43"/>
      <c r="K863" s="43"/>
      <c r="L863" s="47"/>
      <c r="M863" s="223"/>
      <c r="N863" s="224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144</v>
      </c>
      <c r="AU863" s="20" t="s">
        <v>83</v>
      </c>
    </row>
    <row r="864" s="13" customFormat="1">
      <c r="A864" s="13"/>
      <c r="B864" s="227"/>
      <c r="C864" s="228"/>
      <c r="D864" s="220" t="s">
        <v>146</v>
      </c>
      <c r="E864" s="229" t="s">
        <v>19</v>
      </c>
      <c r="F864" s="230" t="s">
        <v>1577</v>
      </c>
      <c r="G864" s="228"/>
      <c r="H864" s="231">
        <v>2</v>
      </c>
      <c r="I864" s="232"/>
      <c r="J864" s="228"/>
      <c r="K864" s="228"/>
      <c r="L864" s="233"/>
      <c r="M864" s="234"/>
      <c r="N864" s="235"/>
      <c r="O864" s="235"/>
      <c r="P864" s="235"/>
      <c r="Q864" s="235"/>
      <c r="R864" s="235"/>
      <c r="S864" s="235"/>
      <c r="T864" s="23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7" t="s">
        <v>146</v>
      </c>
      <c r="AU864" s="237" t="s">
        <v>83</v>
      </c>
      <c r="AV864" s="13" t="s">
        <v>83</v>
      </c>
      <c r="AW864" s="13" t="s">
        <v>33</v>
      </c>
      <c r="AX864" s="13" t="s">
        <v>81</v>
      </c>
      <c r="AY864" s="237" t="s">
        <v>133</v>
      </c>
    </row>
    <row r="865" s="2" customFormat="1" ht="24.15" customHeight="1">
      <c r="A865" s="41"/>
      <c r="B865" s="42"/>
      <c r="C865" s="207" t="s">
        <v>1578</v>
      </c>
      <c r="D865" s="207" t="s">
        <v>135</v>
      </c>
      <c r="E865" s="208" t="s">
        <v>1579</v>
      </c>
      <c r="F865" s="209" t="s">
        <v>1580</v>
      </c>
      <c r="G865" s="210" t="s">
        <v>385</v>
      </c>
      <c r="H865" s="211">
        <v>2</v>
      </c>
      <c r="I865" s="212"/>
      <c r="J865" s="213">
        <f>ROUND(I865*H865,2)</f>
        <v>0</v>
      </c>
      <c r="K865" s="209" t="s">
        <v>139</v>
      </c>
      <c r="L865" s="47"/>
      <c r="M865" s="214" t="s">
        <v>19</v>
      </c>
      <c r="N865" s="215" t="s">
        <v>44</v>
      </c>
      <c r="O865" s="87"/>
      <c r="P865" s="216">
        <f>O865*H865</f>
        <v>0</v>
      </c>
      <c r="Q865" s="216">
        <v>0.00125</v>
      </c>
      <c r="R865" s="216">
        <f>Q865*H865</f>
        <v>0.0025000000000000001</v>
      </c>
      <c r="S865" s="216">
        <v>0</v>
      </c>
      <c r="T865" s="217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18" t="s">
        <v>246</v>
      </c>
      <c r="AT865" s="218" t="s">
        <v>135</v>
      </c>
      <c r="AU865" s="218" t="s">
        <v>83</v>
      </c>
      <c r="AY865" s="20" t="s">
        <v>133</v>
      </c>
      <c r="BE865" s="219">
        <f>IF(N865="základní",J865,0)</f>
        <v>0</v>
      </c>
      <c r="BF865" s="219">
        <f>IF(N865="snížená",J865,0)</f>
        <v>0</v>
      </c>
      <c r="BG865" s="219">
        <f>IF(N865="zákl. přenesená",J865,0)</f>
        <v>0</v>
      </c>
      <c r="BH865" s="219">
        <f>IF(N865="sníž. přenesená",J865,0)</f>
        <v>0</v>
      </c>
      <c r="BI865" s="219">
        <f>IF(N865="nulová",J865,0)</f>
        <v>0</v>
      </c>
      <c r="BJ865" s="20" t="s">
        <v>81</v>
      </c>
      <c r="BK865" s="219">
        <f>ROUND(I865*H865,2)</f>
        <v>0</v>
      </c>
      <c r="BL865" s="20" t="s">
        <v>246</v>
      </c>
      <c r="BM865" s="218" t="s">
        <v>1581</v>
      </c>
    </row>
    <row r="866" s="2" customFormat="1">
      <c r="A866" s="41"/>
      <c r="B866" s="42"/>
      <c r="C866" s="43"/>
      <c r="D866" s="220" t="s">
        <v>142</v>
      </c>
      <c r="E866" s="43"/>
      <c r="F866" s="221" t="s">
        <v>1582</v>
      </c>
      <c r="G866" s="43"/>
      <c r="H866" s="43"/>
      <c r="I866" s="222"/>
      <c r="J866" s="43"/>
      <c r="K866" s="43"/>
      <c r="L866" s="47"/>
      <c r="M866" s="223"/>
      <c r="N866" s="224"/>
      <c r="O866" s="87"/>
      <c r="P866" s="87"/>
      <c r="Q866" s="87"/>
      <c r="R866" s="87"/>
      <c r="S866" s="87"/>
      <c r="T866" s="88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T866" s="20" t="s">
        <v>142</v>
      </c>
      <c r="AU866" s="20" t="s">
        <v>83</v>
      </c>
    </row>
    <row r="867" s="2" customFormat="1">
      <c r="A867" s="41"/>
      <c r="B867" s="42"/>
      <c r="C867" s="43"/>
      <c r="D867" s="225" t="s">
        <v>144</v>
      </c>
      <c r="E867" s="43"/>
      <c r="F867" s="226" t="s">
        <v>1583</v>
      </c>
      <c r="G867" s="43"/>
      <c r="H867" s="43"/>
      <c r="I867" s="222"/>
      <c r="J867" s="43"/>
      <c r="K867" s="43"/>
      <c r="L867" s="47"/>
      <c r="M867" s="223"/>
      <c r="N867" s="224"/>
      <c r="O867" s="87"/>
      <c r="P867" s="87"/>
      <c r="Q867" s="87"/>
      <c r="R867" s="87"/>
      <c r="S867" s="87"/>
      <c r="T867" s="88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T867" s="20" t="s">
        <v>144</v>
      </c>
      <c r="AU867" s="20" t="s">
        <v>83</v>
      </c>
    </row>
    <row r="868" s="13" customFormat="1">
      <c r="A868" s="13"/>
      <c r="B868" s="227"/>
      <c r="C868" s="228"/>
      <c r="D868" s="220" t="s">
        <v>146</v>
      </c>
      <c r="E868" s="229" t="s">
        <v>19</v>
      </c>
      <c r="F868" s="230" t="s">
        <v>1584</v>
      </c>
      <c r="G868" s="228"/>
      <c r="H868" s="231">
        <v>2</v>
      </c>
      <c r="I868" s="232"/>
      <c r="J868" s="228"/>
      <c r="K868" s="228"/>
      <c r="L868" s="233"/>
      <c r="M868" s="234"/>
      <c r="N868" s="235"/>
      <c r="O868" s="235"/>
      <c r="P868" s="235"/>
      <c r="Q868" s="235"/>
      <c r="R868" s="235"/>
      <c r="S868" s="235"/>
      <c r="T868" s="236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7" t="s">
        <v>146</v>
      </c>
      <c r="AU868" s="237" t="s">
        <v>83</v>
      </c>
      <c r="AV868" s="13" t="s">
        <v>83</v>
      </c>
      <c r="AW868" s="13" t="s">
        <v>33</v>
      </c>
      <c r="AX868" s="13" t="s">
        <v>81</v>
      </c>
      <c r="AY868" s="237" t="s">
        <v>133</v>
      </c>
    </row>
    <row r="869" s="2" customFormat="1" ht="16.5" customHeight="1">
      <c r="A869" s="41"/>
      <c r="B869" s="42"/>
      <c r="C869" s="207" t="s">
        <v>1585</v>
      </c>
      <c r="D869" s="207" t="s">
        <v>135</v>
      </c>
      <c r="E869" s="208" t="s">
        <v>1586</v>
      </c>
      <c r="F869" s="209" t="s">
        <v>1587</v>
      </c>
      <c r="G869" s="210" t="s">
        <v>385</v>
      </c>
      <c r="H869" s="211">
        <v>3</v>
      </c>
      <c r="I869" s="212"/>
      <c r="J869" s="213">
        <f>ROUND(I869*H869,2)</f>
        <v>0</v>
      </c>
      <c r="K869" s="209" t="s">
        <v>139</v>
      </c>
      <c r="L869" s="47"/>
      <c r="M869" s="214" t="s">
        <v>19</v>
      </c>
      <c r="N869" s="215" t="s">
        <v>44</v>
      </c>
      <c r="O869" s="87"/>
      <c r="P869" s="216">
        <f>O869*H869</f>
        <v>0</v>
      </c>
      <c r="Q869" s="216">
        <v>0.0015399999999999999</v>
      </c>
      <c r="R869" s="216">
        <f>Q869*H869</f>
        <v>0.00462</v>
      </c>
      <c r="S869" s="216">
        <v>0</v>
      </c>
      <c r="T869" s="217">
        <f>S869*H869</f>
        <v>0</v>
      </c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R869" s="218" t="s">
        <v>246</v>
      </c>
      <c r="AT869" s="218" t="s">
        <v>135</v>
      </c>
      <c r="AU869" s="218" t="s">
        <v>83</v>
      </c>
      <c r="AY869" s="20" t="s">
        <v>133</v>
      </c>
      <c r="BE869" s="219">
        <f>IF(N869="základní",J869,0)</f>
        <v>0</v>
      </c>
      <c r="BF869" s="219">
        <f>IF(N869="snížená",J869,0)</f>
        <v>0</v>
      </c>
      <c r="BG869" s="219">
        <f>IF(N869="zákl. přenesená",J869,0)</f>
        <v>0</v>
      </c>
      <c r="BH869" s="219">
        <f>IF(N869="sníž. přenesená",J869,0)</f>
        <v>0</v>
      </c>
      <c r="BI869" s="219">
        <f>IF(N869="nulová",J869,0)</f>
        <v>0</v>
      </c>
      <c r="BJ869" s="20" t="s">
        <v>81</v>
      </c>
      <c r="BK869" s="219">
        <f>ROUND(I869*H869,2)</f>
        <v>0</v>
      </c>
      <c r="BL869" s="20" t="s">
        <v>246</v>
      </c>
      <c r="BM869" s="218" t="s">
        <v>1588</v>
      </c>
    </row>
    <row r="870" s="2" customFormat="1">
      <c r="A870" s="41"/>
      <c r="B870" s="42"/>
      <c r="C870" s="43"/>
      <c r="D870" s="220" t="s">
        <v>142</v>
      </c>
      <c r="E870" s="43"/>
      <c r="F870" s="221" t="s">
        <v>1589</v>
      </c>
      <c r="G870" s="43"/>
      <c r="H870" s="43"/>
      <c r="I870" s="222"/>
      <c r="J870" s="43"/>
      <c r="K870" s="43"/>
      <c r="L870" s="47"/>
      <c r="M870" s="223"/>
      <c r="N870" s="224"/>
      <c r="O870" s="87"/>
      <c r="P870" s="87"/>
      <c r="Q870" s="87"/>
      <c r="R870" s="87"/>
      <c r="S870" s="87"/>
      <c r="T870" s="88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T870" s="20" t="s">
        <v>142</v>
      </c>
      <c r="AU870" s="20" t="s">
        <v>83</v>
      </c>
    </row>
    <row r="871" s="2" customFormat="1">
      <c r="A871" s="41"/>
      <c r="B871" s="42"/>
      <c r="C871" s="43"/>
      <c r="D871" s="225" t="s">
        <v>144</v>
      </c>
      <c r="E871" s="43"/>
      <c r="F871" s="226" t="s">
        <v>1590</v>
      </c>
      <c r="G871" s="43"/>
      <c r="H871" s="43"/>
      <c r="I871" s="222"/>
      <c r="J871" s="43"/>
      <c r="K871" s="43"/>
      <c r="L871" s="47"/>
      <c r="M871" s="223"/>
      <c r="N871" s="224"/>
      <c r="O871" s="87"/>
      <c r="P871" s="87"/>
      <c r="Q871" s="87"/>
      <c r="R871" s="87"/>
      <c r="S871" s="87"/>
      <c r="T871" s="88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T871" s="20" t="s">
        <v>144</v>
      </c>
      <c r="AU871" s="20" t="s">
        <v>83</v>
      </c>
    </row>
    <row r="872" s="13" customFormat="1">
      <c r="A872" s="13"/>
      <c r="B872" s="227"/>
      <c r="C872" s="228"/>
      <c r="D872" s="220" t="s">
        <v>146</v>
      </c>
      <c r="E872" s="229" t="s">
        <v>19</v>
      </c>
      <c r="F872" s="230" t="s">
        <v>1591</v>
      </c>
      <c r="G872" s="228"/>
      <c r="H872" s="231">
        <v>3</v>
      </c>
      <c r="I872" s="232"/>
      <c r="J872" s="228"/>
      <c r="K872" s="228"/>
      <c r="L872" s="233"/>
      <c r="M872" s="234"/>
      <c r="N872" s="235"/>
      <c r="O872" s="235"/>
      <c r="P872" s="235"/>
      <c r="Q872" s="235"/>
      <c r="R872" s="235"/>
      <c r="S872" s="235"/>
      <c r="T872" s="236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7" t="s">
        <v>146</v>
      </c>
      <c r="AU872" s="237" t="s">
        <v>83</v>
      </c>
      <c r="AV872" s="13" t="s">
        <v>83</v>
      </c>
      <c r="AW872" s="13" t="s">
        <v>33</v>
      </c>
      <c r="AX872" s="13" t="s">
        <v>81</v>
      </c>
      <c r="AY872" s="237" t="s">
        <v>133</v>
      </c>
    </row>
    <row r="873" s="2" customFormat="1" ht="21.75" customHeight="1">
      <c r="A873" s="41"/>
      <c r="B873" s="42"/>
      <c r="C873" s="207" t="s">
        <v>1592</v>
      </c>
      <c r="D873" s="207" t="s">
        <v>135</v>
      </c>
      <c r="E873" s="208" t="s">
        <v>1593</v>
      </c>
      <c r="F873" s="209" t="s">
        <v>1594</v>
      </c>
      <c r="G873" s="210" t="s">
        <v>385</v>
      </c>
      <c r="H873" s="211">
        <v>1</v>
      </c>
      <c r="I873" s="212"/>
      <c r="J873" s="213">
        <f>ROUND(I873*H873,2)</f>
        <v>0</v>
      </c>
      <c r="K873" s="209" t="s">
        <v>139</v>
      </c>
      <c r="L873" s="47"/>
      <c r="M873" s="214" t="s">
        <v>19</v>
      </c>
      <c r="N873" s="215" t="s">
        <v>44</v>
      </c>
      <c r="O873" s="87"/>
      <c r="P873" s="216">
        <f>O873*H873</f>
        <v>0</v>
      </c>
      <c r="Q873" s="216">
        <v>0.00214</v>
      </c>
      <c r="R873" s="216">
        <f>Q873*H873</f>
        <v>0.00214</v>
      </c>
      <c r="S873" s="216">
        <v>0</v>
      </c>
      <c r="T873" s="217">
        <f>S873*H873</f>
        <v>0</v>
      </c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R873" s="218" t="s">
        <v>246</v>
      </c>
      <c r="AT873" s="218" t="s">
        <v>135</v>
      </c>
      <c r="AU873" s="218" t="s">
        <v>83</v>
      </c>
      <c r="AY873" s="20" t="s">
        <v>133</v>
      </c>
      <c r="BE873" s="219">
        <f>IF(N873="základní",J873,0)</f>
        <v>0</v>
      </c>
      <c r="BF873" s="219">
        <f>IF(N873="snížená",J873,0)</f>
        <v>0</v>
      </c>
      <c r="BG873" s="219">
        <f>IF(N873="zákl. přenesená",J873,0)</f>
        <v>0</v>
      </c>
      <c r="BH873" s="219">
        <f>IF(N873="sníž. přenesená",J873,0)</f>
        <v>0</v>
      </c>
      <c r="BI873" s="219">
        <f>IF(N873="nulová",J873,0)</f>
        <v>0</v>
      </c>
      <c r="BJ873" s="20" t="s">
        <v>81</v>
      </c>
      <c r="BK873" s="219">
        <f>ROUND(I873*H873,2)</f>
        <v>0</v>
      </c>
      <c r="BL873" s="20" t="s">
        <v>246</v>
      </c>
      <c r="BM873" s="218" t="s">
        <v>1595</v>
      </c>
    </row>
    <row r="874" s="2" customFormat="1">
      <c r="A874" s="41"/>
      <c r="B874" s="42"/>
      <c r="C874" s="43"/>
      <c r="D874" s="220" t="s">
        <v>142</v>
      </c>
      <c r="E874" s="43"/>
      <c r="F874" s="221" t="s">
        <v>1596</v>
      </c>
      <c r="G874" s="43"/>
      <c r="H874" s="43"/>
      <c r="I874" s="222"/>
      <c r="J874" s="43"/>
      <c r="K874" s="43"/>
      <c r="L874" s="47"/>
      <c r="M874" s="223"/>
      <c r="N874" s="224"/>
      <c r="O874" s="87"/>
      <c r="P874" s="87"/>
      <c r="Q874" s="87"/>
      <c r="R874" s="87"/>
      <c r="S874" s="87"/>
      <c r="T874" s="88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T874" s="20" t="s">
        <v>142</v>
      </c>
      <c r="AU874" s="20" t="s">
        <v>83</v>
      </c>
    </row>
    <row r="875" s="2" customFormat="1">
      <c r="A875" s="41"/>
      <c r="B875" s="42"/>
      <c r="C875" s="43"/>
      <c r="D875" s="225" t="s">
        <v>144</v>
      </c>
      <c r="E875" s="43"/>
      <c r="F875" s="226" t="s">
        <v>1597</v>
      </c>
      <c r="G875" s="43"/>
      <c r="H875" s="43"/>
      <c r="I875" s="222"/>
      <c r="J875" s="43"/>
      <c r="K875" s="43"/>
      <c r="L875" s="47"/>
      <c r="M875" s="223"/>
      <c r="N875" s="224"/>
      <c r="O875" s="87"/>
      <c r="P875" s="87"/>
      <c r="Q875" s="87"/>
      <c r="R875" s="87"/>
      <c r="S875" s="87"/>
      <c r="T875" s="88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T875" s="20" t="s">
        <v>144</v>
      </c>
      <c r="AU875" s="20" t="s">
        <v>83</v>
      </c>
    </row>
    <row r="876" s="13" customFormat="1">
      <c r="A876" s="13"/>
      <c r="B876" s="227"/>
      <c r="C876" s="228"/>
      <c r="D876" s="220" t="s">
        <v>146</v>
      </c>
      <c r="E876" s="229" t="s">
        <v>19</v>
      </c>
      <c r="F876" s="230" t="s">
        <v>1598</v>
      </c>
      <c r="G876" s="228"/>
      <c r="H876" s="231">
        <v>1</v>
      </c>
      <c r="I876" s="232"/>
      <c r="J876" s="228"/>
      <c r="K876" s="228"/>
      <c r="L876" s="233"/>
      <c r="M876" s="234"/>
      <c r="N876" s="235"/>
      <c r="O876" s="235"/>
      <c r="P876" s="235"/>
      <c r="Q876" s="235"/>
      <c r="R876" s="235"/>
      <c r="S876" s="235"/>
      <c r="T876" s="23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7" t="s">
        <v>146</v>
      </c>
      <c r="AU876" s="237" t="s">
        <v>83</v>
      </c>
      <c r="AV876" s="13" t="s">
        <v>83</v>
      </c>
      <c r="AW876" s="13" t="s">
        <v>33</v>
      </c>
      <c r="AX876" s="13" t="s">
        <v>81</v>
      </c>
      <c r="AY876" s="237" t="s">
        <v>133</v>
      </c>
    </row>
    <row r="877" s="2" customFormat="1" ht="16.5" customHeight="1">
      <c r="A877" s="41"/>
      <c r="B877" s="42"/>
      <c r="C877" s="207" t="s">
        <v>1599</v>
      </c>
      <c r="D877" s="207" t="s">
        <v>135</v>
      </c>
      <c r="E877" s="208" t="s">
        <v>1600</v>
      </c>
      <c r="F877" s="209" t="s">
        <v>1601</v>
      </c>
      <c r="G877" s="210" t="s">
        <v>287</v>
      </c>
      <c r="H877" s="211">
        <v>2</v>
      </c>
      <c r="I877" s="212"/>
      <c r="J877" s="213">
        <f>ROUND(I877*H877,2)</f>
        <v>0</v>
      </c>
      <c r="K877" s="209" t="s">
        <v>139</v>
      </c>
      <c r="L877" s="47"/>
      <c r="M877" s="214" t="s">
        <v>19</v>
      </c>
      <c r="N877" s="215" t="s">
        <v>44</v>
      </c>
      <c r="O877" s="87"/>
      <c r="P877" s="216">
        <f>O877*H877</f>
        <v>0</v>
      </c>
      <c r="Q877" s="216">
        <v>0.00036000000000000002</v>
      </c>
      <c r="R877" s="216">
        <f>Q877*H877</f>
        <v>0.00072000000000000005</v>
      </c>
      <c r="S877" s="216">
        <v>0</v>
      </c>
      <c r="T877" s="217">
        <f>S877*H877</f>
        <v>0</v>
      </c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R877" s="218" t="s">
        <v>246</v>
      </c>
      <c r="AT877" s="218" t="s">
        <v>135</v>
      </c>
      <c r="AU877" s="218" t="s">
        <v>83</v>
      </c>
      <c r="AY877" s="20" t="s">
        <v>133</v>
      </c>
      <c r="BE877" s="219">
        <f>IF(N877="základní",J877,0)</f>
        <v>0</v>
      </c>
      <c r="BF877" s="219">
        <f>IF(N877="snížená",J877,0)</f>
        <v>0</v>
      </c>
      <c r="BG877" s="219">
        <f>IF(N877="zákl. přenesená",J877,0)</f>
        <v>0</v>
      </c>
      <c r="BH877" s="219">
        <f>IF(N877="sníž. přenesená",J877,0)</f>
        <v>0</v>
      </c>
      <c r="BI877" s="219">
        <f>IF(N877="nulová",J877,0)</f>
        <v>0</v>
      </c>
      <c r="BJ877" s="20" t="s">
        <v>81</v>
      </c>
      <c r="BK877" s="219">
        <f>ROUND(I877*H877,2)</f>
        <v>0</v>
      </c>
      <c r="BL877" s="20" t="s">
        <v>246</v>
      </c>
      <c r="BM877" s="218" t="s">
        <v>1602</v>
      </c>
    </row>
    <row r="878" s="2" customFormat="1">
      <c r="A878" s="41"/>
      <c r="B878" s="42"/>
      <c r="C878" s="43"/>
      <c r="D878" s="220" t="s">
        <v>142</v>
      </c>
      <c r="E878" s="43"/>
      <c r="F878" s="221" t="s">
        <v>1603</v>
      </c>
      <c r="G878" s="43"/>
      <c r="H878" s="43"/>
      <c r="I878" s="222"/>
      <c r="J878" s="43"/>
      <c r="K878" s="43"/>
      <c r="L878" s="47"/>
      <c r="M878" s="223"/>
      <c r="N878" s="224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142</v>
      </c>
      <c r="AU878" s="20" t="s">
        <v>83</v>
      </c>
    </row>
    <row r="879" s="2" customFormat="1">
      <c r="A879" s="41"/>
      <c r="B879" s="42"/>
      <c r="C879" s="43"/>
      <c r="D879" s="225" t="s">
        <v>144</v>
      </c>
      <c r="E879" s="43"/>
      <c r="F879" s="226" t="s">
        <v>1604</v>
      </c>
      <c r="G879" s="43"/>
      <c r="H879" s="43"/>
      <c r="I879" s="222"/>
      <c r="J879" s="43"/>
      <c r="K879" s="43"/>
      <c r="L879" s="47"/>
      <c r="M879" s="223"/>
      <c r="N879" s="224"/>
      <c r="O879" s="87"/>
      <c r="P879" s="87"/>
      <c r="Q879" s="87"/>
      <c r="R879" s="87"/>
      <c r="S879" s="87"/>
      <c r="T879" s="88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T879" s="20" t="s">
        <v>144</v>
      </c>
      <c r="AU879" s="20" t="s">
        <v>83</v>
      </c>
    </row>
    <row r="880" s="13" customFormat="1">
      <c r="A880" s="13"/>
      <c r="B880" s="227"/>
      <c r="C880" s="228"/>
      <c r="D880" s="220" t="s">
        <v>146</v>
      </c>
      <c r="E880" s="229" t="s">
        <v>19</v>
      </c>
      <c r="F880" s="230" t="s">
        <v>1584</v>
      </c>
      <c r="G880" s="228"/>
      <c r="H880" s="231">
        <v>2</v>
      </c>
      <c r="I880" s="232"/>
      <c r="J880" s="228"/>
      <c r="K880" s="228"/>
      <c r="L880" s="233"/>
      <c r="M880" s="234"/>
      <c r="N880" s="235"/>
      <c r="O880" s="235"/>
      <c r="P880" s="235"/>
      <c r="Q880" s="235"/>
      <c r="R880" s="235"/>
      <c r="S880" s="235"/>
      <c r="T880" s="23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7" t="s">
        <v>146</v>
      </c>
      <c r="AU880" s="237" t="s">
        <v>83</v>
      </c>
      <c r="AV880" s="13" t="s">
        <v>83</v>
      </c>
      <c r="AW880" s="13" t="s">
        <v>33</v>
      </c>
      <c r="AX880" s="13" t="s">
        <v>81</v>
      </c>
      <c r="AY880" s="237" t="s">
        <v>133</v>
      </c>
    </row>
    <row r="881" s="2" customFormat="1" ht="16.5" customHeight="1">
      <c r="A881" s="41"/>
      <c r="B881" s="42"/>
      <c r="C881" s="207" t="s">
        <v>1605</v>
      </c>
      <c r="D881" s="207" t="s">
        <v>135</v>
      </c>
      <c r="E881" s="208" t="s">
        <v>1606</v>
      </c>
      <c r="F881" s="209" t="s">
        <v>1607</v>
      </c>
      <c r="G881" s="210" t="s">
        <v>287</v>
      </c>
      <c r="H881" s="211">
        <v>3</v>
      </c>
      <c r="I881" s="212"/>
      <c r="J881" s="213">
        <f>ROUND(I881*H881,2)</f>
        <v>0</v>
      </c>
      <c r="K881" s="209" t="s">
        <v>139</v>
      </c>
      <c r="L881" s="47"/>
      <c r="M881" s="214" t="s">
        <v>19</v>
      </c>
      <c r="N881" s="215" t="s">
        <v>44</v>
      </c>
      <c r="O881" s="87"/>
      <c r="P881" s="216">
        <f>O881*H881</f>
        <v>0</v>
      </c>
      <c r="Q881" s="216">
        <v>0.00013999999999999999</v>
      </c>
      <c r="R881" s="216">
        <f>Q881*H881</f>
        <v>0.00041999999999999996</v>
      </c>
      <c r="S881" s="216">
        <v>0</v>
      </c>
      <c r="T881" s="217">
        <f>S881*H881</f>
        <v>0</v>
      </c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R881" s="218" t="s">
        <v>246</v>
      </c>
      <c r="AT881" s="218" t="s">
        <v>135</v>
      </c>
      <c r="AU881" s="218" t="s">
        <v>83</v>
      </c>
      <c r="AY881" s="20" t="s">
        <v>133</v>
      </c>
      <c r="BE881" s="219">
        <f>IF(N881="základní",J881,0)</f>
        <v>0</v>
      </c>
      <c r="BF881" s="219">
        <f>IF(N881="snížená",J881,0)</f>
        <v>0</v>
      </c>
      <c r="BG881" s="219">
        <f>IF(N881="zákl. přenesená",J881,0)</f>
        <v>0</v>
      </c>
      <c r="BH881" s="219">
        <f>IF(N881="sníž. přenesená",J881,0)</f>
        <v>0</v>
      </c>
      <c r="BI881" s="219">
        <f>IF(N881="nulová",J881,0)</f>
        <v>0</v>
      </c>
      <c r="BJ881" s="20" t="s">
        <v>81</v>
      </c>
      <c r="BK881" s="219">
        <f>ROUND(I881*H881,2)</f>
        <v>0</v>
      </c>
      <c r="BL881" s="20" t="s">
        <v>246</v>
      </c>
      <c r="BM881" s="218" t="s">
        <v>1608</v>
      </c>
    </row>
    <row r="882" s="2" customFormat="1">
      <c r="A882" s="41"/>
      <c r="B882" s="42"/>
      <c r="C882" s="43"/>
      <c r="D882" s="220" t="s">
        <v>142</v>
      </c>
      <c r="E882" s="43"/>
      <c r="F882" s="221" t="s">
        <v>1609</v>
      </c>
      <c r="G882" s="43"/>
      <c r="H882" s="43"/>
      <c r="I882" s="222"/>
      <c r="J882" s="43"/>
      <c r="K882" s="43"/>
      <c r="L882" s="47"/>
      <c r="M882" s="223"/>
      <c r="N882" s="224"/>
      <c r="O882" s="87"/>
      <c r="P882" s="87"/>
      <c r="Q882" s="87"/>
      <c r="R882" s="87"/>
      <c r="S882" s="87"/>
      <c r="T882" s="88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T882" s="20" t="s">
        <v>142</v>
      </c>
      <c r="AU882" s="20" t="s">
        <v>83</v>
      </c>
    </row>
    <row r="883" s="2" customFormat="1">
      <c r="A883" s="41"/>
      <c r="B883" s="42"/>
      <c r="C883" s="43"/>
      <c r="D883" s="225" t="s">
        <v>144</v>
      </c>
      <c r="E883" s="43"/>
      <c r="F883" s="226" t="s">
        <v>1610</v>
      </c>
      <c r="G883" s="43"/>
      <c r="H883" s="43"/>
      <c r="I883" s="222"/>
      <c r="J883" s="43"/>
      <c r="K883" s="43"/>
      <c r="L883" s="47"/>
      <c r="M883" s="223"/>
      <c r="N883" s="224"/>
      <c r="O883" s="87"/>
      <c r="P883" s="87"/>
      <c r="Q883" s="87"/>
      <c r="R883" s="87"/>
      <c r="S883" s="87"/>
      <c r="T883" s="88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T883" s="20" t="s">
        <v>144</v>
      </c>
      <c r="AU883" s="20" t="s">
        <v>83</v>
      </c>
    </row>
    <row r="884" s="13" customFormat="1">
      <c r="A884" s="13"/>
      <c r="B884" s="227"/>
      <c r="C884" s="228"/>
      <c r="D884" s="220" t="s">
        <v>146</v>
      </c>
      <c r="E884" s="229" t="s">
        <v>19</v>
      </c>
      <c r="F884" s="230" t="s">
        <v>1591</v>
      </c>
      <c r="G884" s="228"/>
      <c r="H884" s="231">
        <v>3</v>
      </c>
      <c r="I884" s="232"/>
      <c r="J884" s="228"/>
      <c r="K884" s="228"/>
      <c r="L884" s="233"/>
      <c r="M884" s="234"/>
      <c r="N884" s="235"/>
      <c r="O884" s="235"/>
      <c r="P884" s="235"/>
      <c r="Q884" s="235"/>
      <c r="R884" s="235"/>
      <c r="S884" s="235"/>
      <c r="T884" s="23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7" t="s">
        <v>146</v>
      </c>
      <c r="AU884" s="237" t="s">
        <v>83</v>
      </c>
      <c r="AV884" s="13" t="s">
        <v>83</v>
      </c>
      <c r="AW884" s="13" t="s">
        <v>33</v>
      </c>
      <c r="AX884" s="13" t="s">
        <v>81</v>
      </c>
      <c r="AY884" s="237" t="s">
        <v>133</v>
      </c>
    </row>
    <row r="885" s="2" customFormat="1" ht="24.15" customHeight="1">
      <c r="A885" s="41"/>
      <c r="B885" s="42"/>
      <c r="C885" s="207" t="s">
        <v>1611</v>
      </c>
      <c r="D885" s="207" t="s">
        <v>135</v>
      </c>
      <c r="E885" s="208" t="s">
        <v>1612</v>
      </c>
      <c r="F885" s="209" t="s">
        <v>1613</v>
      </c>
      <c r="G885" s="210" t="s">
        <v>287</v>
      </c>
      <c r="H885" s="211">
        <v>6</v>
      </c>
      <c r="I885" s="212"/>
      <c r="J885" s="213">
        <f>ROUND(I885*H885,2)</f>
        <v>0</v>
      </c>
      <c r="K885" s="209" t="s">
        <v>139</v>
      </c>
      <c r="L885" s="47"/>
      <c r="M885" s="214" t="s">
        <v>19</v>
      </c>
      <c r="N885" s="215" t="s">
        <v>44</v>
      </c>
      <c r="O885" s="87"/>
      <c r="P885" s="216">
        <f>O885*H885</f>
        <v>0</v>
      </c>
      <c r="Q885" s="216">
        <v>0.00046999999999999999</v>
      </c>
      <c r="R885" s="216">
        <f>Q885*H885</f>
        <v>0.00282</v>
      </c>
      <c r="S885" s="216">
        <v>0</v>
      </c>
      <c r="T885" s="217">
        <f>S885*H885</f>
        <v>0</v>
      </c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R885" s="218" t="s">
        <v>246</v>
      </c>
      <c r="AT885" s="218" t="s">
        <v>135</v>
      </c>
      <c r="AU885" s="218" t="s">
        <v>83</v>
      </c>
      <c r="AY885" s="20" t="s">
        <v>133</v>
      </c>
      <c r="BE885" s="219">
        <f>IF(N885="základní",J885,0)</f>
        <v>0</v>
      </c>
      <c r="BF885" s="219">
        <f>IF(N885="snížená",J885,0)</f>
        <v>0</v>
      </c>
      <c r="BG885" s="219">
        <f>IF(N885="zákl. přenesená",J885,0)</f>
        <v>0</v>
      </c>
      <c r="BH885" s="219">
        <f>IF(N885="sníž. přenesená",J885,0)</f>
        <v>0</v>
      </c>
      <c r="BI885" s="219">
        <f>IF(N885="nulová",J885,0)</f>
        <v>0</v>
      </c>
      <c r="BJ885" s="20" t="s">
        <v>81</v>
      </c>
      <c r="BK885" s="219">
        <f>ROUND(I885*H885,2)</f>
        <v>0</v>
      </c>
      <c r="BL885" s="20" t="s">
        <v>246</v>
      </c>
      <c r="BM885" s="218" t="s">
        <v>1614</v>
      </c>
    </row>
    <row r="886" s="2" customFormat="1">
      <c r="A886" s="41"/>
      <c r="B886" s="42"/>
      <c r="C886" s="43"/>
      <c r="D886" s="220" t="s">
        <v>142</v>
      </c>
      <c r="E886" s="43"/>
      <c r="F886" s="221" t="s">
        <v>1615</v>
      </c>
      <c r="G886" s="43"/>
      <c r="H886" s="43"/>
      <c r="I886" s="222"/>
      <c r="J886" s="43"/>
      <c r="K886" s="43"/>
      <c r="L886" s="47"/>
      <c r="M886" s="223"/>
      <c r="N886" s="224"/>
      <c r="O886" s="87"/>
      <c r="P886" s="87"/>
      <c r="Q886" s="87"/>
      <c r="R886" s="87"/>
      <c r="S886" s="87"/>
      <c r="T886" s="88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T886" s="20" t="s">
        <v>142</v>
      </c>
      <c r="AU886" s="20" t="s">
        <v>83</v>
      </c>
    </row>
    <row r="887" s="2" customFormat="1">
      <c r="A887" s="41"/>
      <c r="B887" s="42"/>
      <c r="C887" s="43"/>
      <c r="D887" s="225" t="s">
        <v>144</v>
      </c>
      <c r="E887" s="43"/>
      <c r="F887" s="226" t="s">
        <v>1616</v>
      </c>
      <c r="G887" s="43"/>
      <c r="H887" s="43"/>
      <c r="I887" s="222"/>
      <c r="J887" s="43"/>
      <c r="K887" s="43"/>
      <c r="L887" s="47"/>
      <c r="M887" s="223"/>
      <c r="N887" s="224"/>
      <c r="O887" s="87"/>
      <c r="P887" s="87"/>
      <c r="Q887" s="87"/>
      <c r="R887" s="87"/>
      <c r="S887" s="87"/>
      <c r="T887" s="88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T887" s="20" t="s">
        <v>144</v>
      </c>
      <c r="AU887" s="20" t="s">
        <v>83</v>
      </c>
    </row>
    <row r="888" s="14" customFormat="1">
      <c r="A888" s="14"/>
      <c r="B888" s="238"/>
      <c r="C888" s="239"/>
      <c r="D888" s="220" t="s">
        <v>146</v>
      </c>
      <c r="E888" s="240" t="s">
        <v>19</v>
      </c>
      <c r="F888" s="241" t="s">
        <v>194</v>
      </c>
      <c r="G888" s="239"/>
      <c r="H888" s="240" t="s">
        <v>19</v>
      </c>
      <c r="I888" s="242"/>
      <c r="J888" s="239"/>
      <c r="K888" s="239"/>
      <c r="L888" s="243"/>
      <c r="M888" s="244"/>
      <c r="N888" s="245"/>
      <c r="O888" s="245"/>
      <c r="P888" s="245"/>
      <c r="Q888" s="245"/>
      <c r="R888" s="245"/>
      <c r="S888" s="245"/>
      <c r="T888" s="24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47" t="s">
        <v>146</v>
      </c>
      <c r="AU888" s="247" t="s">
        <v>83</v>
      </c>
      <c r="AV888" s="14" t="s">
        <v>81</v>
      </c>
      <c r="AW888" s="14" t="s">
        <v>33</v>
      </c>
      <c r="AX888" s="14" t="s">
        <v>73</v>
      </c>
      <c r="AY888" s="247" t="s">
        <v>133</v>
      </c>
    </row>
    <row r="889" s="13" customFormat="1">
      <c r="A889" s="13"/>
      <c r="B889" s="227"/>
      <c r="C889" s="228"/>
      <c r="D889" s="220" t="s">
        <v>146</v>
      </c>
      <c r="E889" s="229" t="s">
        <v>19</v>
      </c>
      <c r="F889" s="230" t="s">
        <v>1617</v>
      </c>
      <c r="G889" s="228"/>
      <c r="H889" s="231">
        <v>2</v>
      </c>
      <c r="I889" s="232"/>
      <c r="J889" s="228"/>
      <c r="K889" s="228"/>
      <c r="L889" s="233"/>
      <c r="M889" s="234"/>
      <c r="N889" s="235"/>
      <c r="O889" s="235"/>
      <c r="P889" s="235"/>
      <c r="Q889" s="235"/>
      <c r="R889" s="235"/>
      <c r="S889" s="235"/>
      <c r="T889" s="23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7" t="s">
        <v>146</v>
      </c>
      <c r="AU889" s="237" t="s">
        <v>83</v>
      </c>
      <c r="AV889" s="13" t="s">
        <v>83</v>
      </c>
      <c r="AW889" s="13" t="s">
        <v>33</v>
      </c>
      <c r="AX889" s="13" t="s">
        <v>73</v>
      </c>
      <c r="AY889" s="237" t="s">
        <v>133</v>
      </c>
    </row>
    <row r="890" s="13" customFormat="1">
      <c r="A890" s="13"/>
      <c r="B890" s="227"/>
      <c r="C890" s="228"/>
      <c r="D890" s="220" t="s">
        <v>146</v>
      </c>
      <c r="E890" s="229" t="s">
        <v>19</v>
      </c>
      <c r="F890" s="230" t="s">
        <v>1618</v>
      </c>
      <c r="G890" s="228"/>
      <c r="H890" s="231">
        <v>2</v>
      </c>
      <c r="I890" s="232"/>
      <c r="J890" s="228"/>
      <c r="K890" s="228"/>
      <c r="L890" s="233"/>
      <c r="M890" s="234"/>
      <c r="N890" s="235"/>
      <c r="O890" s="235"/>
      <c r="P890" s="235"/>
      <c r="Q890" s="235"/>
      <c r="R890" s="235"/>
      <c r="S890" s="235"/>
      <c r="T890" s="23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7" t="s">
        <v>146</v>
      </c>
      <c r="AU890" s="237" t="s">
        <v>83</v>
      </c>
      <c r="AV890" s="13" t="s">
        <v>83</v>
      </c>
      <c r="AW890" s="13" t="s">
        <v>33</v>
      </c>
      <c r="AX890" s="13" t="s">
        <v>73</v>
      </c>
      <c r="AY890" s="237" t="s">
        <v>133</v>
      </c>
    </row>
    <row r="891" s="14" customFormat="1">
      <c r="A891" s="14"/>
      <c r="B891" s="238"/>
      <c r="C891" s="239"/>
      <c r="D891" s="220" t="s">
        <v>146</v>
      </c>
      <c r="E891" s="240" t="s">
        <v>19</v>
      </c>
      <c r="F891" s="241" t="s">
        <v>244</v>
      </c>
      <c r="G891" s="239"/>
      <c r="H891" s="240" t="s">
        <v>19</v>
      </c>
      <c r="I891" s="242"/>
      <c r="J891" s="239"/>
      <c r="K891" s="239"/>
      <c r="L891" s="243"/>
      <c r="M891" s="244"/>
      <c r="N891" s="245"/>
      <c r="O891" s="245"/>
      <c r="P891" s="245"/>
      <c r="Q891" s="245"/>
      <c r="R891" s="245"/>
      <c r="S891" s="245"/>
      <c r="T891" s="246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7" t="s">
        <v>146</v>
      </c>
      <c r="AU891" s="247" t="s">
        <v>83</v>
      </c>
      <c r="AV891" s="14" t="s">
        <v>81</v>
      </c>
      <c r="AW891" s="14" t="s">
        <v>33</v>
      </c>
      <c r="AX891" s="14" t="s">
        <v>73</v>
      </c>
      <c r="AY891" s="247" t="s">
        <v>133</v>
      </c>
    </row>
    <row r="892" s="13" customFormat="1">
      <c r="A892" s="13"/>
      <c r="B892" s="227"/>
      <c r="C892" s="228"/>
      <c r="D892" s="220" t="s">
        <v>146</v>
      </c>
      <c r="E892" s="229" t="s">
        <v>19</v>
      </c>
      <c r="F892" s="230" t="s">
        <v>1617</v>
      </c>
      <c r="G892" s="228"/>
      <c r="H892" s="231">
        <v>2</v>
      </c>
      <c r="I892" s="232"/>
      <c r="J892" s="228"/>
      <c r="K892" s="228"/>
      <c r="L892" s="233"/>
      <c r="M892" s="234"/>
      <c r="N892" s="235"/>
      <c r="O892" s="235"/>
      <c r="P892" s="235"/>
      <c r="Q892" s="235"/>
      <c r="R892" s="235"/>
      <c r="S892" s="235"/>
      <c r="T892" s="23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7" t="s">
        <v>146</v>
      </c>
      <c r="AU892" s="237" t="s">
        <v>83</v>
      </c>
      <c r="AV892" s="13" t="s">
        <v>83</v>
      </c>
      <c r="AW892" s="13" t="s">
        <v>33</v>
      </c>
      <c r="AX892" s="13" t="s">
        <v>73</v>
      </c>
      <c r="AY892" s="237" t="s">
        <v>133</v>
      </c>
    </row>
    <row r="893" s="15" customFormat="1">
      <c r="A893" s="15"/>
      <c r="B893" s="248"/>
      <c r="C893" s="249"/>
      <c r="D893" s="220" t="s">
        <v>146</v>
      </c>
      <c r="E893" s="250" t="s">
        <v>19</v>
      </c>
      <c r="F893" s="251" t="s">
        <v>261</v>
      </c>
      <c r="G893" s="249"/>
      <c r="H893" s="252">
        <v>6</v>
      </c>
      <c r="I893" s="253"/>
      <c r="J893" s="249"/>
      <c r="K893" s="249"/>
      <c r="L893" s="254"/>
      <c r="M893" s="255"/>
      <c r="N893" s="256"/>
      <c r="O893" s="256"/>
      <c r="P893" s="256"/>
      <c r="Q893" s="256"/>
      <c r="R893" s="256"/>
      <c r="S893" s="256"/>
      <c r="T893" s="257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58" t="s">
        <v>146</v>
      </c>
      <c r="AU893" s="258" t="s">
        <v>83</v>
      </c>
      <c r="AV893" s="15" t="s">
        <v>140</v>
      </c>
      <c r="AW893" s="15" t="s">
        <v>33</v>
      </c>
      <c r="AX893" s="15" t="s">
        <v>81</v>
      </c>
      <c r="AY893" s="258" t="s">
        <v>133</v>
      </c>
    </row>
    <row r="894" s="2" customFormat="1" ht="16.5" customHeight="1">
      <c r="A894" s="41"/>
      <c r="B894" s="42"/>
      <c r="C894" s="273" t="s">
        <v>1619</v>
      </c>
      <c r="D894" s="273" t="s">
        <v>735</v>
      </c>
      <c r="E894" s="274" t="s">
        <v>1620</v>
      </c>
      <c r="F894" s="275" t="s">
        <v>1621</v>
      </c>
      <c r="G894" s="276" t="s">
        <v>287</v>
      </c>
      <c r="H894" s="277">
        <v>2</v>
      </c>
      <c r="I894" s="278"/>
      <c r="J894" s="279">
        <f>ROUND(I894*H894,2)</f>
        <v>0</v>
      </c>
      <c r="K894" s="275" t="s">
        <v>139</v>
      </c>
      <c r="L894" s="280"/>
      <c r="M894" s="281" t="s">
        <v>19</v>
      </c>
      <c r="N894" s="282" t="s">
        <v>44</v>
      </c>
      <c r="O894" s="87"/>
      <c r="P894" s="216">
        <f>O894*H894</f>
        <v>0</v>
      </c>
      <c r="Q894" s="216">
        <v>0.050999999999999997</v>
      </c>
      <c r="R894" s="216">
        <f>Q894*H894</f>
        <v>0.10199999999999999</v>
      </c>
      <c r="S894" s="216">
        <v>0</v>
      </c>
      <c r="T894" s="217">
        <f>S894*H894</f>
        <v>0</v>
      </c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R894" s="218" t="s">
        <v>382</v>
      </c>
      <c r="AT894" s="218" t="s">
        <v>735</v>
      </c>
      <c r="AU894" s="218" t="s">
        <v>83</v>
      </c>
      <c r="AY894" s="20" t="s">
        <v>133</v>
      </c>
      <c r="BE894" s="219">
        <f>IF(N894="základní",J894,0)</f>
        <v>0</v>
      </c>
      <c r="BF894" s="219">
        <f>IF(N894="snížená",J894,0)</f>
        <v>0</v>
      </c>
      <c r="BG894" s="219">
        <f>IF(N894="zákl. přenesená",J894,0)</f>
        <v>0</v>
      </c>
      <c r="BH894" s="219">
        <f>IF(N894="sníž. přenesená",J894,0)</f>
        <v>0</v>
      </c>
      <c r="BI894" s="219">
        <f>IF(N894="nulová",J894,0)</f>
        <v>0</v>
      </c>
      <c r="BJ894" s="20" t="s">
        <v>81</v>
      </c>
      <c r="BK894" s="219">
        <f>ROUND(I894*H894,2)</f>
        <v>0</v>
      </c>
      <c r="BL894" s="20" t="s">
        <v>246</v>
      </c>
      <c r="BM894" s="218" t="s">
        <v>1622</v>
      </c>
    </row>
    <row r="895" s="2" customFormat="1">
      <c r="A895" s="41"/>
      <c r="B895" s="42"/>
      <c r="C895" s="43"/>
      <c r="D895" s="220" t="s">
        <v>142</v>
      </c>
      <c r="E895" s="43"/>
      <c r="F895" s="221" t="s">
        <v>1621</v>
      </c>
      <c r="G895" s="43"/>
      <c r="H895" s="43"/>
      <c r="I895" s="222"/>
      <c r="J895" s="43"/>
      <c r="K895" s="43"/>
      <c r="L895" s="47"/>
      <c r="M895" s="223"/>
      <c r="N895" s="224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T895" s="20" t="s">
        <v>142</v>
      </c>
      <c r="AU895" s="20" t="s">
        <v>83</v>
      </c>
    </row>
    <row r="896" s="13" customFormat="1">
      <c r="A896" s="13"/>
      <c r="B896" s="227"/>
      <c r="C896" s="228"/>
      <c r="D896" s="220" t="s">
        <v>146</v>
      </c>
      <c r="E896" s="229" t="s">
        <v>19</v>
      </c>
      <c r="F896" s="230" t="s">
        <v>83</v>
      </c>
      <c r="G896" s="228"/>
      <c r="H896" s="231">
        <v>2</v>
      </c>
      <c r="I896" s="232"/>
      <c r="J896" s="228"/>
      <c r="K896" s="228"/>
      <c r="L896" s="233"/>
      <c r="M896" s="234"/>
      <c r="N896" s="235"/>
      <c r="O896" s="235"/>
      <c r="P896" s="235"/>
      <c r="Q896" s="235"/>
      <c r="R896" s="235"/>
      <c r="S896" s="235"/>
      <c r="T896" s="23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7" t="s">
        <v>146</v>
      </c>
      <c r="AU896" s="237" t="s">
        <v>83</v>
      </c>
      <c r="AV896" s="13" t="s">
        <v>83</v>
      </c>
      <c r="AW896" s="13" t="s">
        <v>33</v>
      </c>
      <c r="AX896" s="13" t="s">
        <v>81</v>
      </c>
      <c r="AY896" s="237" t="s">
        <v>133</v>
      </c>
    </row>
    <row r="897" s="2" customFormat="1" ht="24.15" customHeight="1">
      <c r="A897" s="41"/>
      <c r="B897" s="42"/>
      <c r="C897" s="207" t="s">
        <v>1623</v>
      </c>
      <c r="D897" s="207" t="s">
        <v>135</v>
      </c>
      <c r="E897" s="208" t="s">
        <v>1624</v>
      </c>
      <c r="F897" s="209" t="s">
        <v>1625</v>
      </c>
      <c r="G897" s="210" t="s">
        <v>181</v>
      </c>
      <c r="H897" s="211">
        <v>0.27700000000000002</v>
      </c>
      <c r="I897" s="212"/>
      <c r="J897" s="213">
        <f>ROUND(I897*H897,2)</f>
        <v>0</v>
      </c>
      <c r="K897" s="209" t="s">
        <v>139</v>
      </c>
      <c r="L897" s="47"/>
      <c r="M897" s="214" t="s">
        <v>19</v>
      </c>
      <c r="N897" s="215" t="s">
        <v>44</v>
      </c>
      <c r="O897" s="87"/>
      <c r="P897" s="216">
        <f>O897*H897</f>
        <v>0</v>
      </c>
      <c r="Q897" s="216">
        <v>0</v>
      </c>
      <c r="R897" s="216">
        <f>Q897*H897</f>
        <v>0</v>
      </c>
      <c r="S897" s="216">
        <v>0</v>
      </c>
      <c r="T897" s="217">
        <f>S897*H897</f>
        <v>0</v>
      </c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R897" s="218" t="s">
        <v>246</v>
      </c>
      <c r="AT897" s="218" t="s">
        <v>135</v>
      </c>
      <c r="AU897" s="218" t="s">
        <v>83</v>
      </c>
      <c r="AY897" s="20" t="s">
        <v>133</v>
      </c>
      <c r="BE897" s="219">
        <f>IF(N897="základní",J897,0)</f>
        <v>0</v>
      </c>
      <c r="BF897" s="219">
        <f>IF(N897="snížená",J897,0)</f>
        <v>0</v>
      </c>
      <c r="BG897" s="219">
        <f>IF(N897="zákl. přenesená",J897,0)</f>
        <v>0</v>
      </c>
      <c r="BH897" s="219">
        <f>IF(N897="sníž. přenesená",J897,0)</f>
        <v>0</v>
      </c>
      <c r="BI897" s="219">
        <f>IF(N897="nulová",J897,0)</f>
        <v>0</v>
      </c>
      <c r="BJ897" s="20" t="s">
        <v>81</v>
      </c>
      <c r="BK897" s="219">
        <f>ROUND(I897*H897,2)</f>
        <v>0</v>
      </c>
      <c r="BL897" s="20" t="s">
        <v>246</v>
      </c>
      <c r="BM897" s="218" t="s">
        <v>1626</v>
      </c>
    </row>
    <row r="898" s="2" customFormat="1">
      <c r="A898" s="41"/>
      <c r="B898" s="42"/>
      <c r="C898" s="43"/>
      <c r="D898" s="220" t="s">
        <v>142</v>
      </c>
      <c r="E898" s="43"/>
      <c r="F898" s="221" t="s">
        <v>1627</v>
      </c>
      <c r="G898" s="43"/>
      <c r="H898" s="43"/>
      <c r="I898" s="222"/>
      <c r="J898" s="43"/>
      <c r="K898" s="43"/>
      <c r="L898" s="47"/>
      <c r="M898" s="223"/>
      <c r="N898" s="224"/>
      <c r="O898" s="87"/>
      <c r="P898" s="87"/>
      <c r="Q898" s="87"/>
      <c r="R898" s="87"/>
      <c r="S898" s="87"/>
      <c r="T898" s="88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T898" s="20" t="s">
        <v>142</v>
      </c>
      <c r="AU898" s="20" t="s">
        <v>83</v>
      </c>
    </row>
    <row r="899" s="2" customFormat="1">
      <c r="A899" s="41"/>
      <c r="B899" s="42"/>
      <c r="C899" s="43"/>
      <c r="D899" s="225" t="s">
        <v>144</v>
      </c>
      <c r="E899" s="43"/>
      <c r="F899" s="226" t="s">
        <v>1628</v>
      </c>
      <c r="G899" s="43"/>
      <c r="H899" s="43"/>
      <c r="I899" s="222"/>
      <c r="J899" s="43"/>
      <c r="K899" s="43"/>
      <c r="L899" s="47"/>
      <c r="M899" s="223"/>
      <c r="N899" s="224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144</v>
      </c>
      <c r="AU899" s="20" t="s">
        <v>83</v>
      </c>
    </row>
    <row r="900" s="12" customFormat="1" ht="22.8" customHeight="1">
      <c r="A900" s="12"/>
      <c r="B900" s="191"/>
      <c r="C900" s="192"/>
      <c r="D900" s="193" t="s">
        <v>72</v>
      </c>
      <c r="E900" s="205" t="s">
        <v>1629</v>
      </c>
      <c r="F900" s="205" t="s">
        <v>1630</v>
      </c>
      <c r="G900" s="192"/>
      <c r="H900" s="192"/>
      <c r="I900" s="195"/>
      <c r="J900" s="206">
        <f>BK900</f>
        <v>0</v>
      </c>
      <c r="K900" s="192"/>
      <c r="L900" s="197"/>
      <c r="M900" s="198"/>
      <c r="N900" s="199"/>
      <c r="O900" s="199"/>
      <c r="P900" s="200">
        <f>SUM(P901:P911)</f>
        <v>0</v>
      </c>
      <c r="Q900" s="199"/>
      <c r="R900" s="200">
        <f>SUM(R901:R911)</f>
        <v>0.035049999999999998</v>
      </c>
      <c r="S900" s="199"/>
      <c r="T900" s="201">
        <f>SUM(T901:T911)</f>
        <v>0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02" t="s">
        <v>83</v>
      </c>
      <c r="AT900" s="203" t="s">
        <v>72</v>
      </c>
      <c r="AU900" s="203" t="s">
        <v>81</v>
      </c>
      <c r="AY900" s="202" t="s">
        <v>133</v>
      </c>
      <c r="BK900" s="204">
        <f>SUM(BK901:BK911)</f>
        <v>0</v>
      </c>
    </row>
    <row r="901" s="2" customFormat="1" ht="33" customHeight="1">
      <c r="A901" s="41"/>
      <c r="B901" s="42"/>
      <c r="C901" s="207" t="s">
        <v>1631</v>
      </c>
      <c r="D901" s="207" t="s">
        <v>135</v>
      </c>
      <c r="E901" s="208" t="s">
        <v>1632</v>
      </c>
      <c r="F901" s="209" t="s">
        <v>1633</v>
      </c>
      <c r="G901" s="210" t="s">
        <v>385</v>
      </c>
      <c r="H901" s="211">
        <v>2</v>
      </c>
      <c r="I901" s="212"/>
      <c r="J901" s="213">
        <f>ROUND(I901*H901,2)</f>
        <v>0</v>
      </c>
      <c r="K901" s="209" t="s">
        <v>139</v>
      </c>
      <c r="L901" s="47"/>
      <c r="M901" s="214" t="s">
        <v>19</v>
      </c>
      <c r="N901" s="215" t="s">
        <v>44</v>
      </c>
      <c r="O901" s="87"/>
      <c r="P901" s="216">
        <f>O901*H901</f>
        <v>0</v>
      </c>
      <c r="Q901" s="216">
        <v>0.0091999999999999998</v>
      </c>
      <c r="R901" s="216">
        <f>Q901*H901</f>
        <v>0.0184</v>
      </c>
      <c r="S901" s="216">
        <v>0</v>
      </c>
      <c r="T901" s="217">
        <f>S901*H901</f>
        <v>0</v>
      </c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R901" s="218" t="s">
        <v>246</v>
      </c>
      <c r="AT901" s="218" t="s">
        <v>135</v>
      </c>
      <c r="AU901" s="218" t="s">
        <v>83</v>
      </c>
      <c r="AY901" s="20" t="s">
        <v>133</v>
      </c>
      <c r="BE901" s="219">
        <f>IF(N901="základní",J901,0)</f>
        <v>0</v>
      </c>
      <c r="BF901" s="219">
        <f>IF(N901="snížená",J901,0)</f>
        <v>0</v>
      </c>
      <c r="BG901" s="219">
        <f>IF(N901="zákl. přenesená",J901,0)</f>
        <v>0</v>
      </c>
      <c r="BH901" s="219">
        <f>IF(N901="sníž. přenesená",J901,0)</f>
        <v>0</v>
      </c>
      <c r="BI901" s="219">
        <f>IF(N901="nulová",J901,0)</f>
        <v>0</v>
      </c>
      <c r="BJ901" s="20" t="s">
        <v>81</v>
      </c>
      <c r="BK901" s="219">
        <f>ROUND(I901*H901,2)</f>
        <v>0</v>
      </c>
      <c r="BL901" s="20" t="s">
        <v>246</v>
      </c>
      <c r="BM901" s="218" t="s">
        <v>1634</v>
      </c>
    </row>
    <row r="902" s="2" customFormat="1">
      <c r="A902" s="41"/>
      <c r="B902" s="42"/>
      <c r="C902" s="43"/>
      <c r="D902" s="220" t="s">
        <v>142</v>
      </c>
      <c r="E902" s="43"/>
      <c r="F902" s="221" t="s">
        <v>1635</v>
      </c>
      <c r="G902" s="43"/>
      <c r="H902" s="43"/>
      <c r="I902" s="222"/>
      <c r="J902" s="43"/>
      <c r="K902" s="43"/>
      <c r="L902" s="47"/>
      <c r="M902" s="223"/>
      <c r="N902" s="224"/>
      <c r="O902" s="87"/>
      <c r="P902" s="87"/>
      <c r="Q902" s="87"/>
      <c r="R902" s="87"/>
      <c r="S902" s="87"/>
      <c r="T902" s="88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T902" s="20" t="s">
        <v>142</v>
      </c>
      <c r="AU902" s="20" t="s">
        <v>83</v>
      </c>
    </row>
    <row r="903" s="2" customFormat="1">
      <c r="A903" s="41"/>
      <c r="B903" s="42"/>
      <c r="C903" s="43"/>
      <c r="D903" s="225" t="s">
        <v>144</v>
      </c>
      <c r="E903" s="43"/>
      <c r="F903" s="226" t="s">
        <v>1636</v>
      </c>
      <c r="G903" s="43"/>
      <c r="H903" s="43"/>
      <c r="I903" s="222"/>
      <c r="J903" s="43"/>
      <c r="K903" s="43"/>
      <c r="L903" s="47"/>
      <c r="M903" s="223"/>
      <c r="N903" s="224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144</v>
      </c>
      <c r="AU903" s="20" t="s">
        <v>83</v>
      </c>
    </row>
    <row r="904" s="13" customFormat="1">
      <c r="A904" s="13"/>
      <c r="B904" s="227"/>
      <c r="C904" s="228"/>
      <c r="D904" s="220" t="s">
        <v>146</v>
      </c>
      <c r="E904" s="229" t="s">
        <v>19</v>
      </c>
      <c r="F904" s="230" t="s">
        <v>1637</v>
      </c>
      <c r="G904" s="228"/>
      <c r="H904" s="231">
        <v>2</v>
      </c>
      <c r="I904" s="232"/>
      <c r="J904" s="228"/>
      <c r="K904" s="228"/>
      <c r="L904" s="233"/>
      <c r="M904" s="234"/>
      <c r="N904" s="235"/>
      <c r="O904" s="235"/>
      <c r="P904" s="235"/>
      <c r="Q904" s="235"/>
      <c r="R904" s="235"/>
      <c r="S904" s="235"/>
      <c r="T904" s="23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7" t="s">
        <v>146</v>
      </c>
      <c r="AU904" s="237" t="s">
        <v>83</v>
      </c>
      <c r="AV904" s="13" t="s">
        <v>83</v>
      </c>
      <c r="AW904" s="13" t="s">
        <v>33</v>
      </c>
      <c r="AX904" s="13" t="s">
        <v>81</v>
      </c>
      <c r="AY904" s="237" t="s">
        <v>133</v>
      </c>
    </row>
    <row r="905" s="2" customFormat="1" ht="33" customHeight="1">
      <c r="A905" s="41"/>
      <c r="B905" s="42"/>
      <c r="C905" s="207" t="s">
        <v>1638</v>
      </c>
      <c r="D905" s="207" t="s">
        <v>135</v>
      </c>
      <c r="E905" s="208" t="s">
        <v>1639</v>
      </c>
      <c r="F905" s="209" t="s">
        <v>1640</v>
      </c>
      <c r="G905" s="210" t="s">
        <v>385</v>
      </c>
      <c r="H905" s="211">
        <v>1</v>
      </c>
      <c r="I905" s="212"/>
      <c r="J905" s="213">
        <f>ROUND(I905*H905,2)</f>
        <v>0</v>
      </c>
      <c r="K905" s="209" t="s">
        <v>139</v>
      </c>
      <c r="L905" s="47"/>
      <c r="M905" s="214" t="s">
        <v>19</v>
      </c>
      <c r="N905" s="215" t="s">
        <v>44</v>
      </c>
      <c r="O905" s="87"/>
      <c r="P905" s="216">
        <f>O905*H905</f>
        <v>0</v>
      </c>
      <c r="Q905" s="216">
        <v>0.016650000000000002</v>
      </c>
      <c r="R905" s="216">
        <f>Q905*H905</f>
        <v>0.016650000000000002</v>
      </c>
      <c r="S905" s="216">
        <v>0</v>
      </c>
      <c r="T905" s="217">
        <f>S905*H905</f>
        <v>0</v>
      </c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R905" s="218" t="s">
        <v>246</v>
      </c>
      <c r="AT905" s="218" t="s">
        <v>135</v>
      </c>
      <c r="AU905" s="218" t="s">
        <v>83</v>
      </c>
      <c r="AY905" s="20" t="s">
        <v>133</v>
      </c>
      <c r="BE905" s="219">
        <f>IF(N905="základní",J905,0)</f>
        <v>0</v>
      </c>
      <c r="BF905" s="219">
        <f>IF(N905="snížená",J905,0)</f>
        <v>0</v>
      </c>
      <c r="BG905" s="219">
        <f>IF(N905="zákl. přenesená",J905,0)</f>
        <v>0</v>
      </c>
      <c r="BH905" s="219">
        <f>IF(N905="sníž. přenesená",J905,0)</f>
        <v>0</v>
      </c>
      <c r="BI905" s="219">
        <f>IF(N905="nulová",J905,0)</f>
        <v>0</v>
      </c>
      <c r="BJ905" s="20" t="s">
        <v>81</v>
      </c>
      <c r="BK905" s="219">
        <f>ROUND(I905*H905,2)</f>
        <v>0</v>
      </c>
      <c r="BL905" s="20" t="s">
        <v>246</v>
      </c>
      <c r="BM905" s="218" t="s">
        <v>1641</v>
      </c>
    </row>
    <row r="906" s="2" customFormat="1">
      <c r="A906" s="41"/>
      <c r="B906" s="42"/>
      <c r="C906" s="43"/>
      <c r="D906" s="220" t="s">
        <v>142</v>
      </c>
      <c r="E906" s="43"/>
      <c r="F906" s="221" t="s">
        <v>1642</v>
      </c>
      <c r="G906" s="43"/>
      <c r="H906" s="43"/>
      <c r="I906" s="222"/>
      <c r="J906" s="43"/>
      <c r="K906" s="43"/>
      <c r="L906" s="47"/>
      <c r="M906" s="223"/>
      <c r="N906" s="224"/>
      <c r="O906" s="87"/>
      <c r="P906" s="87"/>
      <c r="Q906" s="87"/>
      <c r="R906" s="87"/>
      <c r="S906" s="87"/>
      <c r="T906" s="88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T906" s="20" t="s">
        <v>142</v>
      </c>
      <c r="AU906" s="20" t="s">
        <v>83</v>
      </c>
    </row>
    <row r="907" s="2" customFormat="1">
      <c r="A907" s="41"/>
      <c r="B907" s="42"/>
      <c r="C907" s="43"/>
      <c r="D907" s="225" t="s">
        <v>144</v>
      </c>
      <c r="E907" s="43"/>
      <c r="F907" s="226" t="s">
        <v>1643</v>
      </c>
      <c r="G907" s="43"/>
      <c r="H907" s="43"/>
      <c r="I907" s="222"/>
      <c r="J907" s="43"/>
      <c r="K907" s="43"/>
      <c r="L907" s="47"/>
      <c r="M907" s="223"/>
      <c r="N907" s="224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20" t="s">
        <v>144</v>
      </c>
      <c r="AU907" s="20" t="s">
        <v>83</v>
      </c>
    </row>
    <row r="908" s="13" customFormat="1">
      <c r="A908" s="13"/>
      <c r="B908" s="227"/>
      <c r="C908" s="228"/>
      <c r="D908" s="220" t="s">
        <v>146</v>
      </c>
      <c r="E908" s="229" t="s">
        <v>19</v>
      </c>
      <c r="F908" s="230" t="s">
        <v>1644</v>
      </c>
      <c r="G908" s="228"/>
      <c r="H908" s="231">
        <v>1</v>
      </c>
      <c r="I908" s="232"/>
      <c r="J908" s="228"/>
      <c r="K908" s="228"/>
      <c r="L908" s="233"/>
      <c r="M908" s="234"/>
      <c r="N908" s="235"/>
      <c r="O908" s="235"/>
      <c r="P908" s="235"/>
      <c r="Q908" s="235"/>
      <c r="R908" s="235"/>
      <c r="S908" s="235"/>
      <c r="T908" s="23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7" t="s">
        <v>146</v>
      </c>
      <c r="AU908" s="237" t="s">
        <v>83</v>
      </c>
      <c r="AV908" s="13" t="s">
        <v>83</v>
      </c>
      <c r="AW908" s="13" t="s">
        <v>33</v>
      </c>
      <c r="AX908" s="13" t="s">
        <v>81</v>
      </c>
      <c r="AY908" s="237" t="s">
        <v>133</v>
      </c>
    </row>
    <row r="909" s="2" customFormat="1" ht="24.15" customHeight="1">
      <c r="A909" s="41"/>
      <c r="B909" s="42"/>
      <c r="C909" s="207" t="s">
        <v>1645</v>
      </c>
      <c r="D909" s="207" t="s">
        <v>135</v>
      </c>
      <c r="E909" s="208" t="s">
        <v>1646</v>
      </c>
      <c r="F909" s="209" t="s">
        <v>1647</v>
      </c>
      <c r="G909" s="210" t="s">
        <v>181</v>
      </c>
      <c r="H909" s="211">
        <v>0.035000000000000003</v>
      </c>
      <c r="I909" s="212"/>
      <c r="J909" s="213">
        <f>ROUND(I909*H909,2)</f>
        <v>0</v>
      </c>
      <c r="K909" s="209" t="s">
        <v>139</v>
      </c>
      <c r="L909" s="47"/>
      <c r="M909" s="214" t="s">
        <v>19</v>
      </c>
      <c r="N909" s="215" t="s">
        <v>44</v>
      </c>
      <c r="O909" s="87"/>
      <c r="P909" s="216">
        <f>O909*H909</f>
        <v>0</v>
      </c>
      <c r="Q909" s="216">
        <v>0</v>
      </c>
      <c r="R909" s="216">
        <f>Q909*H909</f>
        <v>0</v>
      </c>
      <c r="S909" s="216">
        <v>0</v>
      </c>
      <c r="T909" s="217">
        <f>S909*H909</f>
        <v>0</v>
      </c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R909" s="218" t="s">
        <v>246</v>
      </c>
      <c r="AT909" s="218" t="s">
        <v>135</v>
      </c>
      <c r="AU909" s="218" t="s">
        <v>83</v>
      </c>
      <c r="AY909" s="20" t="s">
        <v>133</v>
      </c>
      <c r="BE909" s="219">
        <f>IF(N909="základní",J909,0)</f>
        <v>0</v>
      </c>
      <c r="BF909" s="219">
        <f>IF(N909="snížená",J909,0)</f>
        <v>0</v>
      </c>
      <c r="BG909" s="219">
        <f>IF(N909="zákl. přenesená",J909,0)</f>
        <v>0</v>
      </c>
      <c r="BH909" s="219">
        <f>IF(N909="sníž. přenesená",J909,0)</f>
        <v>0</v>
      </c>
      <c r="BI909" s="219">
        <f>IF(N909="nulová",J909,0)</f>
        <v>0</v>
      </c>
      <c r="BJ909" s="20" t="s">
        <v>81</v>
      </c>
      <c r="BK909" s="219">
        <f>ROUND(I909*H909,2)</f>
        <v>0</v>
      </c>
      <c r="BL909" s="20" t="s">
        <v>246</v>
      </c>
      <c r="BM909" s="218" t="s">
        <v>1648</v>
      </c>
    </row>
    <row r="910" s="2" customFormat="1">
      <c r="A910" s="41"/>
      <c r="B910" s="42"/>
      <c r="C910" s="43"/>
      <c r="D910" s="220" t="s">
        <v>142</v>
      </c>
      <c r="E910" s="43"/>
      <c r="F910" s="221" t="s">
        <v>1649</v>
      </c>
      <c r="G910" s="43"/>
      <c r="H910" s="43"/>
      <c r="I910" s="222"/>
      <c r="J910" s="43"/>
      <c r="K910" s="43"/>
      <c r="L910" s="47"/>
      <c r="M910" s="223"/>
      <c r="N910" s="224"/>
      <c r="O910" s="87"/>
      <c r="P910" s="87"/>
      <c r="Q910" s="87"/>
      <c r="R910" s="87"/>
      <c r="S910" s="87"/>
      <c r="T910" s="88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T910" s="20" t="s">
        <v>142</v>
      </c>
      <c r="AU910" s="20" t="s">
        <v>83</v>
      </c>
    </row>
    <row r="911" s="2" customFormat="1">
      <c r="A911" s="41"/>
      <c r="B911" s="42"/>
      <c r="C911" s="43"/>
      <c r="D911" s="225" t="s">
        <v>144</v>
      </c>
      <c r="E911" s="43"/>
      <c r="F911" s="226" t="s">
        <v>1650</v>
      </c>
      <c r="G911" s="43"/>
      <c r="H911" s="43"/>
      <c r="I911" s="222"/>
      <c r="J911" s="43"/>
      <c r="K911" s="43"/>
      <c r="L911" s="47"/>
      <c r="M911" s="223"/>
      <c r="N911" s="224"/>
      <c r="O911" s="87"/>
      <c r="P911" s="87"/>
      <c r="Q911" s="87"/>
      <c r="R911" s="87"/>
      <c r="S911" s="87"/>
      <c r="T911" s="88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T911" s="20" t="s">
        <v>144</v>
      </c>
      <c r="AU911" s="20" t="s">
        <v>83</v>
      </c>
    </row>
    <row r="912" s="12" customFormat="1" ht="22.8" customHeight="1">
      <c r="A912" s="12"/>
      <c r="B912" s="191"/>
      <c r="C912" s="192"/>
      <c r="D912" s="193" t="s">
        <v>72</v>
      </c>
      <c r="E912" s="205" t="s">
        <v>1651</v>
      </c>
      <c r="F912" s="205" t="s">
        <v>1652</v>
      </c>
      <c r="G912" s="192"/>
      <c r="H912" s="192"/>
      <c r="I912" s="195"/>
      <c r="J912" s="206">
        <f>BK912</f>
        <v>0</v>
      </c>
      <c r="K912" s="192"/>
      <c r="L912" s="197"/>
      <c r="M912" s="198"/>
      <c r="N912" s="199"/>
      <c r="O912" s="199"/>
      <c r="P912" s="200">
        <f>SUM(P913:P919)</f>
        <v>0</v>
      </c>
      <c r="Q912" s="199"/>
      <c r="R912" s="200">
        <f>SUM(R913:R919)</f>
        <v>0.027499999999999997</v>
      </c>
      <c r="S912" s="199"/>
      <c r="T912" s="201">
        <f>SUM(T913:T919)</f>
        <v>0</v>
      </c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R912" s="202" t="s">
        <v>83</v>
      </c>
      <c r="AT912" s="203" t="s">
        <v>72</v>
      </c>
      <c r="AU912" s="203" t="s">
        <v>81</v>
      </c>
      <c r="AY912" s="202" t="s">
        <v>133</v>
      </c>
      <c r="BK912" s="204">
        <f>SUM(BK913:BK919)</f>
        <v>0</v>
      </c>
    </row>
    <row r="913" s="2" customFormat="1" ht="16.5" customHeight="1">
      <c r="A913" s="41"/>
      <c r="B913" s="42"/>
      <c r="C913" s="207" t="s">
        <v>1653</v>
      </c>
      <c r="D913" s="207" t="s">
        <v>135</v>
      </c>
      <c r="E913" s="208" t="s">
        <v>1654</v>
      </c>
      <c r="F913" s="209" t="s">
        <v>1655</v>
      </c>
      <c r="G913" s="210" t="s">
        <v>287</v>
      </c>
      <c r="H913" s="211">
        <v>5</v>
      </c>
      <c r="I913" s="212"/>
      <c r="J913" s="213">
        <f>ROUND(I913*H913,2)</f>
        <v>0</v>
      </c>
      <c r="K913" s="209" t="s">
        <v>19</v>
      </c>
      <c r="L913" s="47"/>
      <c r="M913" s="214" t="s">
        <v>19</v>
      </c>
      <c r="N913" s="215" t="s">
        <v>44</v>
      </c>
      <c r="O913" s="87"/>
      <c r="P913" s="216">
        <f>O913*H913</f>
        <v>0</v>
      </c>
      <c r="Q913" s="216">
        <v>0</v>
      </c>
      <c r="R913" s="216">
        <f>Q913*H913</f>
        <v>0</v>
      </c>
      <c r="S913" s="216">
        <v>0</v>
      </c>
      <c r="T913" s="217">
        <f>S913*H913</f>
        <v>0</v>
      </c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R913" s="218" t="s">
        <v>246</v>
      </c>
      <c r="AT913" s="218" t="s">
        <v>135</v>
      </c>
      <c r="AU913" s="218" t="s">
        <v>83</v>
      </c>
      <c r="AY913" s="20" t="s">
        <v>133</v>
      </c>
      <c r="BE913" s="219">
        <f>IF(N913="základní",J913,0)</f>
        <v>0</v>
      </c>
      <c r="BF913" s="219">
        <f>IF(N913="snížená",J913,0)</f>
        <v>0</v>
      </c>
      <c r="BG913" s="219">
        <f>IF(N913="zákl. přenesená",J913,0)</f>
        <v>0</v>
      </c>
      <c r="BH913" s="219">
        <f>IF(N913="sníž. přenesená",J913,0)</f>
        <v>0</v>
      </c>
      <c r="BI913" s="219">
        <f>IF(N913="nulová",J913,0)</f>
        <v>0</v>
      </c>
      <c r="BJ913" s="20" t="s">
        <v>81</v>
      </c>
      <c r="BK913" s="219">
        <f>ROUND(I913*H913,2)</f>
        <v>0</v>
      </c>
      <c r="BL913" s="20" t="s">
        <v>246</v>
      </c>
      <c r="BM913" s="218" t="s">
        <v>1656</v>
      </c>
    </row>
    <row r="914" s="2" customFormat="1">
      <c r="A914" s="41"/>
      <c r="B914" s="42"/>
      <c r="C914" s="43"/>
      <c r="D914" s="220" t="s">
        <v>142</v>
      </c>
      <c r="E914" s="43"/>
      <c r="F914" s="221" t="s">
        <v>1655</v>
      </c>
      <c r="G914" s="43"/>
      <c r="H914" s="43"/>
      <c r="I914" s="222"/>
      <c r="J914" s="43"/>
      <c r="K914" s="43"/>
      <c r="L914" s="47"/>
      <c r="M914" s="223"/>
      <c r="N914" s="224"/>
      <c r="O914" s="87"/>
      <c r="P914" s="87"/>
      <c r="Q914" s="87"/>
      <c r="R914" s="87"/>
      <c r="S914" s="87"/>
      <c r="T914" s="88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T914" s="20" t="s">
        <v>142</v>
      </c>
      <c r="AU914" s="20" t="s">
        <v>83</v>
      </c>
    </row>
    <row r="915" s="2" customFormat="1" ht="16.5" customHeight="1">
      <c r="A915" s="41"/>
      <c r="B915" s="42"/>
      <c r="C915" s="273" t="s">
        <v>1657</v>
      </c>
      <c r="D915" s="273" t="s">
        <v>735</v>
      </c>
      <c r="E915" s="274" t="s">
        <v>1658</v>
      </c>
      <c r="F915" s="275" t="s">
        <v>1659</v>
      </c>
      <c r="G915" s="276" t="s">
        <v>287</v>
      </c>
      <c r="H915" s="277">
        <v>5</v>
      </c>
      <c r="I915" s="278"/>
      <c r="J915" s="279">
        <f>ROUND(I915*H915,2)</f>
        <v>0</v>
      </c>
      <c r="K915" s="275" t="s">
        <v>19</v>
      </c>
      <c r="L915" s="280"/>
      <c r="M915" s="281" t="s">
        <v>19</v>
      </c>
      <c r="N915" s="282" t="s">
        <v>44</v>
      </c>
      <c r="O915" s="87"/>
      <c r="P915" s="216">
        <f>O915*H915</f>
        <v>0</v>
      </c>
      <c r="Q915" s="216">
        <v>0.0054999999999999997</v>
      </c>
      <c r="R915" s="216">
        <f>Q915*H915</f>
        <v>0.027499999999999997</v>
      </c>
      <c r="S915" s="216">
        <v>0</v>
      </c>
      <c r="T915" s="217">
        <f>S915*H915</f>
        <v>0</v>
      </c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R915" s="218" t="s">
        <v>382</v>
      </c>
      <c r="AT915" s="218" t="s">
        <v>735</v>
      </c>
      <c r="AU915" s="218" t="s">
        <v>83</v>
      </c>
      <c r="AY915" s="20" t="s">
        <v>133</v>
      </c>
      <c r="BE915" s="219">
        <f>IF(N915="základní",J915,0)</f>
        <v>0</v>
      </c>
      <c r="BF915" s="219">
        <f>IF(N915="snížená",J915,0)</f>
        <v>0</v>
      </c>
      <c r="BG915" s="219">
        <f>IF(N915="zákl. přenesená",J915,0)</f>
        <v>0</v>
      </c>
      <c r="BH915" s="219">
        <f>IF(N915="sníž. přenesená",J915,0)</f>
        <v>0</v>
      </c>
      <c r="BI915" s="219">
        <f>IF(N915="nulová",J915,0)</f>
        <v>0</v>
      </c>
      <c r="BJ915" s="20" t="s">
        <v>81</v>
      </c>
      <c r="BK915" s="219">
        <f>ROUND(I915*H915,2)</f>
        <v>0</v>
      </c>
      <c r="BL915" s="20" t="s">
        <v>246</v>
      </c>
      <c r="BM915" s="218" t="s">
        <v>1660</v>
      </c>
    </row>
    <row r="916" s="2" customFormat="1">
      <c r="A916" s="41"/>
      <c r="B916" s="42"/>
      <c r="C916" s="43"/>
      <c r="D916" s="220" t="s">
        <v>142</v>
      </c>
      <c r="E916" s="43"/>
      <c r="F916" s="221" t="s">
        <v>1659</v>
      </c>
      <c r="G916" s="43"/>
      <c r="H916" s="43"/>
      <c r="I916" s="222"/>
      <c r="J916" s="43"/>
      <c r="K916" s="43"/>
      <c r="L916" s="47"/>
      <c r="M916" s="223"/>
      <c r="N916" s="224"/>
      <c r="O916" s="87"/>
      <c r="P916" s="87"/>
      <c r="Q916" s="87"/>
      <c r="R916" s="87"/>
      <c r="S916" s="87"/>
      <c r="T916" s="88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T916" s="20" t="s">
        <v>142</v>
      </c>
      <c r="AU916" s="20" t="s">
        <v>83</v>
      </c>
    </row>
    <row r="917" s="2" customFormat="1" ht="24.15" customHeight="1">
      <c r="A917" s="41"/>
      <c r="B917" s="42"/>
      <c r="C917" s="207" t="s">
        <v>1661</v>
      </c>
      <c r="D917" s="207" t="s">
        <v>135</v>
      </c>
      <c r="E917" s="208" t="s">
        <v>1662</v>
      </c>
      <c r="F917" s="209" t="s">
        <v>1663</v>
      </c>
      <c r="G917" s="210" t="s">
        <v>181</v>
      </c>
      <c r="H917" s="211">
        <v>0.028000000000000001</v>
      </c>
      <c r="I917" s="212"/>
      <c r="J917" s="213">
        <f>ROUND(I917*H917,2)</f>
        <v>0</v>
      </c>
      <c r="K917" s="209" t="s">
        <v>139</v>
      </c>
      <c r="L917" s="47"/>
      <c r="M917" s="214" t="s">
        <v>19</v>
      </c>
      <c r="N917" s="215" t="s">
        <v>44</v>
      </c>
      <c r="O917" s="87"/>
      <c r="P917" s="216">
        <f>O917*H917</f>
        <v>0</v>
      </c>
      <c r="Q917" s="216">
        <v>0</v>
      </c>
      <c r="R917" s="216">
        <f>Q917*H917</f>
        <v>0</v>
      </c>
      <c r="S917" s="216">
        <v>0</v>
      </c>
      <c r="T917" s="217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18" t="s">
        <v>246</v>
      </c>
      <c r="AT917" s="218" t="s">
        <v>135</v>
      </c>
      <c r="AU917" s="218" t="s">
        <v>83</v>
      </c>
      <c r="AY917" s="20" t="s">
        <v>133</v>
      </c>
      <c r="BE917" s="219">
        <f>IF(N917="základní",J917,0)</f>
        <v>0</v>
      </c>
      <c r="BF917" s="219">
        <f>IF(N917="snížená",J917,0)</f>
        <v>0</v>
      </c>
      <c r="BG917" s="219">
        <f>IF(N917="zákl. přenesená",J917,0)</f>
        <v>0</v>
      </c>
      <c r="BH917" s="219">
        <f>IF(N917="sníž. přenesená",J917,0)</f>
        <v>0</v>
      </c>
      <c r="BI917" s="219">
        <f>IF(N917="nulová",J917,0)</f>
        <v>0</v>
      </c>
      <c r="BJ917" s="20" t="s">
        <v>81</v>
      </c>
      <c r="BK917" s="219">
        <f>ROUND(I917*H917,2)</f>
        <v>0</v>
      </c>
      <c r="BL917" s="20" t="s">
        <v>246</v>
      </c>
      <c r="BM917" s="218" t="s">
        <v>1664</v>
      </c>
    </row>
    <row r="918" s="2" customFormat="1">
      <c r="A918" s="41"/>
      <c r="B918" s="42"/>
      <c r="C918" s="43"/>
      <c r="D918" s="220" t="s">
        <v>142</v>
      </c>
      <c r="E918" s="43"/>
      <c r="F918" s="221" t="s">
        <v>1665</v>
      </c>
      <c r="G918" s="43"/>
      <c r="H918" s="43"/>
      <c r="I918" s="222"/>
      <c r="J918" s="43"/>
      <c r="K918" s="43"/>
      <c r="L918" s="47"/>
      <c r="M918" s="223"/>
      <c r="N918" s="224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142</v>
      </c>
      <c r="AU918" s="20" t="s">
        <v>83</v>
      </c>
    </row>
    <row r="919" s="2" customFormat="1">
      <c r="A919" s="41"/>
      <c r="B919" s="42"/>
      <c r="C919" s="43"/>
      <c r="D919" s="225" t="s">
        <v>144</v>
      </c>
      <c r="E919" s="43"/>
      <c r="F919" s="226" t="s">
        <v>1666</v>
      </c>
      <c r="G919" s="43"/>
      <c r="H919" s="43"/>
      <c r="I919" s="222"/>
      <c r="J919" s="43"/>
      <c r="K919" s="43"/>
      <c r="L919" s="47"/>
      <c r="M919" s="223"/>
      <c r="N919" s="224"/>
      <c r="O919" s="87"/>
      <c r="P919" s="87"/>
      <c r="Q919" s="87"/>
      <c r="R919" s="87"/>
      <c r="S919" s="87"/>
      <c r="T919" s="88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T919" s="20" t="s">
        <v>144</v>
      </c>
      <c r="AU919" s="20" t="s">
        <v>83</v>
      </c>
    </row>
    <row r="920" s="12" customFormat="1" ht="22.8" customHeight="1">
      <c r="A920" s="12"/>
      <c r="B920" s="191"/>
      <c r="C920" s="192"/>
      <c r="D920" s="193" t="s">
        <v>72</v>
      </c>
      <c r="E920" s="205" t="s">
        <v>1667</v>
      </c>
      <c r="F920" s="205" t="s">
        <v>94</v>
      </c>
      <c r="G920" s="192"/>
      <c r="H920" s="192"/>
      <c r="I920" s="195"/>
      <c r="J920" s="206">
        <f>BK920</f>
        <v>0</v>
      </c>
      <c r="K920" s="192"/>
      <c r="L920" s="197"/>
      <c r="M920" s="198"/>
      <c r="N920" s="199"/>
      <c r="O920" s="199"/>
      <c r="P920" s="200">
        <f>SUM(P921:P970)</f>
        <v>0</v>
      </c>
      <c r="Q920" s="199"/>
      <c r="R920" s="200">
        <f>SUM(R921:R970)</f>
        <v>0.011859999999999999</v>
      </c>
      <c r="S920" s="199"/>
      <c r="T920" s="201">
        <f>SUM(T921:T970)</f>
        <v>0</v>
      </c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R920" s="202" t="s">
        <v>83</v>
      </c>
      <c r="AT920" s="203" t="s">
        <v>72</v>
      </c>
      <c r="AU920" s="203" t="s">
        <v>81</v>
      </c>
      <c r="AY920" s="202" t="s">
        <v>133</v>
      </c>
      <c r="BK920" s="204">
        <f>SUM(BK921:BK970)</f>
        <v>0</v>
      </c>
    </row>
    <row r="921" s="2" customFormat="1" ht="24.15" customHeight="1">
      <c r="A921" s="41"/>
      <c r="B921" s="42"/>
      <c r="C921" s="207" t="s">
        <v>1668</v>
      </c>
      <c r="D921" s="207" t="s">
        <v>135</v>
      </c>
      <c r="E921" s="208" t="s">
        <v>1669</v>
      </c>
      <c r="F921" s="209" t="s">
        <v>1670</v>
      </c>
      <c r="G921" s="210" t="s">
        <v>287</v>
      </c>
      <c r="H921" s="211">
        <v>2</v>
      </c>
      <c r="I921" s="212"/>
      <c r="J921" s="213">
        <f>ROUND(I921*H921,2)</f>
        <v>0</v>
      </c>
      <c r="K921" s="209" t="s">
        <v>139</v>
      </c>
      <c r="L921" s="47"/>
      <c r="M921" s="214" t="s">
        <v>19</v>
      </c>
      <c r="N921" s="215" t="s">
        <v>44</v>
      </c>
      <c r="O921" s="87"/>
      <c r="P921" s="216">
        <f>O921*H921</f>
        <v>0</v>
      </c>
      <c r="Q921" s="216">
        <v>0</v>
      </c>
      <c r="R921" s="216">
        <f>Q921*H921</f>
        <v>0</v>
      </c>
      <c r="S921" s="216">
        <v>0</v>
      </c>
      <c r="T921" s="217">
        <f>S921*H921</f>
        <v>0</v>
      </c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R921" s="218" t="s">
        <v>246</v>
      </c>
      <c r="AT921" s="218" t="s">
        <v>135</v>
      </c>
      <c r="AU921" s="218" t="s">
        <v>83</v>
      </c>
      <c r="AY921" s="20" t="s">
        <v>133</v>
      </c>
      <c r="BE921" s="219">
        <f>IF(N921="základní",J921,0)</f>
        <v>0</v>
      </c>
      <c r="BF921" s="219">
        <f>IF(N921="snížená",J921,0)</f>
        <v>0</v>
      </c>
      <c r="BG921" s="219">
        <f>IF(N921="zákl. přenesená",J921,0)</f>
        <v>0</v>
      </c>
      <c r="BH921" s="219">
        <f>IF(N921="sníž. přenesená",J921,0)</f>
        <v>0</v>
      </c>
      <c r="BI921" s="219">
        <f>IF(N921="nulová",J921,0)</f>
        <v>0</v>
      </c>
      <c r="BJ921" s="20" t="s">
        <v>81</v>
      </c>
      <c r="BK921" s="219">
        <f>ROUND(I921*H921,2)</f>
        <v>0</v>
      </c>
      <c r="BL921" s="20" t="s">
        <v>246</v>
      </c>
      <c r="BM921" s="218" t="s">
        <v>1671</v>
      </c>
    </row>
    <row r="922" s="2" customFormat="1">
      <c r="A922" s="41"/>
      <c r="B922" s="42"/>
      <c r="C922" s="43"/>
      <c r="D922" s="220" t="s">
        <v>142</v>
      </c>
      <c r="E922" s="43"/>
      <c r="F922" s="221" t="s">
        <v>1672</v>
      </c>
      <c r="G922" s="43"/>
      <c r="H922" s="43"/>
      <c r="I922" s="222"/>
      <c r="J922" s="43"/>
      <c r="K922" s="43"/>
      <c r="L922" s="47"/>
      <c r="M922" s="223"/>
      <c r="N922" s="224"/>
      <c r="O922" s="87"/>
      <c r="P922" s="87"/>
      <c r="Q922" s="87"/>
      <c r="R922" s="87"/>
      <c r="S922" s="87"/>
      <c r="T922" s="88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T922" s="20" t="s">
        <v>142</v>
      </c>
      <c r="AU922" s="20" t="s">
        <v>83</v>
      </c>
    </row>
    <row r="923" s="2" customFormat="1">
      <c r="A923" s="41"/>
      <c r="B923" s="42"/>
      <c r="C923" s="43"/>
      <c r="D923" s="225" t="s">
        <v>144</v>
      </c>
      <c r="E923" s="43"/>
      <c r="F923" s="226" t="s">
        <v>1673</v>
      </c>
      <c r="G923" s="43"/>
      <c r="H923" s="43"/>
      <c r="I923" s="222"/>
      <c r="J923" s="43"/>
      <c r="K923" s="43"/>
      <c r="L923" s="47"/>
      <c r="M923" s="223"/>
      <c r="N923" s="224"/>
      <c r="O923" s="87"/>
      <c r="P923" s="87"/>
      <c r="Q923" s="87"/>
      <c r="R923" s="87"/>
      <c r="S923" s="87"/>
      <c r="T923" s="88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T923" s="20" t="s">
        <v>144</v>
      </c>
      <c r="AU923" s="20" t="s">
        <v>83</v>
      </c>
    </row>
    <row r="924" s="13" customFormat="1">
      <c r="A924" s="13"/>
      <c r="B924" s="227"/>
      <c r="C924" s="228"/>
      <c r="D924" s="220" t="s">
        <v>146</v>
      </c>
      <c r="E924" s="229" t="s">
        <v>19</v>
      </c>
      <c r="F924" s="230" t="s">
        <v>1674</v>
      </c>
      <c r="G924" s="228"/>
      <c r="H924" s="231">
        <v>2</v>
      </c>
      <c r="I924" s="232"/>
      <c r="J924" s="228"/>
      <c r="K924" s="228"/>
      <c r="L924" s="233"/>
      <c r="M924" s="234"/>
      <c r="N924" s="235"/>
      <c r="O924" s="235"/>
      <c r="P924" s="235"/>
      <c r="Q924" s="235"/>
      <c r="R924" s="235"/>
      <c r="S924" s="235"/>
      <c r="T924" s="23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7" t="s">
        <v>146</v>
      </c>
      <c r="AU924" s="237" t="s">
        <v>83</v>
      </c>
      <c r="AV924" s="13" t="s">
        <v>83</v>
      </c>
      <c r="AW924" s="13" t="s">
        <v>33</v>
      </c>
      <c r="AX924" s="13" t="s">
        <v>81</v>
      </c>
      <c r="AY924" s="237" t="s">
        <v>133</v>
      </c>
    </row>
    <row r="925" s="2" customFormat="1" ht="24.15" customHeight="1">
      <c r="A925" s="41"/>
      <c r="B925" s="42"/>
      <c r="C925" s="273" t="s">
        <v>1675</v>
      </c>
      <c r="D925" s="273" t="s">
        <v>735</v>
      </c>
      <c r="E925" s="274" t="s">
        <v>1676</v>
      </c>
      <c r="F925" s="275" t="s">
        <v>1677</v>
      </c>
      <c r="G925" s="276" t="s">
        <v>287</v>
      </c>
      <c r="H925" s="277">
        <v>2</v>
      </c>
      <c r="I925" s="278"/>
      <c r="J925" s="279">
        <f>ROUND(I925*H925,2)</f>
        <v>0</v>
      </c>
      <c r="K925" s="275" t="s">
        <v>139</v>
      </c>
      <c r="L925" s="280"/>
      <c r="M925" s="281" t="s">
        <v>19</v>
      </c>
      <c r="N925" s="282" t="s">
        <v>44</v>
      </c>
      <c r="O925" s="87"/>
      <c r="P925" s="216">
        <f>O925*H925</f>
        <v>0</v>
      </c>
      <c r="Q925" s="216">
        <v>0.00040000000000000002</v>
      </c>
      <c r="R925" s="216">
        <f>Q925*H925</f>
        <v>0.00080000000000000004</v>
      </c>
      <c r="S925" s="216">
        <v>0</v>
      </c>
      <c r="T925" s="217">
        <f>S925*H925</f>
        <v>0</v>
      </c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R925" s="218" t="s">
        <v>382</v>
      </c>
      <c r="AT925" s="218" t="s">
        <v>735</v>
      </c>
      <c r="AU925" s="218" t="s">
        <v>83</v>
      </c>
      <c r="AY925" s="20" t="s">
        <v>133</v>
      </c>
      <c r="BE925" s="219">
        <f>IF(N925="základní",J925,0)</f>
        <v>0</v>
      </c>
      <c r="BF925" s="219">
        <f>IF(N925="snížená",J925,0)</f>
        <v>0</v>
      </c>
      <c r="BG925" s="219">
        <f>IF(N925="zákl. přenesená",J925,0)</f>
        <v>0</v>
      </c>
      <c r="BH925" s="219">
        <f>IF(N925="sníž. přenesená",J925,0)</f>
        <v>0</v>
      </c>
      <c r="BI925" s="219">
        <f>IF(N925="nulová",J925,0)</f>
        <v>0</v>
      </c>
      <c r="BJ925" s="20" t="s">
        <v>81</v>
      </c>
      <c r="BK925" s="219">
        <f>ROUND(I925*H925,2)</f>
        <v>0</v>
      </c>
      <c r="BL925" s="20" t="s">
        <v>246</v>
      </c>
      <c r="BM925" s="218" t="s">
        <v>1678</v>
      </c>
    </row>
    <row r="926" s="2" customFormat="1">
      <c r="A926" s="41"/>
      <c r="B926" s="42"/>
      <c r="C926" s="43"/>
      <c r="D926" s="220" t="s">
        <v>142</v>
      </c>
      <c r="E926" s="43"/>
      <c r="F926" s="221" t="s">
        <v>1677</v>
      </c>
      <c r="G926" s="43"/>
      <c r="H926" s="43"/>
      <c r="I926" s="222"/>
      <c r="J926" s="43"/>
      <c r="K926" s="43"/>
      <c r="L926" s="47"/>
      <c r="M926" s="223"/>
      <c r="N926" s="224"/>
      <c r="O926" s="87"/>
      <c r="P926" s="87"/>
      <c r="Q926" s="87"/>
      <c r="R926" s="87"/>
      <c r="S926" s="87"/>
      <c r="T926" s="88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T926" s="20" t="s">
        <v>142</v>
      </c>
      <c r="AU926" s="20" t="s">
        <v>83</v>
      </c>
    </row>
    <row r="927" s="2" customFormat="1" ht="16.5" customHeight="1">
      <c r="A927" s="41"/>
      <c r="B927" s="42"/>
      <c r="C927" s="207" t="s">
        <v>1679</v>
      </c>
      <c r="D927" s="207" t="s">
        <v>135</v>
      </c>
      <c r="E927" s="208" t="s">
        <v>1680</v>
      </c>
      <c r="F927" s="209" t="s">
        <v>1681</v>
      </c>
      <c r="G927" s="210" t="s">
        <v>287</v>
      </c>
      <c r="H927" s="211">
        <v>5</v>
      </c>
      <c r="I927" s="212"/>
      <c r="J927" s="213">
        <f>ROUND(I927*H927,2)</f>
        <v>0</v>
      </c>
      <c r="K927" s="209" t="s">
        <v>139</v>
      </c>
      <c r="L927" s="47"/>
      <c r="M927" s="214" t="s">
        <v>19</v>
      </c>
      <c r="N927" s="215" t="s">
        <v>44</v>
      </c>
      <c r="O927" s="87"/>
      <c r="P927" s="216">
        <f>O927*H927</f>
        <v>0</v>
      </c>
      <c r="Q927" s="216">
        <v>0</v>
      </c>
      <c r="R927" s="216">
        <f>Q927*H927</f>
        <v>0</v>
      </c>
      <c r="S927" s="216">
        <v>0</v>
      </c>
      <c r="T927" s="217">
        <f>S927*H927</f>
        <v>0</v>
      </c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R927" s="218" t="s">
        <v>246</v>
      </c>
      <c r="AT927" s="218" t="s">
        <v>135</v>
      </c>
      <c r="AU927" s="218" t="s">
        <v>83</v>
      </c>
      <c r="AY927" s="20" t="s">
        <v>133</v>
      </c>
      <c r="BE927" s="219">
        <f>IF(N927="základní",J927,0)</f>
        <v>0</v>
      </c>
      <c r="BF927" s="219">
        <f>IF(N927="snížená",J927,0)</f>
        <v>0</v>
      </c>
      <c r="BG927" s="219">
        <f>IF(N927="zákl. přenesená",J927,0)</f>
        <v>0</v>
      </c>
      <c r="BH927" s="219">
        <f>IF(N927="sníž. přenesená",J927,0)</f>
        <v>0</v>
      </c>
      <c r="BI927" s="219">
        <f>IF(N927="nulová",J927,0)</f>
        <v>0</v>
      </c>
      <c r="BJ927" s="20" t="s">
        <v>81</v>
      </c>
      <c r="BK927" s="219">
        <f>ROUND(I927*H927,2)</f>
        <v>0</v>
      </c>
      <c r="BL927" s="20" t="s">
        <v>246</v>
      </c>
      <c r="BM927" s="218" t="s">
        <v>1682</v>
      </c>
    </row>
    <row r="928" s="2" customFormat="1">
      <c r="A928" s="41"/>
      <c r="B928" s="42"/>
      <c r="C928" s="43"/>
      <c r="D928" s="220" t="s">
        <v>142</v>
      </c>
      <c r="E928" s="43"/>
      <c r="F928" s="221" t="s">
        <v>1683</v>
      </c>
      <c r="G928" s="43"/>
      <c r="H928" s="43"/>
      <c r="I928" s="222"/>
      <c r="J928" s="43"/>
      <c r="K928" s="43"/>
      <c r="L928" s="47"/>
      <c r="M928" s="223"/>
      <c r="N928" s="224"/>
      <c r="O928" s="87"/>
      <c r="P928" s="87"/>
      <c r="Q928" s="87"/>
      <c r="R928" s="87"/>
      <c r="S928" s="87"/>
      <c r="T928" s="88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T928" s="20" t="s">
        <v>142</v>
      </c>
      <c r="AU928" s="20" t="s">
        <v>83</v>
      </c>
    </row>
    <row r="929" s="2" customFormat="1">
      <c r="A929" s="41"/>
      <c r="B929" s="42"/>
      <c r="C929" s="43"/>
      <c r="D929" s="225" t="s">
        <v>144</v>
      </c>
      <c r="E929" s="43"/>
      <c r="F929" s="226" t="s">
        <v>1684</v>
      </c>
      <c r="G929" s="43"/>
      <c r="H929" s="43"/>
      <c r="I929" s="222"/>
      <c r="J929" s="43"/>
      <c r="K929" s="43"/>
      <c r="L929" s="47"/>
      <c r="M929" s="223"/>
      <c r="N929" s="224"/>
      <c r="O929" s="87"/>
      <c r="P929" s="87"/>
      <c r="Q929" s="87"/>
      <c r="R929" s="87"/>
      <c r="S929" s="87"/>
      <c r="T929" s="88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T929" s="20" t="s">
        <v>144</v>
      </c>
      <c r="AU929" s="20" t="s">
        <v>83</v>
      </c>
    </row>
    <row r="930" s="13" customFormat="1">
      <c r="A930" s="13"/>
      <c r="B930" s="227"/>
      <c r="C930" s="228"/>
      <c r="D930" s="220" t="s">
        <v>146</v>
      </c>
      <c r="E930" s="229" t="s">
        <v>19</v>
      </c>
      <c r="F930" s="230" t="s">
        <v>1685</v>
      </c>
      <c r="G930" s="228"/>
      <c r="H930" s="231">
        <v>4</v>
      </c>
      <c r="I930" s="232"/>
      <c r="J930" s="228"/>
      <c r="K930" s="228"/>
      <c r="L930" s="233"/>
      <c r="M930" s="234"/>
      <c r="N930" s="235"/>
      <c r="O930" s="235"/>
      <c r="P930" s="235"/>
      <c r="Q930" s="235"/>
      <c r="R930" s="235"/>
      <c r="S930" s="235"/>
      <c r="T930" s="23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7" t="s">
        <v>146</v>
      </c>
      <c r="AU930" s="237" t="s">
        <v>83</v>
      </c>
      <c r="AV930" s="13" t="s">
        <v>83</v>
      </c>
      <c r="AW930" s="13" t="s">
        <v>33</v>
      </c>
      <c r="AX930" s="13" t="s">
        <v>73</v>
      </c>
      <c r="AY930" s="237" t="s">
        <v>133</v>
      </c>
    </row>
    <row r="931" s="13" customFormat="1">
      <c r="A931" s="13"/>
      <c r="B931" s="227"/>
      <c r="C931" s="228"/>
      <c r="D931" s="220" t="s">
        <v>146</v>
      </c>
      <c r="E931" s="229" t="s">
        <v>19</v>
      </c>
      <c r="F931" s="230" t="s">
        <v>1686</v>
      </c>
      <c r="G931" s="228"/>
      <c r="H931" s="231">
        <v>1</v>
      </c>
      <c r="I931" s="232"/>
      <c r="J931" s="228"/>
      <c r="K931" s="228"/>
      <c r="L931" s="233"/>
      <c r="M931" s="234"/>
      <c r="N931" s="235"/>
      <c r="O931" s="235"/>
      <c r="P931" s="235"/>
      <c r="Q931" s="235"/>
      <c r="R931" s="235"/>
      <c r="S931" s="235"/>
      <c r="T931" s="23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7" t="s">
        <v>146</v>
      </c>
      <c r="AU931" s="237" t="s">
        <v>83</v>
      </c>
      <c r="AV931" s="13" t="s">
        <v>83</v>
      </c>
      <c r="AW931" s="13" t="s">
        <v>33</v>
      </c>
      <c r="AX931" s="13" t="s">
        <v>73</v>
      </c>
      <c r="AY931" s="237" t="s">
        <v>133</v>
      </c>
    </row>
    <row r="932" s="15" customFormat="1">
      <c r="A932" s="15"/>
      <c r="B932" s="248"/>
      <c r="C932" s="249"/>
      <c r="D932" s="220" t="s">
        <v>146</v>
      </c>
      <c r="E932" s="250" t="s">
        <v>19</v>
      </c>
      <c r="F932" s="251" t="s">
        <v>261</v>
      </c>
      <c r="G932" s="249"/>
      <c r="H932" s="252">
        <v>5</v>
      </c>
      <c r="I932" s="253"/>
      <c r="J932" s="249"/>
      <c r="K932" s="249"/>
      <c r="L932" s="254"/>
      <c r="M932" s="255"/>
      <c r="N932" s="256"/>
      <c r="O932" s="256"/>
      <c r="P932" s="256"/>
      <c r="Q932" s="256"/>
      <c r="R932" s="256"/>
      <c r="S932" s="256"/>
      <c r="T932" s="257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58" t="s">
        <v>146</v>
      </c>
      <c r="AU932" s="258" t="s">
        <v>83</v>
      </c>
      <c r="AV932" s="15" t="s">
        <v>140</v>
      </c>
      <c r="AW932" s="15" t="s">
        <v>33</v>
      </c>
      <c r="AX932" s="15" t="s">
        <v>81</v>
      </c>
      <c r="AY932" s="258" t="s">
        <v>133</v>
      </c>
    </row>
    <row r="933" s="2" customFormat="1" ht="16.5" customHeight="1">
      <c r="A933" s="41"/>
      <c r="B933" s="42"/>
      <c r="C933" s="273" t="s">
        <v>1687</v>
      </c>
      <c r="D933" s="273" t="s">
        <v>735</v>
      </c>
      <c r="E933" s="274" t="s">
        <v>1688</v>
      </c>
      <c r="F933" s="275" t="s">
        <v>1689</v>
      </c>
      <c r="G933" s="276" t="s">
        <v>287</v>
      </c>
      <c r="H933" s="277">
        <v>1</v>
      </c>
      <c r="I933" s="278"/>
      <c r="J933" s="279">
        <f>ROUND(I933*H933,2)</f>
        <v>0</v>
      </c>
      <c r="K933" s="275" t="s">
        <v>139</v>
      </c>
      <c r="L933" s="280"/>
      <c r="M933" s="281" t="s">
        <v>19</v>
      </c>
      <c r="N933" s="282" t="s">
        <v>44</v>
      </c>
      <c r="O933" s="87"/>
      <c r="P933" s="216">
        <f>O933*H933</f>
        <v>0</v>
      </c>
      <c r="Q933" s="216">
        <v>0.00020000000000000001</v>
      </c>
      <c r="R933" s="216">
        <f>Q933*H933</f>
        <v>0.00020000000000000001</v>
      </c>
      <c r="S933" s="216">
        <v>0</v>
      </c>
      <c r="T933" s="217">
        <f>S933*H933</f>
        <v>0</v>
      </c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R933" s="218" t="s">
        <v>382</v>
      </c>
      <c r="AT933" s="218" t="s">
        <v>735</v>
      </c>
      <c r="AU933" s="218" t="s">
        <v>83</v>
      </c>
      <c r="AY933" s="20" t="s">
        <v>133</v>
      </c>
      <c r="BE933" s="219">
        <f>IF(N933="základní",J933,0)</f>
        <v>0</v>
      </c>
      <c r="BF933" s="219">
        <f>IF(N933="snížená",J933,0)</f>
        <v>0</v>
      </c>
      <c r="BG933" s="219">
        <f>IF(N933="zákl. přenesená",J933,0)</f>
        <v>0</v>
      </c>
      <c r="BH933" s="219">
        <f>IF(N933="sníž. přenesená",J933,0)</f>
        <v>0</v>
      </c>
      <c r="BI933" s="219">
        <f>IF(N933="nulová",J933,0)</f>
        <v>0</v>
      </c>
      <c r="BJ933" s="20" t="s">
        <v>81</v>
      </c>
      <c r="BK933" s="219">
        <f>ROUND(I933*H933,2)</f>
        <v>0</v>
      </c>
      <c r="BL933" s="20" t="s">
        <v>246</v>
      </c>
      <c r="BM933" s="218" t="s">
        <v>1690</v>
      </c>
    </row>
    <row r="934" s="2" customFormat="1">
      <c r="A934" s="41"/>
      <c r="B934" s="42"/>
      <c r="C934" s="43"/>
      <c r="D934" s="220" t="s">
        <v>142</v>
      </c>
      <c r="E934" s="43"/>
      <c r="F934" s="221" t="s">
        <v>1689</v>
      </c>
      <c r="G934" s="43"/>
      <c r="H934" s="43"/>
      <c r="I934" s="222"/>
      <c r="J934" s="43"/>
      <c r="K934" s="43"/>
      <c r="L934" s="47"/>
      <c r="M934" s="223"/>
      <c r="N934" s="224"/>
      <c r="O934" s="87"/>
      <c r="P934" s="87"/>
      <c r="Q934" s="87"/>
      <c r="R934" s="87"/>
      <c r="S934" s="87"/>
      <c r="T934" s="88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T934" s="20" t="s">
        <v>142</v>
      </c>
      <c r="AU934" s="20" t="s">
        <v>83</v>
      </c>
    </row>
    <row r="935" s="2" customFormat="1" ht="16.5" customHeight="1">
      <c r="A935" s="41"/>
      <c r="B935" s="42"/>
      <c r="C935" s="273" t="s">
        <v>1691</v>
      </c>
      <c r="D935" s="273" t="s">
        <v>735</v>
      </c>
      <c r="E935" s="274" t="s">
        <v>1692</v>
      </c>
      <c r="F935" s="275" t="s">
        <v>1693</v>
      </c>
      <c r="G935" s="276" t="s">
        <v>287</v>
      </c>
      <c r="H935" s="277">
        <v>4</v>
      </c>
      <c r="I935" s="278"/>
      <c r="J935" s="279">
        <f>ROUND(I935*H935,2)</f>
        <v>0</v>
      </c>
      <c r="K935" s="275" t="s">
        <v>139</v>
      </c>
      <c r="L935" s="280"/>
      <c r="M935" s="281" t="s">
        <v>19</v>
      </c>
      <c r="N935" s="282" t="s">
        <v>44</v>
      </c>
      <c r="O935" s="87"/>
      <c r="P935" s="216">
        <f>O935*H935</f>
        <v>0</v>
      </c>
      <c r="Q935" s="216">
        <v>0.00035</v>
      </c>
      <c r="R935" s="216">
        <f>Q935*H935</f>
        <v>0.0014</v>
      </c>
      <c r="S935" s="216">
        <v>0</v>
      </c>
      <c r="T935" s="217">
        <f>S935*H935</f>
        <v>0</v>
      </c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R935" s="218" t="s">
        <v>382</v>
      </c>
      <c r="AT935" s="218" t="s">
        <v>735</v>
      </c>
      <c r="AU935" s="218" t="s">
        <v>83</v>
      </c>
      <c r="AY935" s="20" t="s">
        <v>133</v>
      </c>
      <c r="BE935" s="219">
        <f>IF(N935="základní",J935,0)</f>
        <v>0</v>
      </c>
      <c r="BF935" s="219">
        <f>IF(N935="snížená",J935,0)</f>
        <v>0</v>
      </c>
      <c r="BG935" s="219">
        <f>IF(N935="zákl. přenesená",J935,0)</f>
        <v>0</v>
      </c>
      <c r="BH935" s="219">
        <f>IF(N935="sníž. přenesená",J935,0)</f>
        <v>0</v>
      </c>
      <c r="BI935" s="219">
        <f>IF(N935="nulová",J935,0)</f>
        <v>0</v>
      </c>
      <c r="BJ935" s="20" t="s">
        <v>81</v>
      </c>
      <c r="BK935" s="219">
        <f>ROUND(I935*H935,2)</f>
        <v>0</v>
      </c>
      <c r="BL935" s="20" t="s">
        <v>246</v>
      </c>
      <c r="BM935" s="218" t="s">
        <v>1694</v>
      </c>
    </row>
    <row r="936" s="2" customFormat="1">
      <c r="A936" s="41"/>
      <c r="B936" s="42"/>
      <c r="C936" s="43"/>
      <c r="D936" s="220" t="s">
        <v>142</v>
      </c>
      <c r="E936" s="43"/>
      <c r="F936" s="221" t="s">
        <v>1693</v>
      </c>
      <c r="G936" s="43"/>
      <c r="H936" s="43"/>
      <c r="I936" s="222"/>
      <c r="J936" s="43"/>
      <c r="K936" s="43"/>
      <c r="L936" s="47"/>
      <c r="M936" s="223"/>
      <c r="N936" s="224"/>
      <c r="O936" s="87"/>
      <c r="P936" s="87"/>
      <c r="Q936" s="87"/>
      <c r="R936" s="87"/>
      <c r="S936" s="87"/>
      <c r="T936" s="88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T936" s="20" t="s">
        <v>142</v>
      </c>
      <c r="AU936" s="20" t="s">
        <v>83</v>
      </c>
    </row>
    <row r="937" s="2" customFormat="1" ht="21.75" customHeight="1">
      <c r="A937" s="41"/>
      <c r="B937" s="42"/>
      <c r="C937" s="207" t="s">
        <v>1695</v>
      </c>
      <c r="D937" s="207" t="s">
        <v>135</v>
      </c>
      <c r="E937" s="208" t="s">
        <v>1696</v>
      </c>
      <c r="F937" s="209" t="s">
        <v>1697</v>
      </c>
      <c r="G937" s="210" t="s">
        <v>287</v>
      </c>
      <c r="H937" s="211">
        <v>1</v>
      </c>
      <c r="I937" s="212"/>
      <c r="J937" s="213">
        <f>ROUND(I937*H937,2)</f>
        <v>0</v>
      </c>
      <c r="K937" s="209" t="s">
        <v>139</v>
      </c>
      <c r="L937" s="47"/>
      <c r="M937" s="214" t="s">
        <v>19</v>
      </c>
      <c r="N937" s="215" t="s">
        <v>44</v>
      </c>
      <c r="O937" s="87"/>
      <c r="P937" s="216">
        <f>O937*H937</f>
        <v>0</v>
      </c>
      <c r="Q937" s="216">
        <v>0</v>
      </c>
      <c r="R937" s="216">
        <f>Q937*H937</f>
        <v>0</v>
      </c>
      <c r="S937" s="216">
        <v>0</v>
      </c>
      <c r="T937" s="217">
        <f>S937*H937</f>
        <v>0</v>
      </c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R937" s="218" t="s">
        <v>246</v>
      </c>
      <c r="AT937" s="218" t="s">
        <v>135</v>
      </c>
      <c r="AU937" s="218" t="s">
        <v>83</v>
      </c>
      <c r="AY937" s="20" t="s">
        <v>133</v>
      </c>
      <c r="BE937" s="219">
        <f>IF(N937="základní",J937,0)</f>
        <v>0</v>
      </c>
      <c r="BF937" s="219">
        <f>IF(N937="snížená",J937,0)</f>
        <v>0</v>
      </c>
      <c r="BG937" s="219">
        <f>IF(N937="zákl. přenesená",J937,0)</f>
        <v>0</v>
      </c>
      <c r="BH937" s="219">
        <f>IF(N937="sníž. přenesená",J937,0)</f>
        <v>0</v>
      </c>
      <c r="BI937" s="219">
        <f>IF(N937="nulová",J937,0)</f>
        <v>0</v>
      </c>
      <c r="BJ937" s="20" t="s">
        <v>81</v>
      </c>
      <c r="BK937" s="219">
        <f>ROUND(I937*H937,2)</f>
        <v>0</v>
      </c>
      <c r="BL937" s="20" t="s">
        <v>246</v>
      </c>
      <c r="BM937" s="218" t="s">
        <v>1698</v>
      </c>
    </row>
    <row r="938" s="2" customFormat="1">
      <c r="A938" s="41"/>
      <c r="B938" s="42"/>
      <c r="C938" s="43"/>
      <c r="D938" s="220" t="s">
        <v>142</v>
      </c>
      <c r="E938" s="43"/>
      <c r="F938" s="221" t="s">
        <v>1699</v>
      </c>
      <c r="G938" s="43"/>
      <c r="H938" s="43"/>
      <c r="I938" s="222"/>
      <c r="J938" s="43"/>
      <c r="K938" s="43"/>
      <c r="L938" s="47"/>
      <c r="M938" s="223"/>
      <c r="N938" s="224"/>
      <c r="O938" s="87"/>
      <c r="P938" s="87"/>
      <c r="Q938" s="87"/>
      <c r="R938" s="87"/>
      <c r="S938" s="87"/>
      <c r="T938" s="88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T938" s="20" t="s">
        <v>142</v>
      </c>
      <c r="AU938" s="20" t="s">
        <v>83</v>
      </c>
    </row>
    <row r="939" s="2" customFormat="1">
      <c r="A939" s="41"/>
      <c r="B939" s="42"/>
      <c r="C939" s="43"/>
      <c r="D939" s="225" t="s">
        <v>144</v>
      </c>
      <c r="E939" s="43"/>
      <c r="F939" s="226" t="s">
        <v>1700</v>
      </c>
      <c r="G939" s="43"/>
      <c r="H939" s="43"/>
      <c r="I939" s="222"/>
      <c r="J939" s="43"/>
      <c r="K939" s="43"/>
      <c r="L939" s="47"/>
      <c r="M939" s="223"/>
      <c r="N939" s="224"/>
      <c r="O939" s="87"/>
      <c r="P939" s="87"/>
      <c r="Q939" s="87"/>
      <c r="R939" s="87"/>
      <c r="S939" s="87"/>
      <c r="T939" s="88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T939" s="20" t="s">
        <v>144</v>
      </c>
      <c r="AU939" s="20" t="s">
        <v>83</v>
      </c>
    </row>
    <row r="940" s="13" customFormat="1">
      <c r="A940" s="13"/>
      <c r="B940" s="227"/>
      <c r="C940" s="228"/>
      <c r="D940" s="220" t="s">
        <v>146</v>
      </c>
      <c r="E940" s="229" t="s">
        <v>19</v>
      </c>
      <c r="F940" s="230" t="s">
        <v>1701</v>
      </c>
      <c r="G940" s="228"/>
      <c r="H940" s="231">
        <v>1</v>
      </c>
      <c r="I940" s="232"/>
      <c r="J940" s="228"/>
      <c r="K940" s="228"/>
      <c r="L940" s="233"/>
      <c r="M940" s="234"/>
      <c r="N940" s="235"/>
      <c r="O940" s="235"/>
      <c r="P940" s="235"/>
      <c r="Q940" s="235"/>
      <c r="R940" s="235"/>
      <c r="S940" s="235"/>
      <c r="T940" s="23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7" t="s">
        <v>146</v>
      </c>
      <c r="AU940" s="237" t="s">
        <v>83</v>
      </c>
      <c r="AV940" s="13" t="s">
        <v>83</v>
      </c>
      <c r="AW940" s="13" t="s">
        <v>33</v>
      </c>
      <c r="AX940" s="13" t="s">
        <v>81</v>
      </c>
      <c r="AY940" s="237" t="s">
        <v>133</v>
      </c>
    </row>
    <row r="941" s="2" customFormat="1" ht="24.15" customHeight="1">
      <c r="A941" s="41"/>
      <c r="B941" s="42"/>
      <c r="C941" s="273" t="s">
        <v>1702</v>
      </c>
      <c r="D941" s="273" t="s">
        <v>735</v>
      </c>
      <c r="E941" s="274" t="s">
        <v>1703</v>
      </c>
      <c r="F941" s="275" t="s">
        <v>1704</v>
      </c>
      <c r="G941" s="276" t="s">
        <v>287</v>
      </c>
      <c r="H941" s="277">
        <v>1</v>
      </c>
      <c r="I941" s="278"/>
      <c r="J941" s="279">
        <f>ROUND(I941*H941,2)</f>
        <v>0</v>
      </c>
      <c r="K941" s="275" t="s">
        <v>139</v>
      </c>
      <c r="L941" s="280"/>
      <c r="M941" s="281" t="s">
        <v>19</v>
      </c>
      <c r="N941" s="282" t="s">
        <v>44</v>
      </c>
      <c r="O941" s="87"/>
      <c r="P941" s="216">
        <f>O941*H941</f>
        <v>0</v>
      </c>
      <c r="Q941" s="216">
        <v>0.00069999999999999999</v>
      </c>
      <c r="R941" s="216">
        <f>Q941*H941</f>
        <v>0.00069999999999999999</v>
      </c>
      <c r="S941" s="216">
        <v>0</v>
      </c>
      <c r="T941" s="217">
        <f>S941*H941</f>
        <v>0</v>
      </c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R941" s="218" t="s">
        <v>382</v>
      </c>
      <c r="AT941" s="218" t="s">
        <v>735</v>
      </c>
      <c r="AU941" s="218" t="s">
        <v>83</v>
      </c>
      <c r="AY941" s="20" t="s">
        <v>133</v>
      </c>
      <c r="BE941" s="219">
        <f>IF(N941="základní",J941,0)</f>
        <v>0</v>
      </c>
      <c r="BF941" s="219">
        <f>IF(N941="snížená",J941,0)</f>
        <v>0</v>
      </c>
      <c r="BG941" s="219">
        <f>IF(N941="zákl. přenesená",J941,0)</f>
        <v>0</v>
      </c>
      <c r="BH941" s="219">
        <f>IF(N941="sníž. přenesená",J941,0)</f>
        <v>0</v>
      </c>
      <c r="BI941" s="219">
        <f>IF(N941="nulová",J941,0)</f>
        <v>0</v>
      </c>
      <c r="BJ941" s="20" t="s">
        <v>81</v>
      </c>
      <c r="BK941" s="219">
        <f>ROUND(I941*H941,2)</f>
        <v>0</v>
      </c>
      <c r="BL941" s="20" t="s">
        <v>246</v>
      </c>
      <c r="BM941" s="218" t="s">
        <v>1705</v>
      </c>
    </row>
    <row r="942" s="2" customFormat="1">
      <c r="A942" s="41"/>
      <c r="B942" s="42"/>
      <c r="C942" s="43"/>
      <c r="D942" s="220" t="s">
        <v>142</v>
      </c>
      <c r="E942" s="43"/>
      <c r="F942" s="221" t="s">
        <v>1704</v>
      </c>
      <c r="G942" s="43"/>
      <c r="H942" s="43"/>
      <c r="I942" s="222"/>
      <c r="J942" s="43"/>
      <c r="K942" s="43"/>
      <c r="L942" s="47"/>
      <c r="M942" s="223"/>
      <c r="N942" s="224"/>
      <c r="O942" s="87"/>
      <c r="P942" s="87"/>
      <c r="Q942" s="87"/>
      <c r="R942" s="87"/>
      <c r="S942" s="87"/>
      <c r="T942" s="88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T942" s="20" t="s">
        <v>142</v>
      </c>
      <c r="AU942" s="20" t="s">
        <v>83</v>
      </c>
    </row>
    <row r="943" s="2" customFormat="1" ht="37.8" customHeight="1">
      <c r="A943" s="41"/>
      <c r="B943" s="42"/>
      <c r="C943" s="207" t="s">
        <v>1706</v>
      </c>
      <c r="D943" s="207" t="s">
        <v>135</v>
      </c>
      <c r="E943" s="208" t="s">
        <v>1707</v>
      </c>
      <c r="F943" s="209" t="s">
        <v>1708</v>
      </c>
      <c r="G943" s="210" t="s">
        <v>312</v>
      </c>
      <c r="H943" s="211">
        <v>2</v>
      </c>
      <c r="I943" s="212"/>
      <c r="J943" s="213">
        <f>ROUND(I943*H943,2)</f>
        <v>0</v>
      </c>
      <c r="K943" s="209" t="s">
        <v>139</v>
      </c>
      <c r="L943" s="47"/>
      <c r="M943" s="214" t="s">
        <v>19</v>
      </c>
      <c r="N943" s="215" t="s">
        <v>44</v>
      </c>
      <c r="O943" s="87"/>
      <c r="P943" s="216">
        <f>O943*H943</f>
        <v>0</v>
      </c>
      <c r="Q943" s="216">
        <v>0.0034399999999999999</v>
      </c>
      <c r="R943" s="216">
        <f>Q943*H943</f>
        <v>0.0068799999999999998</v>
      </c>
      <c r="S943" s="216">
        <v>0</v>
      </c>
      <c r="T943" s="217">
        <f>S943*H943</f>
        <v>0</v>
      </c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R943" s="218" t="s">
        <v>140</v>
      </c>
      <c r="AT943" s="218" t="s">
        <v>135</v>
      </c>
      <c r="AU943" s="218" t="s">
        <v>83</v>
      </c>
      <c r="AY943" s="20" t="s">
        <v>133</v>
      </c>
      <c r="BE943" s="219">
        <f>IF(N943="základní",J943,0)</f>
        <v>0</v>
      </c>
      <c r="BF943" s="219">
        <f>IF(N943="snížená",J943,0)</f>
        <v>0</v>
      </c>
      <c r="BG943" s="219">
        <f>IF(N943="zákl. přenesená",J943,0)</f>
        <v>0</v>
      </c>
      <c r="BH943" s="219">
        <f>IF(N943="sníž. přenesená",J943,0)</f>
        <v>0</v>
      </c>
      <c r="BI943" s="219">
        <f>IF(N943="nulová",J943,0)</f>
        <v>0</v>
      </c>
      <c r="BJ943" s="20" t="s">
        <v>81</v>
      </c>
      <c r="BK943" s="219">
        <f>ROUND(I943*H943,2)</f>
        <v>0</v>
      </c>
      <c r="BL943" s="20" t="s">
        <v>140</v>
      </c>
      <c r="BM943" s="218" t="s">
        <v>1709</v>
      </c>
    </row>
    <row r="944" s="2" customFormat="1">
      <c r="A944" s="41"/>
      <c r="B944" s="42"/>
      <c r="C944" s="43"/>
      <c r="D944" s="220" t="s">
        <v>142</v>
      </c>
      <c r="E944" s="43"/>
      <c r="F944" s="221" t="s">
        <v>1710</v>
      </c>
      <c r="G944" s="43"/>
      <c r="H944" s="43"/>
      <c r="I944" s="222"/>
      <c r="J944" s="43"/>
      <c r="K944" s="43"/>
      <c r="L944" s="47"/>
      <c r="M944" s="223"/>
      <c r="N944" s="224"/>
      <c r="O944" s="87"/>
      <c r="P944" s="87"/>
      <c r="Q944" s="87"/>
      <c r="R944" s="87"/>
      <c r="S944" s="87"/>
      <c r="T944" s="88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T944" s="20" t="s">
        <v>142</v>
      </c>
      <c r="AU944" s="20" t="s">
        <v>83</v>
      </c>
    </row>
    <row r="945" s="2" customFormat="1">
      <c r="A945" s="41"/>
      <c r="B945" s="42"/>
      <c r="C945" s="43"/>
      <c r="D945" s="225" t="s">
        <v>144</v>
      </c>
      <c r="E945" s="43"/>
      <c r="F945" s="226" t="s">
        <v>1711</v>
      </c>
      <c r="G945" s="43"/>
      <c r="H945" s="43"/>
      <c r="I945" s="222"/>
      <c r="J945" s="43"/>
      <c r="K945" s="43"/>
      <c r="L945" s="47"/>
      <c r="M945" s="223"/>
      <c r="N945" s="224"/>
      <c r="O945" s="87"/>
      <c r="P945" s="87"/>
      <c r="Q945" s="87"/>
      <c r="R945" s="87"/>
      <c r="S945" s="87"/>
      <c r="T945" s="88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T945" s="20" t="s">
        <v>144</v>
      </c>
      <c r="AU945" s="20" t="s">
        <v>83</v>
      </c>
    </row>
    <row r="946" s="14" customFormat="1">
      <c r="A946" s="14"/>
      <c r="B946" s="238"/>
      <c r="C946" s="239"/>
      <c r="D946" s="220" t="s">
        <v>146</v>
      </c>
      <c r="E946" s="240" t="s">
        <v>19</v>
      </c>
      <c r="F946" s="241" t="s">
        <v>1712</v>
      </c>
      <c r="G946" s="239"/>
      <c r="H946" s="240" t="s">
        <v>19</v>
      </c>
      <c r="I946" s="242"/>
      <c r="J946" s="239"/>
      <c r="K946" s="239"/>
      <c r="L946" s="243"/>
      <c r="M946" s="244"/>
      <c r="N946" s="245"/>
      <c r="O946" s="245"/>
      <c r="P946" s="245"/>
      <c r="Q946" s="245"/>
      <c r="R946" s="245"/>
      <c r="S946" s="245"/>
      <c r="T946" s="246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247" t="s">
        <v>146</v>
      </c>
      <c r="AU946" s="247" t="s">
        <v>83</v>
      </c>
      <c r="AV946" s="14" t="s">
        <v>81</v>
      </c>
      <c r="AW946" s="14" t="s">
        <v>33</v>
      </c>
      <c r="AX946" s="14" t="s">
        <v>73</v>
      </c>
      <c r="AY946" s="247" t="s">
        <v>133</v>
      </c>
    </row>
    <row r="947" s="13" customFormat="1">
      <c r="A947" s="13"/>
      <c r="B947" s="227"/>
      <c r="C947" s="228"/>
      <c r="D947" s="220" t="s">
        <v>146</v>
      </c>
      <c r="E947" s="229" t="s">
        <v>19</v>
      </c>
      <c r="F947" s="230" t="s">
        <v>83</v>
      </c>
      <c r="G947" s="228"/>
      <c r="H947" s="231">
        <v>2</v>
      </c>
      <c r="I947" s="232"/>
      <c r="J947" s="228"/>
      <c r="K947" s="228"/>
      <c r="L947" s="233"/>
      <c r="M947" s="234"/>
      <c r="N947" s="235"/>
      <c r="O947" s="235"/>
      <c r="P947" s="235"/>
      <c r="Q947" s="235"/>
      <c r="R947" s="235"/>
      <c r="S947" s="235"/>
      <c r="T947" s="23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7" t="s">
        <v>146</v>
      </c>
      <c r="AU947" s="237" t="s">
        <v>83</v>
      </c>
      <c r="AV947" s="13" t="s">
        <v>83</v>
      </c>
      <c r="AW947" s="13" t="s">
        <v>33</v>
      </c>
      <c r="AX947" s="13" t="s">
        <v>81</v>
      </c>
      <c r="AY947" s="237" t="s">
        <v>133</v>
      </c>
    </row>
    <row r="948" s="2" customFormat="1" ht="24.15" customHeight="1">
      <c r="A948" s="41"/>
      <c r="B948" s="42"/>
      <c r="C948" s="207" t="s">
        <v>1713</v>
      </c>
      <c r="D948" s="207" t="s">
        <v>135</v>
      </c>
      <c r="E948" s="208" t="s">
        <v>1714</v>
      </c>
      <c r="F948" s="209" t="s">
        <v>1715</v>
      </c>
      <c r="G948" s="210" t="s">
        <v>312</v>
      </c>
      <c r="H948" s="211">
        <v>1</v>
      </c>
      <c r="I948" s="212"/>
      <c r="J948" s="213">
        <f>ROUND(I948*H948,2)</f>
        <v>0</v>
      </c>
      <c r="K948" s="209" t="s">
        <v>139</v>
      </c>
      <c r="L948" s="47"/>
      <c r="M948" s="214" t="s">
        <v>19</v>
      </c>
      <c r="N948" s="215" t="s">
        <v>44</v>
      </c>
      <c r="O948" s="87"/>
      <c r="P948" s="216">
        <f>O948*H948</f>
        <v>0</v>
      </c>
      <c r="Q948" s="216">
        <v>0</v>
      </c>
      <c r="R948" s="216">
        <f>Q948*H948</f>
        <v>0</v>
      </c>
      <c r="S948" s="216">
        <v>0</v>
      </c>
      <c r="T948" s="217">
        <f>S948*H948</f>
        <v>0</v>
      </c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R948" s="218" t="s">
        <v>246</v>
      </c>
      <c r="AT948" s="218" t="s">
        <v>135</v>
      </c>
      <c r="AU948" s="218" t="s">
        <v>83</v>
      </c>
      <c r="AY948" s="20" t="s">
        <v>133</v>
      </c>
      <c r="BE948" s="219">
        <f>IF(N948="základní",J948,0)</f>
        <v>0</v>
      </c>
      <c r="BF948" s="219">
        <f>IF(N948="snížená",J948,0)</f>
        <v>0</v>
      </c>
      <c r="BG948" s="219">
        <f>IF(N948="zákl. přenesená",J948,0)</f>
        <v>0</v>
      </c>
      <c r="BH948" s="219">
        <f>IF(N948="sníž. přenesená",J948,0)</f>
        <v>0</v>
      </c>
      <c r="BI948" s="219">
        <f>IF(N948="nulová",J948,0)</f>
        <v>0</v>
      </c>
      <c r="BJ948" s="20" t="s">
        <v>81</v>
      </c>
      <c r="BK948" s="219">
        <f>ROUND(I948*H948,2)</f>
        <v>0</v>
      </c>
      <c r="BL948" s="20" t="s">
        <v>246</v>
      </c>
      <c r="BM948" s="218" t="s">
        <v>1716</v>
      </c>
    </row>
    <row r="949" s="2" customFormat="1">
      <c r="A949" s="41"/>
      <c r="B949" s="42"/>
      <c r="C949" s="43"/>
      <c r="D949" s="220" t="s">
        <v>142</v>
      </c>
      <c r="E949" s="43"/>
      <c r="F949" s="221" t="s">
        <v>1717</v>
      </c>
      <c r="G949" s="43"/>
      <c r="H949" s="43"/>
      <c r="I949" s="222"/>
      <c r="J949" s="43"/>
      <c r="K949" s="43"/>
      <c r="L949" s="47"/>
      <c r="M949" s="223"/>
      <c r="N949" s="224"/>
      <c r="O949" s="87"/>
      <c r="P949" s="87"/>
      <c r="Q949" s="87"/>
      <c r="R949" s="87"/>
      <c r="S949" s="87"/>
      <c r="T949" s="88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T949" s="20" t="s">
        <v>142</v>
      </c>
      <c r="AU949" s="20" t="s">
        <v>83</v>
      </c>
    </row>
    <row r="950" s="2" customFormat="1">
      <c r="A950" s="41"/>
      <c r="B950" s="42"/>
      <c r="C950" s="43"/>
      <c r="D950" s="225" t="s">
        <v>144</v>
      </c>
      <c r="E950" s="43"/>
      <c r="F950" s="226" t="s">
        <v>1718</v>
      </c>
      <c r="G950" s="43"/>
      <c r="H950" s="43"/>
      <c r="I950" s="222"/>
      <c r="J950" s="43"/>
      <c r="K950" s="43"/>
      <c r="L950" s="47"/>
      <c r="M950" s="223"/>
      <c r="N950" s="224"/>
      <c r="O950" s="87"/>
      <c r="P950" s="87"/>
      <c r="Q950" s="87"/>
      <c r="R950" s="87"/>
      <c r="S950" s="87"/>
      <c r="T950" s="88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T950" s="20" t="s">
        <v>144</v>
      </c>
      <c r="AU950" s="20" t="s">
        <v>83</v>
      </c>
    </row>
    <row r="951" s="13" customFormat="1">
      <c r="A951" s="13"/>
      <c r="B951" s="227"/>
      <c r="C951" s="228"/>
      <c r="D951" s="220" t="s">
        <v>146</v>
      </c>
      <c r="E951" s="229" t="s">
        <v>19</v>
      </c>
      <c r="F951" s="230" t="s">
        <v>1719</v>
      </c>
      <c r="G951" s="228"/>
      <c r="H951" s="231">
        <v>1</v>
      </c>
      <c r="I951" s="232"/>
      <c r="J951" s="228"/>
      <c r="K951" s="228"/>
      <c r="L951" s="233"/>
      <c r="M951" s="234"/>
      <c r="N951" s="235"/>
      <c r="O951" s="235"/>
      <c r="P951" s="235"/>
      <c r="Q951" s="235"/>
      <c r="R951" s="235"/>
      <c r="S951" s="235"/>
      <c r="T951" s="236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7" t="s">
        <v>146</v>
      </c>
      <c r="AU951" s="237" t="s">
        <v>83</v>
      </c>
      <c r="AV951" s="13" t="s">
        <v>83</v>
      </c>
      <c r="AW951" s="13" t="s">
        <v>33</v>
      </c>
      <c r="AX951" s="13" t="s">
        <v>81</v>
      </c>
      <c r="AY951" s="237" t="s">
        <v>133</v>
      </c>
    </row>
    <row r="952" s="2" customFormat="1" ht="24.15" customHeight="1">
      <c r="A952" s="41"/>
      <c r="B952" s="42"/>
      <c r="C952" s="207" t="s">
        <v>1720</v>
      </c>
      <c r="D952" s="207" t="s">
        <v>135</v>
      </c>
      <c r="E952" s="208" t="s">
        <v>1721</v>
      </c>
      <c r="F952" s="209" t="s">
        <v>1722</v>
      </c>
      <c r="G952" s="210" t="s">
        <v>312</v>
      </c>
      <c r="H952" s="211">
        <v>1.2</v>
      </c>
      <c r="I952" s="212"/>
      <c r="J952" s="213">
        <f>ROUND(I952*H952,2)</f>
        <v>0</v>
      </c>
      <c r="K952" s="209" t="s">
        <v>139</v>
      </c>
      <c r="L952" s="47"/>
      <c r="M952" s="214" t="s">
        <v>19</v>
      </c>
      <c r="N952" s="215" t="s">
        <v>44</v>
      </c>
      <c r="O952" s="87"/>
      <c r="P952" s="216">
        <f>O952*H952</f>
        <v>0</v>
      </c>
      <c r="Q952" s="216">
        <v>0</v>
      </c>
      <c r="R952" s="216">
        <f>Q952*H952</f>
        <v>0</v>
      </c>
      <c r="S952" s="216">
        <v>0</v>
      </c>
      <c r="T952" s="217">
        <f>S952*H952</f>
        <v>0</v>
      </c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R952" s="218" t="s">
        <v>246</v>
      </c>
      <c r="AT952" s="218" t="s">
        <v>135</v>
      </c>
      <c r="AU952" s="218" t="s">
        <v>83</v>
      </c>
      <c r="AY952" s="20" t="s">
        <v>133</v>
      </c>
      <c r="BE952" s="219">
        <f>IF(N952="základní",J952,0)</f>
        <v>0</v>
      </c>
      <c r="BF952" s="219">
        <f>IF(N952="snížená",J952,0)</f>
        <v>0</v>
      </c>
      <c r="BG952" s="219">
        <f>IF(N952="zákl. přenesená",J952,0)</f>
        <v>0</v>
      </c>
      <c r="BH952" s="219">
        <f>IF(N952="sníž. přenesená",J952,0)</f>
        <v>0</v>
      </c>
      <c r="BI952" s="219">
        <f>IF(N952="nulová",J952,0)</f>
        <v>0</v>
      </c>
      <c r="BJ952" s="20" t="s">
        <v>81</v>
      </c>
      <c r="BK952" s="219">
        <f>ROUND(I952*H952,2)</f>
        <v>0</v>
      </c>
      <c r="BL952" s="20" t="s">
        <v>246</v>
      </c>
      <c r="BM952" s="218" t="s">
        <v>1723</v>
      </c>
    </row>
    <row r="953" s="2" customFormat="1">
      <c r="A953" s="41"/>
      <c r="B953" s="42"/>
      <c r="C953" s="43"/>
      <c r="D953" s="220" t="s">
        <v>142</v>
      </c>
      <c r="E953" s="43"/>
      <c r="F953" s="221" t="s">
        <v>1724</v>
      </c>
      <c r="G953" s="43"/>
      <c r="H953" s="43"/>
      <c r="I953" s="222"/>
      <c r="J953" s="43"/>
      <c r="K953" s="43"/>
      <c r="L953" s="47"/>
      <c r="M953" s="223"/>
      <c r="N953" s="224"/>
      <c r="O953" s="87"/>
      <c r="P953" s="87"/>
      <c r="Q953" s="87"/>
      <c r="R953" s="87"/>
      <c r="S953" s="87"/>
      <c r="T953" s="88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T953" s="20" t="s">
        <v>142</v>
      </c>
      <c r="AU953" s="20" t="s">
        <v>83</v>
      </c>
    </row>
    <row r="954" s="2" customFormat="1">
      <c r="A954" s="41"/>
      <c r="B954" s="42"/>
      <c r="C954" s="43"/>
      <c r="D954" s="225" t="s">
        <v>144</v>
      </c>
      <c r="E954" s="43"/>
      <c r="F954" s="226" t="s">
        <v>1725</v>
      </c>
      <c r="G954" s="43"/>
      <c r="H954" s="43"/>
      <c r="I954" s="222"/>
      <c r="J954" s="43"/>
      <c r="K954" s="43"/>
      <c r="L954" s="47"/>
      <c r="M954" s="223"/>
      <c r="N954" s="224"/>
      <c r="O954" s="87"/>
      <c r="P954" s="87"/>
      <c r="Q954" s="87"/>
      <c r="R954" s="87"/>
      <c r="S954" s="87"/>
      <c r="T954" s="88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T954" s="20" t="s">
        <v>144</v>
      </c>
      <c r="AU954" s="20" t="s">
        <v>83</v>
      </c>
    </row>
    <row r="955" s="13" customFormat="1">
      <c r="A955" s="13"/>
      <c r="B955" s="227"/>
      <c r="C955" s="228"/>
      <c r="D955" s="220" t="s">
        <v>146</v>
      </c>
      <c r="E955" s="228"/>
      <c r="F955" s="230" t="s">
        <v>1726</v>
      </c>
      <c r="G955" s="228"/>
      <c r="H955" s="231">
        <v>1.2</v>
      </c>
      <c r="I955" s="232"/>
      <c r="J955" s="228"/>
      <c r="K955" s="228"/>
      <c r="L955" s="233"/>
      <c r="M955" s="234"/>
      <c r="N955" s="235"/>
      <c r="O955" s="235"/>
      <c r="P955" s="235"/>
      <c r="Q955" s="235"/>
      <c r="R955" s="235"/>
      <c r="S955" s="235"/>
      <c r="T955" s="23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7" t="s">
        <v>146</v>
      </c>
      <c r="AU955" s="237" t="s">
        <v>83</v>
      </c>
      <c r="AV955" s="13" t="s">
        <v>83</v>
      </c>
      <c r="AW955" s="13" t="s">
        <v>4</v>
      </c>
      <c r="AX955" s="13" t="s">
        <v>81</v>
      </c>
      <c r="AY955" s="237" t="s">
        <v>133</v>
      </c>
    </row>
    <row r="956" s="2" customFormat="1" ht="16.5" customHeight="1">
      <c r="A956" s="41"/>
      <c r="B956" s="42"/>
      <c r="C956" s="207" t="s">
        <v>1727</v>
      </c>
      <c r="D956" s="207" t="s">
        <v>135</v>
      </c>
      <c r="E956" s="208" t="s">
        <v>1728</v>
      </c>
      <c r="F956" s="209" t="s">
        <v>1729</v>
      </c>
      <c r="G956" s="210" t="s">
        <v>287</v>
      </c>
      <c r="H956" s="211">
        <v>2</v>
      </c>
      <c r="I956" s="212"/>
      <c r="J956" s="213">
        <f>ROUND(I956*H956,2)</f>
        <v>0</v>
      </c>
      <c r="K956" s="209" t="s">
        <v>139</v>
      </c>
      <c r="L956" s="47"/>
      <c r="M956" s="214" t="s">
        <v>19</v>
      </c>
      <c r="N956" s="215" t="s">
        <v>44</v>
      </c>
      <c r="O956" s="87"/>
      <c r="P956" s="216">
        <f>O956*H956</f>
        <v>0</v>
      </c>
      <c r="Q956" s="216">
        <v>0</v>
      </c>
      <c r="R956" s="216">
        <f>Q956*H956</f>
        <v>0</v>
      </c>
      <c r="S956" s="216">
        <v>0</v>
      </c>
      <c r="T956" s="217">
        <f>S956*H956</f>
        <v>0</v>
      </c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  <c r="AR956" s="218" t="s">
        <v>246</v>
      </c>
      <c r="AT956" s="218" t="s">
        <v>135</v>
      </c>
      <c r="AU956" s="218" t="s">
        <v>83</v>
      </c>
      <c r="AY956" s="20" t="s">
        <v>133</v>
      </c>
      <c r="BE956" s="219">
        <f>IF(N956="základní",J956,0)</f>
        <v>0</v>
      </c>
      <c r="BF956" s="219">
        <f>IF(N956="snížená",J956,0)</f>
        <v>0</v>
      </c>
      <c r="BG956" s="219">
        <f>IF(N956="zákl. přenesená",J956,0)</f>
        <v>0</v>
      </c>
      <c r="BH956" s="219">
        <f>IF(N956="sníž. přenesená",J956,0)</f>
        <v>0</v>
      </c>
      <c r="BI956" s="219">
        <f>IF(N956="nulová",J956,0)</f>
        <v>0</v>
      </c>
      <c r="BJ956" s="20" t="s">
        <v>81</v>
      </c>
      <c r="BK956" s="219">
        <f>ROUND(I956*H956,2)</f>
        <v>0</v>
      </c>
      <c r="BL956" s="20" t="s">
        <v>246</v>
      </c>
      <c r="BM956" s="218" t="s">
        <v>1730</v>
      </c>
    </row>
    <row r="957" s="2" customFormat="1">
      <c r="A957" s="41"/>
      <c r="B957" s="42"/>
      <c r="C957" s="43"/>
      <c r="D957" s="220" t="s">
        <v>142</v>
      </c>
      <c r="E957" s="43"/>
      <c r="F957" s="221" t="s">
        <v>1731</v>
      </c>
      <c r="G957" s="43"/>
      <c r="H957" s="43"/>
      <c r="I957" s="222"/>
      <c r="J957" s="43"/>
      <c r="K957" s="43"/>
      <c r="L957" s="47"/>
      <c r="M957" s="223"/>
      <c r="N957" s="224"/>
      <c r="O957" s="87"/>
      <c r="P957" s="87"/>
      <c r="Q957" s="87"/>
      <c r="R957" s="87"/>
      <c r="S957" s="87"/>
      <c r="T957" s="88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T957" s="20" t="s">
        <v>142</v>
      </c>
      <c r="AU957" s="20" t="s">
        <v>83</v>
      </c>
    </row>
    <row r="958" s="2" customFormat="1">
      <c r="A958" s="41"/>
      <c r="B958" s="42"/>
      <c r="C958" s="43"/>
      <c r="D958" s="225" t="s">
        <v>144</v>
      </c>
      <c r="E958" s="43"/>
      <c r="F958" s="226" t="s">
        <v>1732</v>
      </c>
      <c r="G958" s="43"/>
      <c r="H958" s="43"/>
      <c r="I958" s="222"/>
      <c r="J958" s="43"/>
      <c r="K958" s="43"/>
      <c r="L958" s="47"/>
      <c r="M958" s="223"/>
      <c r="N958" s="224"/>
      <c r="O958" s="87"/>
      <c r="P958" s="87"/>
      <c r="Q958" s="87"/>
      <c r="R958" s="87"/>
      <c r="S958" s="87"/>
      <c r="T958" s="88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T958" s="20" t="s">
        <v>144</v>
      </c>
      <c r="AU958" s="20" t="s">
        <v>83</v>
      </c>
    </row>
    <row r="959" s="13" customFormat="1">
      <c r="A959" s="13"/>
      <c r="B959" s="227"/>
      <c r="C959" s="228"/>
      <c r="D959" s="220" t="s">
        <v>146</v>
      </c>
      <c r="E959" s="229" t="s">
        <v>19</v>
      </c>
      <c r="F959" s="230" t="s">
        <v>1733</v>
      </c>
      <c r="G959" s="228"/>
      <c r="H959" s="231">
        <v>2</v>
      </c>
      <c r="I959" s="232"/>
      <c r="J959" s="228"/>
      <c r="K959" s="228"/>
      <c r="L959" s="233"/>
      <c r="M959" s="234"/>
      <c r="N959" s="235"/>
      <c r="O959" s="235"/>
      <c r="P959" s="235"/>
      <c r="Q959" s="235"/>
      <c r="R959" s="235"/>
      <c r="S959" s="235"/>
      <c r="T959" s="23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7" t="s">
        <v>146</v>
      </c>
      <c r="AU959" s="237" t="s">
        <v>83</v>
      </c>
      <c r="AV959" s="13" t="s">
        <v>83</v>
      </c>
      <c r="AW959" s="13" t="s">
        <v>33</v>
      </c>
      <c r="AX959" s="13" t="s">
        <v>81</v>
      </c>
      <c r="AY959" s="237" t="s">
        <v>133</v>
      </c>
    </row>
    <row r="960" s="2" customFormat="1" ht="16.5" customHeight="1">
      <c r="A960" s="41"/>
      <c r="B960" s="42"/>
      <c r="C960" s="273" t="s">
        <v>1734</v>
      </c>
      <c r="D960" s="273" t="s">
        <v>735</v>
      </c>
      <c r="E960" s="274" t="s">
        <v>1735</v>
      </c>
      <c r="F960" s="275" t="s">
        <v>1736</v>
      </c>
      <c r="G960" s="276" t="s">
        <v>287</v>
      </c>
      <c r="H960" s="277">
        <v>2</v>
      </c>
      <c r="I960" s="278"/>
      <c r="J960" s="279">
        <f>ROUND(I960*H960,2)</f>
        <v>0</v>
      </c>
      <c r="K960" s="275" t="s">
        <v>139</v>
      </c>
      <c r="L960" s="280"/>
      <c r="M960" s="281" t="s">
        <v>19</v>
      </c>
      <c r="N960" s="282" t="s">
        <v>44</v>
      </c>
      <c r="O960" s="87"/>
      <c r="P960" s="216">
        <f>O960*H960</f>
        <v>0</v>
      </c>
      <c r="Q960" s="216">
        <v>0.00012</v>
      </c>
      <c r="R960" s="216">
        <f>Q960*H960</f>
        <v>0.00024000000000000001</v>
      </c>
      <c r="S960" s="216">
        <v>0</v>
      </c>
      <c r="T960" s="217">
        <f>S960*H960</f>
        <v>0</v>
      </c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R960" s="218" t="s">
        <v>382</v>
      </c>
      <c r="AT960" s="218" t="s">
        <v>735</v>
      </c>
      <c r="AU960" s="218" t="s">
        <v>83</v>
      </c>
      <c r="AY960" s="20" t="s">
        <v>133</v>
      </c>
      <c r="BE960" s="219">
        <f>IF(N960="základní",J960,0)</f>
        <v>0</v>
      </c>
      <c r="BF960" s="219">
        <f>IF(N960="snížená",J960,0)</f>
        <v>0</v>
      </c>
      <c r="BG960" s="219">
        <f>IF(N960="zákl. přenesená",J960,0)</f>
        <v>0</v>
      </c>
      <c r="BH960" s="219">
        <f>IF(N960="sníž. přenesená",J960,0)</f>
        <v>0</v>
      </c>
      <c r="BI960" s="219">
        <f>IF(N960="nulová",J960,0)</f>
        <v>0</v>
      </c>
      <c r="BJ960" s="20" t="s">
        <v>81</v>
      </c>
      <c r="BK960" s="219">
        <f>ROUND(I960*H960,2)</f>
        <v>0</v>
      </c>
      <c r="BL960" s="20" t="s">
        <v>246</v>
      </c>
      <c r="BM960" s="218" t="s">
        <v>1737</v>
      </c>
    </row>
    <row r="961" s="2" customFormat="1">
      <c r="A961" s="41"/>
      <c r="B961" s="42"/>
      <c r="C961" s="43"/>
      <c r="D961" s="220" t="s">
        <v>142</v>
      </c>
      <c r="E961" s="43"/>
      <c r="F961" s="221" t="s">
        <v>1736</v>
      </c>
      <c r="G961" s="43"/>
      <c r="H961" s="43"/>
      <c r="I961" s="222"/>
      <c r="J961" s="43"/>
      <c r="K961" s="43"/>
      <c r="L961" s="47"/>
      <c r="M961" s="223"/>
      <c r="N961" s="224"/>
      <c r="O961" s="87"/>
      <c r="P961" s="87"/>
      <c r="Q961" s="87"/>
      <c r="R961" s="87"/>
      <c r="S961" s="87"/>
      <c r="T961" s="88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T961" s="20" t="s">
        <v>142</v>
      </c>
      <c r="AU961" s="20" t="s">
        <v>83</v>
      </c>
    </row>
    <row r="962" s="2" customFormat="1" ht="16.5" customHeight="1">
      <c r="A962" s="41"/>
      <c r="B962" s="42"/>
      <c r="C962" s="207" t="s">
        <v>1738</v>
      </c>
      <c r="D962" s="207" t="s">
        <v>135</v>
      </c>
      <c r="E962" s="208" t="s">
        <v>1739</v>
      </c>
      <c r="F962" s="209" t="s">
        <v>1740</v>
      </c>
      <c r="G962" s="210" t="s">
        <v>287</v>
      </c>
      <c r="H962" s="211">
        <v>2</v>
      </c>
      <c r="I962" s="212"/>
      <c r="J962" s="213">
        <f>ROUND(I962*H962,2)</f>
        <v>0</v>
      </c>
      <c r="K962" s="209" t="s">
        <v>139</v>
      </c>
      <c r="L962" s="47"/>
      <c r="M962" s="214" t="s">
        <v>19</v>
      </c>
      <c r="N962" s="215" t="s">
        <v>44</v>
      </c>
      <c r="O962" s="87"/>
      <c r="P962" s="216">
        <f>O962*H962</f>
        <v>0</v>
      </c>
      <c r="Q962" s="216">
        <v>0</v>
      </c>
      <c r="R962" s="216">
        <f>Q962*H962</f>
        <v>0</v>
      </c>
      <c r="S962" s="216">
        <v>0</v>
      </c>
      <c r="T962" s="217">
        <f>S962*H962</f>
        <v>0</v>
      </c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R962" s="218" t="s">
        <v>246</v>
      </c>
      <c r="AT962" s="218" t="s">
        <v>135</v>
      </c>
      <c r="AU962" s="218" t="s">
        <v>83</v>
      </c>
      <c r="AY962" s="20" t="s">
        <v>133</v>
      </c>
      <c r="BE962" s="219">
        <f>IF(N962="základní",J962,0)</f>
        <v>0</v>
      </c>
      <c r="BF962" s="219">
        <f>IF(N962="snížená",J962,0)</f>
        <v>0</v>
      </c>
      <c r="BG962" s="219">
        <f>IF(N962="zákl. přenesená",J962,0)</f>
        <v>0</v>
      </c>
      <c r="BH962" s="219">
        <f>IF(N962="sníž. přenesená",J962,0)</f>
        <v>0</v>
      </c>
      <c r="BI962" s="219">
        <f>IF(N962="nulová",J962,0)</f>
        <v>0</v>
      </c>
      <c r="BJ962" s="20" t="s">
        <v>81</v>
      </c>
      <c r="BK962" s="219">
        <f>ROUND(I962*H962,2)</f>
        <v>0</v>
      </c>
      <c r="BL962" s="20" t="s">
        <v>246</v>
      </c>
      <c r="BM962" s="218" t="s">
        <v>1741</v>
      </c>
    </row>
    <row r="963" s="2" customFormat="1">
      <c r="A963" s="41"/>
      <c r="B963" s="42"/>
      <c r="C963" s="43"/>
      <c r="D963" s="220" t="s">
        <v>142</v>
      </c>
      <c r="E963" s="43"/>
      <c r="F963" s="221" t="s">
        <v>1742</v>
      </c>
      <c r="G963" s="43"/>
      <c r="H963" s="43"/>
      <c r="I963" s="222"/>
      <c r="J963" s="43"/>
      <c r="K963" s="43"/>
      <c r="L963" s="47"/>
      <c r="M963" s="223"/>
      <c r="N963" s="224"/>
      <c r="O963" s="87"/>
      <c r="P963" s="87"/>
      <c r="Q963" s="87"/>
      <c r="R963" s="87"/>
      <c r="S963" s="87"/>
      <c r="T963" s="88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T963" s="20" t="s">
        <v>142</v>
      </c>
      <c r="AU963" s="20" t="s">
        <v>83</v>
      </c>
    </row>
    <row r="964" s="2" customFormat="1">
      <c r="A964" s="41"/>
      <c r="B964" s="42"/>
      <c r="C964" s="43"/>
      <c r="D964" s="225" t="s">
        <v>144</v>
      </c>
      <c r="E964" s="43"/>
      <c r="F964" s="226" t="s">
        <v>1743</v>
      </c>
      <c r="G964" s="43"/>
      <c r="H964" s="43"/>
      <c r="I964" s="222"/>
      <c r="J964" s="43"/>
      <c r="K964" s="43"/>
      <c r="L964" s="47"/>
      <c r="M964" s="223"/>
      <c r="N964" s="224"/>
      <c r="O964" s="87"/>
      <c r="P964" s="87"/>
      <c r="Q964" s="87"/>
      <c r="R964" s="87"/>
      <c r="S964" s="87"/>
      <c r="T964" s="88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T964" s="20" t="s">
        <v>144</v>
      </c>
      <c r="AU964" s="20" t="s">
        <v>83</v>
      </c>
    </row>
    <row r="965" s="13" customFormat="1">
      <c r="A965" s="13"/>
      <c r="B965" s="227"/>
      <c r="C965" s="228"/>
      <c r="D965" s="220" t="s">
        <v>146</v>
      </c>
      <c r="E965" s="229" t="s">
        <v>19</v>
      </c>
      <c r="F965" s="230" t="s">
        <v>1744</v>
      </c>
      <c r="G965" s="228"/>
      <c r="H965" s="231">
        <v>2</v>
      </c>
      <c r="I965" s="232"/>
      <c r="J965" s="228"/>
      <c r="K965" s="228"/>
      <c r="L965" s="233"/>
      <c r="M965" s="234"/>
      <c r="N965" s="235"/>
      <c r="O965" s="235"/>
      <c r="P965" s="235"/>
      <c r="Q965" s="235"/>
      <c r="R965" s="235"/>
      <c r="S965" s="235"/>
      <c r="T965" s="23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7" t="s">
        <v>146</v>
      </c>
      <c r="AU965" s="237" t="s">
        <v>83</v>
      </c>
      <c r="AV965" s="13" t="s">
        <v>83</v>
      </c>
      <c r="AW965" s="13" t="s">
        <v>33</v>
      </c>
      <c r="AX965" s="13" t="s">
        <v>81</v>
      </c>
      <c r="AY965" s="237" t="s">
        <v>133</v>
      </c>
    </row>
    <row r="966" s="2" customFormat="1" ht="16.5" customHeight="1">
      <c r="A966" s="41"/>
      <c r="B966" s="42"/>
      <c r="C966" s="273" t="s">
        <v>1745</v>
      </c>
      <c r="D966" s="273" t="s">
        <v>735</v>
      </c>
      <c r="E966" s="274" t="s">
        <v>1746</v>
      </c>
      <c r="F966" s="275" t="s">
        <v>1747</v>
      </c>
      <c r="G966" s="276" t="s">
        <v>312</v>
      </c>
      <c r="H966" s="277">
        <v>4</v>
      </c>
      <c r="I966" s="278"/>
      <c r="J966" s="279">
        <f>ROUND(I966*H966,2)</f>
        <v>0</v>
      </c>
      <c r="K966" s="275" t="s">
        <v>139</v>
      </c>
      <c r="L966" s="280"/>
      <c r="M966" s="281" t="s">
        <v>19</v>
      </c>
      <c r="N966" s="282" t="s">
        <v>44</v>
      </c>
      <c r="O966" s="87"/>
      <c r="P966" s="216">
        <f>O966*H966</f>
        <v>0</v>
      </c>
      <c r="Q966" s="216">
        <v>0.00040999999999999999</v>
      </c>
      <c r="R966" s="216">
        <f>Q966*H966</f>
        <v>0.00164</v>
      </c>
      <c r="S966" s="216">
        <v>0</v>
      </c>
      <c r="T966" s="217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18" t="s">
        <v>382</v>
      </c>
      <c r="AT966" s="218" t="s">
        <v>735</v>
      </c>
      <c r="AU966" s="218" t="s">
        <v>83</v>
      </c>
      <c r="AY966" s="20" t="s">
        <v>133</v>
      </c>
      <c r="BE966" s="219">
        <f>IF(N966="základní",J966,0)</f>
        <v>0</v>
      </c>
      <c r="BF966" s="219">
        <f>IF(N966="snížená",J966,0)</f>
        <v>0</v>
      </c>
      <c r="BG966" s="219">
        <f>IF(N966="zákl. přenesená",J966,0)</f>
        <v>0</v>
      </c>
      <c r="BH966" s="219">
        <f>IF(N966="sníž. přenesená",J966,0)</f>
        <v>0</v>
      </c>
      <c r="BI966" s="219">
        <f>IF(N966="nulová",J966,0)</f>
        <v>0</v>
      </c>
      <c r="BJ966" s="20" t="s">
        <v>81</v>
      </c>
      <c r="BK966" s="219">
        <f>ROUND(I966*H966,2)</f>
        <v>0</v>
      </c>
      <c r="BL966" s="20" t="s">
        <v>246</v>
      </c>
      <c r="BM966" s="218" t="s">
        <v>1748</v>
      </c>
    </row>
    <row r="967" s="2" customFormat="1">
      <c r="A967" s="41"/>
      <c r="B967" s="42"/>
      <c r="C967" s="43"/>
      <c r="D967" s="220" t="s">
        <v>142</v>
      </c>
      <c r="E967" s="43"/>
      <c r="F967" s="221" t="s">
        <v>1747</v>
      </c>
      <c r="G967" s="43"/>
      <c r="H967" s="43"/>
      <c r="I967" s="222"/>
      <c r="J967" s="43"/>
      <c r="K967" s="43"/>
      <c r="L967" s="47"/>
      <c r="M967" s="223"/>
      <c r="N967" s="224"/>
      <c r="O967" s="87"/>
      <c r="P967" s="87"/>
      <c r="Q967" s="87"/>
      <c r="R967" s="87"/>
      <c r="S967" s="87"/>
      <c r="T967" s="88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T967" s="20" t="s">
        <v>142</v>
      </c>
      <c r="AU967" s="20" t="s">
        <v>83</v>
      </c>
    </row>
    <row r="968" s="2" customFormat="1" ht="24.15" customHeight="1">
      <c r="A968" s="41"/>
      <c r="B968" s="42"/>
      <c r="C968" s="207" t="s">
        <v>1749</v>
      </c>
      <c r="D968" s="207" t="s">
        <v>135</v>
      </c>
      <c r="E968" s="208" t="s">
        <v>1750</v>
      </c>
      <c r="F968" s="209" t="s">
        <v>1751</v>
      </c>
      <c r="G968" s="210" t="s">
        <v>181</v>
      </c>
      <c r="H968" s="211">
        <v>0.0050000000000000001</v>
      </c>
      <c r="I968" s="212"/>
      <c r="J968" s="213">
        <f>ROUND(I968*H968,2)</f>
        <v>0</v>
      </c>
      <c r="K968" s="209" t="s">
        <v>139</v>
      </c>
      <c r="L968" s="47"/>
      <c r="M968" s="214" t="s">
        <v>19</v>
      </c>
      <c r="N968" s="215" t="s">
        <v>44</v>
      </c>
      <c r="O968" s="87"/>
      <c r="P968" s="216">
        <f>O968*H968</f>
        <v>0</v>
      </c>
      <c r="Q968" s="216">
        <v>0</v>
      </c>
      <c r="R968" s="216">
        <f>Q968*H968</f>
        <v>0</v>
      </c>
      <c r="S968" s="216">
        <v>0</v>
      </c>
      <c r="T968" s="217">
        <f>S968*H968</f>
        <v>0</v>
      </c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R968" s="218" t="s">
        <v>246</v>
      </c>
      <c r="AT968" s="218" t="s">
        <v>135</v>
      </c>
      <c r="AU968" s="218" t="s">
        <v>83</v>
      </c>
      <c r="AY968" s="20" t="s">
        <v>133</v>
      </c>
      <c r="BE968" s="219">
        <f>IF(N968="základní",J968,0)</f>
        <v>0</v>
      </c>
      <c r="BF968" s="219">
        <f>IF(N968="snížená",J968,0)</f>
        <v>0</v>
      </c>
      <c r="BG968" s="219">
        <f>IF(N968="zákl. přenesená",J968,0)</f>
        <v>0</v>
      </c>
      <c r="BH968" s="219">
        <f>IF(N968="sníž. přenesená",J968,0)</f>
        <v>0</v>
      </c>
      <c r="BI968" s="219">
        <f>IF(N968="nulová",J968,0)</f>
        <v>0</v>
      </c>
      <c r="BJ968" s="20" t="s">
        <v>81</v>
      </c>
      <c r="BK968" s="219">
        <f>ROUND(I968*H968,2)</f>
        <v>0</v>
      </c>
      <c r="BL968" s="20" t="s">
        <v>246</v>
      </c>
      <c r="BM968" s="218" t="s">
        <v>1752</v>
      </c>
    </row>
    <row r="969" s="2" customFormat="1">
      <c r="A969" s="41"/>
      <c r="B969" s="42"/>
      <c r="C969" s="43"/>
      <c r="D969" s="220" t="s">
        <v>142</v>
      </c>
      <c r="E969" s="43"/>
      <c r="F969" s="221" t="s">
        <v>1753</v>
      </c>
      <c r="G969" s="43"/>
      <c r="H969" s="43"/>
      <c r="I969" s="222"/>
      <c r="J969" s="43"/>
      <c r="K969" s="43"/>
      <c r="L969" s="47"/>
      <c r="M969" s="223"/>
      <c r="N969" s="224"/>
      <c r="O969" s="87"/>
      <c r="P969" s="87"/>
      <c r="Q969" s="87"/>
      <c r="R969" s="87"/>
      <c r="S969" s="87"/>
      <c r="T969" s="88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T969" s="20" t="s">
        <v>142</v>
      </c>
      <c r="AU969" s="20" t="s">
        <v>83</v>
      </c>
    </row>
    <row r="970" s="2" customFormat="1">
      <c r="A970" s="41"/>
      <c r="B970" s="42"/>
      <c r="C970" s="43"/>
      <c r="D970" s="225" t="s">
        <v>144</v>
      </c>
      <c r="E970" s="43"/>
      <c r="F970" s="226" t="s">
        <v>1754</v>
      </c>
      <c r="G970" s="43"/>
      <c r="H970" s="43"/>
      <c r="I970" s="222"/>
      <c r="J970" s="43"/>
      <c r="K970" s="43"/>
      <c r="L970" s="47"/>
      <c r="M970" s="223"/>
      <c r="N970" s="224"/>
      <c r="O970" s="87"/>
      <c r="P970" s="87"/>
      <c r="Q970" s="87"/>
      <c r="R970" s="87"/>
      <c r="S970" s="87"/>
      <c r="T970" s="88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T970" s="20" t="s">
        <v>144</v>
      </c>
      <c r="AU970" s="20" t="s">
        <v>83</v>
      </c>
    </row>
    <row r="971" s="12" customFormat="1" ht="22.8" customHeight="1">
      <c r="A971" s="12"/>
      <c r="B971" s="191"/>
      <c r="C971" s="192"/>
      <c r="D971" s="193" t="s">
        <v>72</v>
      </c>
      <c r="E971" s="205" t="s">
        <v>1755</v>
      </c>
      <c r="F971" s="205" t="s">
        <v>1756</v>
      </c>
      <c r="G971" s="192"/>
      <c r="H971" s="192"/>
      <c r="I971" s="195"/>
      <c r="J971" s="206">
        <f>BK971</f>
        <v>0</v>
      </c>
      <c r="K971" s="192"/>
      <c r="L971" s="197"/>
      <c r="M971" s="198"/>
      <c r="N971" s="199"/>
      <c r="O971" s="199"/>
      <c r="P971" s="200">
        <f>SUM(P972:P981)</f>
        <v>0</v>
      </c>
      <c r="Q971" s="199"/>
      <c r="R971" s="200">
        <f>SUM(R972:R981)</f>
        <v>0.0155552</v>
      </c>
      <c r="S971" s="199"/>
      <c r="T971" s="201">
        <f>SUM(T972:T981)</f>
        <v>0</v>
      </c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02" t="s">
        <v>83</v>
      </c>
      <c r="AT971" s="203" t="s">
        <v>72</v>
      </c>
      <c r="AU971" s="203" t="s">
        <v>81</v>
      </c>
      <c r="AY971" s="202" t="s">
        <v>133</v>
      </c>
      <c r="BK971" s="204">
        <f>SUM(BK972:BK981)</f>
        <v>0</v>
      </c>
    </row>
    <row r="972" s="2" customFormat="1" ht="24.15" customHeight="1">
      <c r="A972" s="41"/>
      <c r="B972" s="42"/>
      <c r="C972" s="207" t="s">
        <v>1757</v>
      </c>
      <c r="D972" s="207" t="s">
        <v>135</v>
      </c>
      <c r="E972" s="208" t="s">
        <v>1758</v>
      </c>
      <c r="F972" s="209" t="s">
        <v>1759</v>
      </c>
      <c r="G972" s="210" t="s">
        <v>287</v>
      </c>
      <c r="H972" s="211">
        <v>1</v>
      </c>
      <c r="I972" s="212"/>
      <c r="J972" s="213">
        <f>ROUND(I972*H972,2)</f>
        <v>0</v>
      </c>
      <c r="K972" s="209" t="s">
        <v>139</v>
      </c>
      <c r="L972" s="47"/>
      <c r="M972" s="214" t="s">
        <v>19</v>
      </c>
      <c r="N972" s="215" t="s">
        <v>44</v>
      </c>
      <c r="O972" s="87"/>
      <c r="P972" s="216">
        <f>O972*H972</f>
        <v>0</v>
      </c>
      <c r="Q972" s="216">
        <v>5.52E-05</v>
      </c>
      <c r="R972" s="216">
        <f>Q972*H972</f>
        <v>5.52E-05</v>
      </c>
      <c r="S972" s="216">
        <v>0</v>
      </c>
      <c r="T972" s="217">
        <f>S972*H972</f>
        <v>0</v>
      </c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R972" s="218" t="s">
        <v>246</v>
      </c>
      <c r="AT972" s="218" t="s">
        <v>135</v>
      </c>
      <c r="AU972" s="218" t="s">
        <v>83</v>
      </c>
      <c r="AY972" s="20" t="s">
        <v>133</v>
      </c>
      <c r="BE972" s="219">
        <f>IF(N972="základní",J972,0)</f>
        <v>0</v>
      </c>
      <c r="BF972" s="219">
        <f>IF(N972="snížená",J972,0)</f>
        <v>0</v>
      </c>
      <c r="BG972" s="219">
        <f>IF(N972="zákl. přenesená",J972,0)</f>
        <v>0</v>
      </c>
      <c r="BH972" s="219">
        <f>IF(N972="sníž. přenesená",J972,0)</f>
        <v>0</v>
      </c>
      <c r="BI972" s="219">
        <f>IF(N972="nulová",J972,0)</f>
        <v>0</v>
      </c>
      <c r="BJ972" s="20" t="s">
        <v>81</v>
      </c>
      <c r="BK972" s="219">
        <f>ROUND(I972*H972,2)</f>
        <v>0</v>
      </c>
      <c r="BL972" s="20" t="s">
        <v>246</v>
      </c>
      <c r="BM972" s="218" t="s">
        <v>1760</v>
      </c>
    </row>
    <row r="973" s="2" customFormat="1">
      <c r="A973" s="41"/>
      <c r="B973" s="42"/>
      <c r="C973" s="43"/>
      <c r="D973" s="220" t="s">
        <v>142</v>
      </c>
      <c r="E973" s="43"/>
      <c r="F973" s="221" t="s">
        <v>1761</v>
      </c>
      <c r="G973" s="43"/>
      <c r="H973" s="43"/>
      <c r="I973" s="222"/>
      <c r="J973" s="43"/>
      <c r="K973" s="43"/>
      <c r="L973" s="47"/>
      <c r="M973" s="223"/>
      <c r="N973" s="224"/>
      <c r="O973" s="87"/>
      <c r="P973" s="87"/>
      <c r="Q973" s="87"/>
      <c r="R973" s="87"/>
      <c r="S973" s="87"/>
      <c r="T973" s="88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T973" s="20" t="s">
        <v>142</v>
      </c>
      <c r="AU973" s="20" t="s">
        <v>83</v>
      </c>
    </row>
    <row r="974" s="2" customFormat="1">
      <c r="A974" s="41"/>
      <c r="B974" s="42"/>
      <c r="C974" s="43"/>
      <c r="D974" s="225" t="s">
        <v>144</v>
      </c>
      <c r="E974" s="43"/>
      <c r="F974" s="226" t="s">
        <v>1762</v>
      </c>
      <c r="G974" s="43"/>
      <c r="H974" s="43"/>
      <c r="I974" s="222"/>
      <c r="J974" s="43"/>
      <c r="K974" s="43"/>
      <c r="L974" s="47"/>
      <c r="M974" s="223"/>
      <c r="N974" s="224"/>
      <c r="O974" s="87"/>
      <c r="P974" s="87"/>
      <c r="Q974" s="87"/>
      <c r="R974" s="87"/>
      <c r="S974" s="87"/>
      <c r="T974" s="88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T974" s="20" t="s">
        <v>144</v>
      </c>
      <c r="AU974" s="20" t="s">
        <v>83</v>
      </c>
    </row>
    <row r="975" s="14" customFormat="1">
      <c r="A975" s="14"/>
      <c r="B975" s="238"/>
      <c r="C975" s="239"/>
      <c r="D975" s="220" t="s">
        <v>146</v>
      </c>
      <c r="E975" s="240" t="s">
        <v>19</v>
      </c>
      <c r="F975" s="241" t="s">
        <v>194</v>
      </c>
      <c r="G975" s="239"/>
      <c r="H975" s="240" t="s">
        <v>19</v>
      </c>
      <c r="I975" s="242"/>
      <c r="J975" s="239"/>
      <c r="K975" s="239"/>
      <c r="L975" s="243"/>
      <c r="M975" s="244"/>
      <c r="N975" s="245"/>
      <c r="O975" s="245"/>
      <c r="P975" s="245"/>
      <c r="Q975" s="245"/>
      <c r="R975" s="245"/>
      <c r="S975" s="245"/>
      <c r="T975" s="246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47" t="s">
        <v>146</v>
      </c>
      <c r="AU975" s="247" t="s">
        <v>83</v>
      </c>
      <c r="AV975" s="14" t="s">
        <v>81</v>
      </c>
      <c r="AW975" s="14" t="s">
        <v>33</v>
      </c>
      <c r="AX975" s="14" t="s">
        <v>73</v>
      </c>
      <c r="AY975" s="247" t="s">
        <v>133</v>
      </c>
    </row>
    <row r="976" s="13" customFormat="1">
      <c r="A976" s="13"/>
      <c r="B976" s="227"/>
      <c r="C976" s="228"/>
      <c r="D976" s="220" t="s">
        <v>146</v>
      </c>
      <c r="E976" s="229" t="s">
        <v>19</v>
      </c>
      <c r="F976" s="230" t="s">
        <v>81</v>
      </c>
      <c r="G976" s="228"/>
      <c r="H976" s="231">
        <v>1</v>
      </c>
      <c r="I976" s="232"/>
      <c r="J976" s="228"/>
      <c r="K976" s="228"/>
      <c r="L976" s="233"/>
      <c r="M976" s="234"/>
      <c r="N976" s="235"/>
      <c r="O976" s="235"/>
      <c r="P976" s="235"/>
      <c r="Q976" s="235"/>
      <c r="R976" s="235"/>
      <c r="S976" s="235"/>
      <c r="T976" s="23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7" t="s">
        <v>146</v>
      </c>
      <c r="AU976" s="237" t="s">
        <v>83</v>
      </c>
      <c r="AV976" s="13" t="s">
        <v>83</v>
      </c>
      <c r="AW976" s="13" t="s">
        <v>33</v>
      </c>
      <c r="AX976" s="13" t="s">
        <v>81</v>
      </c>
      <c r="AY976" s="237" t="s">
        <v>133</v>
      </c>
    </row>
    <row r="977" s="2" customFormat="1" ht="37.8" customHeight="1">
      <c r="A977" s="41"/>
      <c r="B977" s="42"/>
      <c r="C977" s="273" t="s">
        <v>1763</v>
      </c>
      <c r="D977" s="273" t="s">
        <v>735</v>
      </c>
      <c r="E977" s="274" t="s">
        <v>1764</v>
      </c>
      <c r="F977" s="275" t="s">
        <v>1765</v>
      </c>
      <c r="G977" s="276" t="s">
        <v>287</v>
      </c>
      <c r="H977" s="277">
        <v>1</v>
      </c>
      <c r="I977" s="278"/>
      <c r="J977" s="279">
        <f>ROUND(I977*H977,2)</f>
        <v>0</v>
      </c>
      <c r="K977" s="275" t="s">
        <v>139</v>
      </c>
      <c r="L977" s="280"/>
      <c r="M977" s="281" t="s">
        <v>19</v>
      </c>
      <c r="N977" s="282" t="s">
        <v>44</v>
      </c>
      <c r="O977" s="87"/>
      <c r="P977" s="216">
        <f>O977*H977</f>
        <v>0</v>
      </c>
      <c r="Q977" s="216">
        <v>0.0155</v>
      </c>
      <c r="R977" s="216">
        <f>Q977*H977</f>
        <v>0.0155</v>
      </c>
      <c r="S977" s="216">
        <v>0</v>
      </c>
      <c r="T977" s="217">
        <f>S977*H977</f>
        <v>0</v>
      </c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R977" s="218" t="s">
        <v>382</v>
      </c>
      <c r="AT977" s="218" t="s">
        <v>735</v>
      </c>
      <c r="AU977" s="218" t="s">
        <v>83</v>
      </c>
      <c r="AY977" s="20" t="s">
        <v>133</v>
      </c>
      <c r="BE977" s="219">
        <f>IF(N977="základní",J977,0)</f>
        <v>0</v>
      </c>
      <c r="BF977" s="219">
        <f>IF(N977="snížená",J977,0)</f>
        <v>0</v>
      </c>
      <c r="BG977" s="219">
        <f>IF(N977="zákl. přenesená",J977,0)</f>
        <v>0</v>
      </c>
      <c r="BH977" s="219">
        <f>IF(N977="sníž. přenesená",J977,0)</f>
        <v>0</v>
      </c>
      <c r="BI977" s="219">
        <f>IF(N977="nulová",J977,0)</f>
        <v>0</v>
      </c>
      <c r="BJ977" s="20" t="s">
        <v>81</v>
      </c>
      <c r="BK977" s="219">
        <f>ROUND(I977*H977,2)</f>
        <v>0</v>
      </c>
      <c r="BL977" s="20" t="s">
        <v>246</v>
      </c>
      <c r="BM977" s="218" t="s">
        <v>1766</v>
      </c>
    </row>
    <row r="978" s="2" customFormat="1">
      <c r="A978" s="41"/>
      <c r="B978" s="42"/>
      <c r="C978" s="43"/>
      <c r="D978" s="220" t="s">
        <v>142</v>
      </c>
      <c r="E978" s="43"/>
      <c r="F978" s="221" t="s">
        <v>1765</v>
      </c>
      <c r="G978" s="43"/>
      <c r="H978" s="43"/>
      <c r="I978" s="222"/>
      <c r="J978" s="43"/>
      <c r="K978" s="43"/>
      <c r="L978" s="47"/>
      <c r="M978" s="223"/>
      <c r="N978" s="224"/>
      <c r="O978" s="87"/>
      <c r="P978" s="87"/>
      <c r="Q978" s="87"/>
      <c r="R978" s="87"/>
      <c r="S978" s="87"/>
      <c r="T978" s="88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T978" s="20" t="s">
        <v>142</v>
      </c>
      <c r="AU978" s="20" t="s">
        <v>83</v>
      </c>
    </row>
    <row r="979" s="2" customFormat="1" ht="24.15" customHeight="1">
      <c r="A979" s="41"/>
      <c r="B979" s="42"/>
      <c r="C979" s="207" t="s">
        <v>1767</v>
      </c>
      <c r="D979" s="207" t="s">
        <v>135</v>
      </c>
      <c r="E979" s="208" t="s">
        <v>1768</v>
      </c>
      <c r="F979" s="209" t="s">
        <v>1769</v>
      </c>
      <c r="G979" s="210" t="s">
        <v>181</v>
      </c>
      <c r="H979" s="211">
        <v>0.016</v>
      </c>
      <c r="I979" s="212"/>
      <c r="J979" s="213">
        <f>ROUND(I979*H979,2)</f>
        <v>0</v>
      </c>
      <c r="K979" s="209" t="s">
        <v>139</v>
      </c>
      <c r="L979" s="47"/>
      <c r="M979" s="214" t="s">
        <v>19</v>
      </c>
      <c r="N979" s="215" t="s">
        <v>44</v>
      </c>
      <c r="O979" s="87"/>
      <c r="P979" s="216">
        <f>O979*H979</f>
        <v>0</v>
      </c>
      <c r="Q979" s="216">
        <v>0</v>
      </c>
      <c r="R979" s="216">
        <f>Q979*H979</f>
        <v>0</v>
      </c>
      <c r="S979" s="216">
        <v>0</v>
      </c>
      <c r="T979" s="217">
        <f>S979*H979</f>
        <v>0</v>
      </c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  <c r="AR979" s="218" t="s">
        <v>246</v>
      </c>
      <c r="AT979" s="218" t="s">
        <v>135</v>
      </c>
      <c r="AU979" s="218" t="s">
        <v>83</v>
      </c>
      <c r="AY979" s="20" t="s">
        <v>133</v>
      </c>
      <c r="BE979" s="219">
        <f>IF(N979="základní",J979,0)</f>
        <v>0</v>
      </c>
      <c r="BF979" s="219">
        <f>IF(N979="snížená",J979,0)</f>
        <v>0</v>
      </c>
      <c r="BG979" s="219">
        <f>IF(N979="zákl. přenesená",J979,0)</f>
        <v>0</v>
      </c>
      <c r="BH979" s="219">
        <f>IF(N979="sníž. přenesená",J979,0)</f>
        <v>0</v>
      </c>
      <c r="BI979" s="219">
        <f>IF(N979="nulová",J979,0)</f>
        <v>0</v>
      </c>
      <c r="BJ979" s="20" t="s">
        <v>81</v>
      </c>
      <c r="BK979" s="219">
        <f>ROUND(I979*H979,2)</f>
        <v>0</v>
      </c>
      <c r="BL979" s="20" t="s">
        <v>246</v>
      </c>
      <c r="BM979" s="218" t="s">
        <v>1770</v>
      </c>
    </row>
    <row r="980" s="2" customFormat="1">
      <c r="A980" s="41"/>
      <c r="B980" s="42"/>
      <c r="C980" s="43"/>
      <c r="D980" s="220" t="s">
        <v>142</v>
      </c>
      <c r="E980" s="43"/>
      <c r="F980" s="221" t="s">
        <v>1771</v>
      </c>
      <c r="G980" s="43"/>
      <c r="H980" s="43"/>
      <c r="I980" s="222"/>
      <c r="J980" s="43"/>
      <c r="K980" s="43"/>
      <c r="L980" s="47"/>
      <c r="M980" s="223"/>
      <c r="N980" s="224"/>
      <c r="O980" s="87"/>
      <c r="P980" s="87"/>
      <c r="Q980" s="87"/>
      <c r="R980" s="87"/>
      <c r="S980" s="87"/>
      <c r="T980" s="88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T980" s="20" t="s">
        <v>142</v>
      </c>
      <c r="AU980" s="20" t="s">
        <v>83</v>
      </c>
    </row>
    <row r="981" s="2" customFormat="1">
      <c r="A981" s="41"/>
      <c r="B981" s="42"/>
      <c r="C981" s="43"/>
      <c r="D981" s="225" t="s">
        <v>144</v>
      </c>
      <c r="E981" s="43"/>
      <c r="F981" s="226" t="s">
        <v>1772</v>
      </c>
      <c r="G981" s="43"/>
      <c r="H981" s="43"/>
      <c r="I981" s="222"/>
      <c r="J981" s="43"/>
      <c r="K981" s="43"/>
      <c r="L981" s="47"/>
      <c r="M981" s="223"/>
      <c r="N981" s="224"/>
      <c r="O981" s="87"/>
      <c r="P981" s="87"/>
      <c r="Q981" s="87"/>
      <c r="R981" s="87"/>
      <c r="S981" s="87"/>
      <c r="T981" s="88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T981" s="20" t="s">
        <v>144</v>
      </c>
      <c r="AU981" s="20" t="s">
        <v>83</v>
      </c>
    </row>
    <row r="982" s="12" customFormat="1" ht="22.8" customHeight="1">
      <c r="A982" s="12"/>
      <c r="B982" s="191"/>
      <c r="C982" s="192"/>
      <c r="D982" s="193" t="s">
        <v>72</v>
      </c>
      <c r="E982" s="205" t="s">
        <v>395</v>
      </c>
      <c r="F982" s="205" t="s">
        <v>396</v>
      </c>
      <c r="G982" s="192"/>
      <c r="H982" s="192"/>
      <c r="I982" s="195"/>
      <c r="J982" s="206">
        <f>BK982</f>
        <v>0</v>
      </c>
      <c r="K982" s="192"/>
      <c r="L982" s="197"/>
      <c r="M982" s="198"/>
      <c r="N982" s="199"/>
      <c r="O982" s="199"/>
      <c r="P982" s="200">
        <f>SUM(P983:P1163)</f>
        <v>0</v>
      </c>
      <c r="Q982" s="199"/>
      <c r="R982" s="200">
        <f>SUM(R983:R1163)</f>
        <v>11.078868095000001</v>
      </c>
      <c r="S982" s="199"/>
      <c r="T982" s="201">
        <f>SUM(T983:T1163)</f>
        <v>0.095039999999999999</v>
      </c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R982" s="202" t="s">
        <v>83</v>
      </c>
      <c r="AT982" s="203" t="s">
        <v>72</v>
      </c>
      <c r="AU982" s="203" t="s">
        <v>81</v>
      </c>
      <c r="AY982" s="202" t="s">
        <v>133</v>
      </c>
      <c r="BK982" s="204">
        <f>SUM(BK983:BK1163)</f>
        <v>0</v>
      </c>
    </row>
    <row r="983" s="2" customFormat="1" ht="21.75" customHeight="1">
      <c r="A983" s="41"/>
      <c r="B983" s="42"/>
      <c r="C983" s="207" t="s">
        <v>1773</v>
      </c>
      <c r="D983" s="207" t="s">
        <v>135</v>
      </c>
      <c r="E983" s="208" t="s">
        <v>1774</v>
      </c>
      <c r="F983" s="209" t="s">
        <v>1775</v>
      </c>
      <c r="G983" s="210" t="s">
        <v>287</v>
      </c>
      <c r="H983" s="211">
        <v>4</v>
      </c>
      <c r="I983" s="212"/>
      <c r="J983" s="213">
        <f>ROUND(I983*H983,2)</f>
        <v>0</v>
      </c>
      <c r="K983" s="209" t="s">
        <v>139</v>
      </c>
      <c r="L983" s="47"/>
      <c r="M983" s="214" t="s">
        <v>19</v>
      </c>
      <c r="N983" s="215" t="s">
        <v>44</v>
      </c>
      <c r="O983" s="87"/>
      <c r="P983" s="216">
        <f>O983*H983</f>
        <v>0</v>
      </c>
      <c r="Q983" s="216">
        <v>0.0026700000000000001</v>
      </c>
      <c r="R983" s="216">
        <f>Q983*H983</f>
        <v>0.01068</v>
      </c>
      <c r="S983" s="216">
        <v>0</v>
      </c>
      <c r="T983" s="217">
        <f>S983*H983</f>
        <v>0</v>
      </c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  <c r="AR983" s="218" t="s">
        <v>246</v>
      </c>
      <c r="AT983" s="218" t="s">
        <v>135</v>
      </c>
      <c r="AU983" s="218" t="s">
        <v>83</v>
      </c>
      <c r="AY983" s="20" t="s">
        <v>133</v>
      </c>
      <c r="BE983" s="219">
        <f>IF(N983="základní",J983,0)</f>
        <v>0</v>
      </c>
      <c r="BF983" s="219">
        <f>IF(N983="snížená",J983,0)</f>
        <v>0</v>
      </c>
      <c r="BG983" s="219">
        <f>IF(N983="zákl. přenesená",J983,0)</f>
        <v>0</v>
      </c>
      <c r="BH983" s="219">
        <f>IF(N983="sníž. přenesená",J983,0)</f>
        <v>0</v>
      </c>
      <c r="BI983" s="219">
        <f>IF(N983="nulová",J983,0)</f>
        <v>0</v>
      </c>
      <c r="BJ983" s="20" t="s">
        <v>81</v>
      </c>
      <c r="BK983" s="219">
        <f>ROUND(I983*H983,2)</f>
        <v>0</v>
      </c>
      <c r="BL983" s="20" t="s">
        <v>246</v>
      </c>
      <c r="BM983" s="218" t="s">
        <v>1776</v>
      </c>
    </row>
    <row r="984" s="2" customFormat="1">
      <c r="A984" s="41"/>
      <c r="B984" s="42"/>
      <c r="C984" s="43"/>
      <c r="D984" s="220" t="s">
        <v>142</v>
      </c>
      <c r="E984" s="43"/>
      <c r="F984" s="221" t="s">
        <v>1777</v>
      </c>
      <c r="G984" s="43"/>
      <c r="H984" s="43"/>
      <c r="I984" s="222"/>
      <c r="J984" s="43"/>
      <c r="K984" s="43"/>
      <c r="L984" s="47"/>
      <c r="M984" s="223"/>
      <c r="N984" s="224"/>
      <c r="O984" s="87"/>
      <c r="P984" s="87"/>
      <c r="Q984" s="87"/>
      <c r="R984" s="87"/>
      <c r="S984" s="87"/>
      <c r="T984" s="88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T984" s="20" t="s">
        <v>142</v>
      </c>
      <c r="AU984" s="20" t="s">
        <v>83</v>
      </c>
    </row>
    <row r="985" s="2" customFormat="1">
      <c r="A985" s="41"/>
      <c r="B985" s="42"/>
      <c r="C985" s="43"/>
      <c r="D985" s="225" t="s">
        <v>144</v>
      </c>
      <c r="E985" s="43"/>
      <c r="F985" s="226" t="s">
        <v>1778</v>
      </c>
      <c r="G985" s="43"/>
      <c r="H985" s="43"/>
      <c r="I985" s="222"/>
      <c r="J985" s="43"/>
      <c r="K985" s="43"/>
      <c r="L985" s="47"/>
      <c r="M985" s="223"/>
      <c r="N985" s="224"/>
      <c r="O985" s="87"/>
      <c r="P985" s="87"/>
      <c r="Q985" s="87"/>
      <c r="R985" s="87"/>
      <c r="S985" s="87"/>
      <c r="T985" s="88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T985" s="20" t="s">
        <v>144</v>
      </c>
      <c r="AU985" s="20" t="s">
        <v>83</v>
      </c>
    </row>
    <row r="986" s="14" customFormat="1">
      <c r="A986" s="14"/>
      <c r="B986" s="238"/>
      <c r="C986" s="239"/>
      <c r="D986" s="220" t="s">
        <v>146</v>
      </c>
      <c r="E986" s="240" t="s">
        <v>19</v>
      </c>
      <c r="F986" s="241" t="s">
        <v>841</v>
      </c>
      <c r="G986" s="239"/>
      <c r="H986" s="240" t="s">
        <v>19</v>
      </c>
      <c r="I986" s="242"/>
      <c r="J986" s="239"/>
      <c r="K986" s="239"/>
      <c r="L986" s="243"/>
      <c r="M986" s="244"/>
      <c r="N986" s="245"/>
      <c r="O986" s="245"/>
      <c r="P986" s="245"/>
      <c r="Q986" s="245"/>
      <c r="R986" s="245"/>
      <c r="S986" s="245"/>
      <c r="T986" s="246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47" t="s">
        <v>146</v>
      </c>
      <c r="AU986" s="247" t="s">
        <v>83</v>
      </c>
      <c r="AV986" s="14" t="s">
        <v>81</v>
      </c>
      <c r="AW986" s="14" t="s">
        <v>33</v>
      </c>
      <c r="AX986" s="14" t="s">
        <v>73</v>
      </c>
      <c r="AY986" s="247" t="s">
        <v>133</v>
      </c>
    </row>
    <row r="987" s="13" customFormat="1">
      <c r="A987" s="13"/>
      <c r="B987" s="227"/>
      <c r="C987" s="228"/>
      <c r="D987" s="220" t="s">
        <v>146</v>
      </c>
      <c r="E987" s="229" t="s">
        <v>19</v>
      </c>
      <c r="F987" s="230" t="s">
        <v>1779</v>
      </c>
      <c r="G987" s="228"/>
      <c r="H987" s="231">
        <v>4</v>
      </c>
      <c r="I987" s="232"/>
      <c r="J987" s="228"/>
      <c r="K987" s="228"/>
      <c r="L987" s="233"/>
      <c r="M987" s="234"/>
      <c r="N987" s="235"/>
      <c r="O987" s="235"/>
      <c r="P987" s="235"/>
      <c r="Q987" s="235"/>
      <c r="R987" s="235"/>
      <c r="S987" s="235"/>
      <c r="T987" s="23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7" t="s">
        <v>146</v>
      </c>
      <c r="AU987" s="237" t="s">
        <v>83</v>
      </c>
      <c r="AV987" s="13" t="s">
        <v>83</v>
      </c>
      <c r="AW987" s="13" t="s">
        <v>33</v>
      </c>
      <c r="AX987" s="13" t="s">
        <v>81</v>
      </c>
      <c r="AY987" s="237" t="s">
        <v>133</v>
      </c>
    </row>
    <row r="988" s="2" customFormat="1" ht="16.5" customHeight="1">
      <c r="A988" s="41"/>
      <c r="B988" s="42"/>
      <c r="C988" s="273" t="s">
        <v>1780</v>
      </c>
      <c r="D988" s="273" t="s">
        <v>735</v>
      </c>
      <c r="E988" s="274" t="s">
        <v>1781</v>
      </c>
      <c r="F988" s="275" t="s">
        <v>1782</v>
      </c>
      <c r="G988" s="276" t="s">
        <v>287</v>
      </c>
      <c r="H988" s="277">
        <v>4</v>
      </c>
      <c r="I988" s="278"/>
      <c r="J988" s="279">
        <f>ROUND(I988*H988,2)</f>
        <v>0</v>
      </c>
      <c r="K988" s="275" t="s">
        <v>139</v>
      </c>
      <c r="L988" s="280"/>
      <c r="M988" s="281" t="s">
        <v>19</v>
      </c>
      <c r="N988" s="282" t="s">
        <v>44</v>
      </c>
      <c r="O988" s="87"/>
      <c r="P988" s="216">
        <f>O988*H988</f>
        <v>0</v>
      </c>
      <c r="Q988" s="216">
        <v>0.00097999999999999997</v>
      </c>
      <c r="R988" s="216">
        <f>Q988*H988</f>
        <v>0.0039199999999999999</v>
      </c>
      <c r="S988" s="216">
        <v>0</v>
      </c>
      <c r="T988" s="217">
        <f>S988*H988</f>
        <v>0</v>
      </c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R988" s="218" t="s">
        <v>382</v>
      </c>
      <c r="AT988" s="218" t="s">
        <v>735</v>
      </c>
      <c r="AU988" s="218" t="s">
        <v>83</v>
      </c>
      <c r="AY988" s="20" t="s">
        <v>133</v>
      </c>
      <c r="BE988" s="219">
        <f>IF(N988="základní",J988,0)</f>
        <v>0</v>
      </c>
      <c r="BF988" s="219">
        <f>IF(N988="snížená",J988,0)</f>
        <v>0</v>
      </c>
      <c r="BG988" s="219">
        <f>IF(N988="zákl. přenesená",J988,0)</f>
        <v>0</v>
      </c>
      <c r="BH988" s="219">
        <f>IF(N988="sníž. přenesená",J988,0)</f>
        <v>0</v>
      </c>
      <c r="BI988" s="219">
        <f>IF(N988="nulová",J988,0)</f>
        <v>0</v>
      </c>
      <c r="BJ988" s="20" t="s">
        <v>81</v>
      </c>
      <c r="BK988" s="219">
        <f>ROUND(I988*H988,2)</f>
        <v>0</v>
      </c>
      <c r="BL988" s="20" t="s">
        <v>246</v>
      </c>
      <c r="BM988" s="218" t="s">
        <v>1783</v>
      </c>
    </row>
    <row r="989" s="2" customFormat="1">
      <c r="A989" s="41"/>
      <c r="B989" s="42"/>
      <c r="C989" s="43"/>
      <c r="D989" s="220" t="s">
        <v>142</v>
      </c>
      <c r="E989" s="43"/>
      <c r="F989" s="221" t="s">
        <v>1782</v>
      </c>
      <c r="G989" s="43"/>
      <c r="H989" s="43"/>
      <c r="I989" s="222"/>
      <c r="J989" s="43"/>
      <c r="K989" s="43"/>
      <c r="L989" s="47"/>
      <c r="M989" s="223"/>
      <c r="N989" s="224"/>
      <c r="O989" s="87"/>
      <c r="P989" s="87"/>
      <c r="Q989" s="87"/>
      <c r="R989" s="87"/>
      <c r="S989" s="87"/>
      <c r="T989" s="88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T989" s="20" t="s">
        <v>142</v>
      </c>
      <c r="AU989" s="20" t="s">
        <v>83</v>
      </c>
    </row>
    <row r="990" s="2" customFormat="1" ht="24.15" customHeight="1">
      <c r="A990" s="41"/>
      <c r="B990" s="42"/>
      <c r="C990" s="207" t="s">
        <v>1784</v>
      </c>
      <c r="D990" s="207" t="s">
        <v>135</v>
      </c>
      <c r="E990" s="208" t="s">
        <v>1785</v>
      </c>
      <c r="F990" s="209" t="s">
        <v>1786</v>
      </c>
      <c r="G990" s="210" t="s">
        <v>312</v>
      </c>
      <c r="H990" s="211">
        <v>5</v>
      </c>
      <c r="I990" s="212"/>
      <c r="J990" s="213">
        <f>ROUND(I990*H990,2)</f>
        <v>0</v>
      </c>
      <c r="K990" s="209" t="s">
        <v>139</v>
      </c>
      <c r="L990" s="47"/>
      <c r="M990" s="214" t="s">
        <v>19</v>
      </c>
      <c r="N990" s="215" t="s">
        <v>44</v>
      </c>
      <c r="O990" s="87"/>
      <c r="P990" s="216">
        <f>O990*H990</f>
        <v>0</v>
      </c>
      <c r="Q990" s="216">
        <v>0.01363</v>
      </c>
      <c r="R990" s="216">
        <f>Q990*H990</f>
        <v>0.068150000000000002</v>
      </c>
      <c r="S990" s="216">
        <v>0</v>
      </c>
      <c r="T990" s="217">
        <f>S990*H990</f>
        <v>0</v>
      </c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R990" s="218" t="s">
        <v>246</v>
      </c>
      <c r="AT990" s="218" t="s">
        <v>135</v>
      </c>
      <c r="AU990" s="218" t="s">
        <v>83</v>
      </c>
      <c r="AY990" s="20" t="s">
        <v>133</v>
      </c>
      <c r="BE990" s="219">
        <f>IF(N990="základní",J990,0)</f>
        <v>0</v>
      </c>
      <c r="BF990" s="219">
        <f>IF(N990="snížená",J990,0)</f>
        <v>0</v>
      </c>
      <c r="BG990" s="219">
        <f>IF(N990="zákl. přenesená",J990,0)</f>
        <v>0</v>
      </c>
      <c r="BH990" s="219">
        <f>IF(N990="sníž. přenesená",J990,0)</f>
        <v>0</v>
      </c>
      <c r="BI990" s="219">
        <f>IF(N990="nulová",J990,0)</f>
        <v>0</v>
      </c>
      <c r="BJ990" s="20" t="s">
        <v>81</v>
      </c>
      <c r="BK990" s="219">
        <f>ROUND(I990*H990,2)</f>
        <v>0</v>
      </c>
      <c r="BL990" s="20" t="s">
        <v>246</v>
      </c>
      <c r="BM990" s="218" t="s">
        <v>1787</v>
      </c>
    </row>
    <row r="991" s="2" customFormat="1">
      <c r="A991" s="41"/>
      <c r="B991" s="42"/>
      <c r="C991" s="43"/>
      <c r="D991" s="220" t="s">
        <v>142</v>
      </c>
      <c r="E991" s="43"/>
      <c r="F991" s="221" t="s">
        <v>1788</v>
      </c>
      <c r="G991" s="43"/>
      <c r="H991" s="43"/>
      <c r="I991" s="222"/>
      <c r="J991" s="43"/>
      <c r="K991" s="43"/>
      <c r="L991" s="47"/>
      <c r="M991" s="223"/>
      <c r="N991" s="224"/>
      <c r="O991" s="87"/>
      <c r="P991" s="87"/>
      <c r="Q991" s="87"/>
      <c r="R991" s="87"/>
      <c r="S991" s="87"/>
      <c r="T991" s="88"/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T991" s="20" t="s">
        <v>142</v>
      </c>
      <c r="AU991" s="20" t="s">
        <v>83</v>
      </c>
    </row>
    <row r="992" s="2" customFormat="1">
      <c r="A992" s="41"/>
      <c r="B992" s="42"/>
      <c r="C992" s="43"/>
      <c r="D992" s="225" t="s">
        <v>144</v>
      </c>
      <c r="E992" s="43"/>
      <c r="F992" s="226" t="s">
        <v>1789</v>
      </c>
      <c r="G992" s="43"/>
      <c r="H992" s="43"/>
      <c r="I992" s="222"/>
      <c r="J992" s="43"/>
      <c r="K992" s="43"/>
      <c r="L992" s="47"/>
      <c r="M992" s="223"/>
      <c r="N992" s="224"/>
      <c r="O992" s="87"/>
      <c r="P992" s="87"/>
      <c r="Q992" s="87"/>
      <c r="R992" s="87"/>
      <c r="S992" s="87"/>
      <c r="T992" s="88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T992" s="20" t="s">
        <v>144</v>
      </c>
      <c r="AU992" s="20" t="s">
        <v>83</v>
      </c>
    </row>
    <row r="993" s="14" customFormat="1">
      <c r="A993" s="14"/>
      <c r="B993" s="238"/>
      <c r="C993" s="239"/>
      <c r="D993" s="220" t="s">
        <v>146</v>
      </c>
      <c r="E993" s="240" t="s">
        <v>19</v>
      </c>
      <c r="F993" s="241" t="s">
        <v>1790</v>
      </c>
      <c r="G993" s="239"/>
      <c r="H993" s="240" t="s">
        <v>19</v>
      </c>
      <c r="I993" s="242"/>
      <c r="J993" s="239"/>
      <c r="K993" s="239"/>
      <c r="L993" s="243"/>
      <c r="M993" s="244"/>
      <c r="N993" s="245"/>
      <c r="O993" s="245"/>
      <c r="P993" s="245"/>
      <c r="Q993" s="245"/>
      <c r="R993" s="245"/>
      <c r="S993" s="245"/>
      <c r="T993" s="246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47" t="s">
        <v>146</v>
      </c>
      <c r="AU993" s="247" t="s">
        <v>83</v>
      </c>
      <c r="AV993" s="14" t="s">
        <v>81</v>
      </c>
      <c r="AW993" s="14" t="s">
        <v>33</v>
      </c>
      <c r="AX993" s="14" t="s">
        <v>73</v>
      </c>
      <c r="AY993" s="247" t="s">
        <v>133</v>
      </c>
    </row>
    <row r="994" s="13" customFormat="1">
      <c r="A994" s="13"/>
      <c r="B994" s="227"/>
      <c r="C994" s="228"/>
      <c r="D994" s="220" t="s">
        <v>146</v>
      </c>
      <c r="E994" s="229" t="s">
        <v>19</v>
      </c>
      <c r="F994" s="230" t="s">
        <v>166</v>
      </c>
      <c r="G994" s="228"/>
      <c r="H994" s="231">
        <v>5</v>
      </c>
      <c r="I994" s="232"/>
      <c r="J994" s="228"/>
      <c r="K994" s="228"/>
      <c r="L994" s="233"/>
      <c r="M994" s="234"/>
      <c r="N994" s="235"/>
      <c r="O994" s="235"/>
      <c r="P994" s="235"/>
      <c r="Q994" s="235"/>
      <c r="R994" s="235"/>
      <c r="S994" s="235"/>
      <c r="T994" s="23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7" t="s">
        <v>146</v>
      </c>
      <c r="AU994" s="237" t="s">
        <v>83</v>
      </c>
      <c r="AV994" s="13" t="s">
        <v>83</v>
      </c>
      <c r="AW994" s="13" t="s">
        <v>33</v>
      </c>
      <c r="AX994" s="13" t="s">
        <v>81</v>
      </c>
      <c r="AY994" s="237" t="s">
        <v>133</v>
      </c>
    </row>
    <row r="995" s="2" customFormat="1" ht="24.15" customHeight="1">
      <c r="A995" s="41"/>
      <c r="B995" s="42"/>
      <c r="C995" s="207" t="s">
        <v>1791</v>
      </c>
      <c r="D995" s="207" t="s">
        <v>135</v>
      </c>
      <c r="E995" s="208" t="s">
        <v>1792</v>
      </c>
      <c r="F995" s="209" t="s">
        <v>1793</v>
      </c>
      <c r="G995" s="210" t="s">
        <v>312</v>
      </c>
      <c r="H995" s="211">
        <v>6</v>
      </c>
      <c r="I995" s="212"/>
      <c r="J995" s="213">
        <f>ROUND(I995*H995,2)</f>
        <v>0</v>
      </c>
      <c r="K995" s="209" t="s">
        <v>139</v>
      </c>
      <c r="L995" s="47"/>
      <c r="M995" s="214" t="s">
        <v>19</v>
      </c>
      <c r="N995" s="215" t="s">
        <v>44</v>
      </c>
      <c r="O995" s="87"/>
      <c r="P995" s="216">
        <f>O995*H995</f>
        <v>0</v>
      </c>
      <c r="Q995" s="216">
        <v>0</v>
      </c>
      <c r="R995" s="216">
        <f>Q995*H995</f>
        <v>0</v>
      </c>
      <c r="S995" s="216">
        <v>0.01584</v>
      </c>
      <c r="T995" s="217">
        <f>S995*H995</f>
        <v>0.095039999999999999</v>
      </c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R995" s="218" t="s">
        <v>246</v>
      </c>
      <c r="AT995" s="218" t="s">
        <v>135</v>
      </c>
      <c r="AU995" s="218" t="s">
        <v>83</v>
      </c>
      <c r="AY995" s="20" t="s">
        <v>133</v>
      </c>
      <c r="BE995" s="219">
        <f>IF(N995="základní",J995,0)</f>
        <v>0</v>
      </c>
      <c r="BF995" s="219">
        <f>IF(N995="snížená",J995,0)</f>
        <v>0</v>
      </c>
      <c r="BG995" s="219">
        <f>IF(N995="zákl. přenesená",J995,0)</f>
        <v>0</v>
      </c>
      <c r="BH995" s="219">
        <f>IF(N995="sníž. přenesená",J995,0)</f>
        <v>0</v>
      </c>
      <c r="BI995" s="219">
        <f>IF(N995="nulová",J995,0)</f>
        <v>0</v>
      </c>
      <c r="BJ995" s="20" t="s">
        <v>81</v>
      </c>
      <c r="BK995" s="219">
        <f>ROUND(I995*H995,2)</f>
        <v>0</v>
      </c>
      <c r="BL995" s="20" t="s">
        <v>246</v>
      </c>
      <c r="BM995" s="218" t="s">
        <v>1794</v>
      </c>
    </row>
    <row r="996" s="2" customFormat="1">
      <c r="A996" s="41"/>
      <c r="B996" s="42"/>
      <c r="C996" s="43"/>
      <c r="D996" s="220" t="s">
        <v>142</v>
      </c>
      <c r="E996" s="43"/>
      <c r="F996" s="221" t="s">
        <v>1795</v>
      </c>
      <c r="G996" s="43"/>
      <c r="H996" s="43"/>
      <c r="I996" s="222"/>
      <c r="J996" s="43"/>
      <c r="K996" s="43"/>
      <c r="L996" s="47"/>
      <c r="M996" s="223"/>
      <c r="N996" s="224"/>
      <c r="O996" s="87"/>
      <c r="P996" s="87"/>
      <c r="Q996" s="87"/>
      <c r="R996" s="87"/>
      <c r="S996" s="87"/>
      <c r="T996" s="88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T996" s="20" t="s">
        <v>142</v>
      </c>
      <c r="AU996" s="20" t="s">
        <v>83</v>
      </c>
    </row>
    <row r="997" s="2" customFormat="1">
      <c r="A997" s="41"/>
      <c r="B997" s="42"/>
      <c r="C997" s="43"/>
      <c r="D997" s="225" t="s">
        <v>144</v>
      </c>
      <c r="E997" s="43"/>
      <c r="F997" s="226" t="s">
        <v>1796</v>
      </c>
      <c r="G997" s="43"/>
      <c r="H997" s="43"/>
      <c r="I997" s="222"/>
      <c r="J997" s="43"/>
      <c r="K997" s="43"/>
      <c r="L997" s="47"/>
      <c r="M997" s="223"/>
      <c r="N997" s="224"/>
      <c r="O997" s="87"/>
      <c r="P997" s="87"/>
      <c r="Q997" s="87"/>
      <c r="R997" s="87"/>
      <c r="S997" s="87"/>
      <c r="T997" s="88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T997" s="20" t="s">
        <v>144</v>
      </c>
      <c r="AU997" s="20" t="s">
        <v>83</v>
      </c>
    </row>
    <row r="998" s="14" customFormat="1">
      <c r="A998" s="14"/>
      <c r="B998" s="238"/>
      <c r="C998" s="239"/>
      <c r="D998" s="220" t="s">
        <v>146</v>
      </c>
      <c r="E998" s="240" t="s">
        <v>19</v>
      </c>
      <c r="F998" s="241" t="s">
        <v>1797</v>
      </c>
      <c r="G998" s="239"/>
      <c r="H998" s="240" t="s">
        <v>19</v>
      </c>
      <c r="I998" s="242"/>
      <c r="J998" s="239"/>
      <c r="K998" s="239"/>
      <c r="L998" s="243"/>
      <c r="M998" s="244"/>
      <c r="N998" s="245"/>
      <c r="O998" s="245"/>
      <c r="P998" s="245"/>
      <c r="Q998" s="245"/>
      <c r="R998" s="245"/>
      <c r="S998" s="245"/>
      <c r="T998" s="246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47" t="s">
        <v>146</v>
      </c>
      <c r="AU998" s="247" t="s">
        <v>83</v>
      </c>
      <c r="AV998" s="14" t="s">
        <v>81</v>
      </c>
      <c r="AW998" s="14" t="s">
        <v>33</v>
      </c>
      <c r="AX998" s="14" t="s">
        <v>73</v>
      </c>
      <c r="AY998" s="247" t="s">
        <v>133</v>
      </c>
    </row>
    <row r="999" s="13" customFormat="1">
      <c r="A999" s="13"/>
      <c r="B999" s="227"/>
      <c r="C999" s="228"/>
      <c r="D999" s="220" t="s">
        <v>146</v>
      </c>
      <c r="E999" s="229" t="s">
        <v>19</v>
      </c>
      <c r="F999" s="230" t="s">
        <v>1798</v>
      </c>
      <c r="G999" s="228"/>
      <c r="H999" s="231">
        <v>1</v>
      </c>
      <c r="I999" s="232"/>
      <c r="J999" s="228"/>
      <c r="K999" s="228"/>
      <c r="L999" s="233"/>
      <c r="M999" s="234"/>
      <c r="N999" s="235"/>
      <c r="O999" s="235"/>
      <c r="P999" s="235"/>
      <c r="Q999" s="235"/>
      <c r="R999" s="235"/>
      <c r="S999" s="235"/>
      <c r="T999" s="236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37" t="s">
        <v>146</v>
      </c>
      <c r="AU999" s="237" t="s">
        <v>83</v>
      </c>
      <c r="AV999" s="13" t="s">
        <v>83</v>
      </c>
      <c r="AW999" s="13" t="s">
        <v>33</v>
      </c>
      <c r="AX999" s="13" t="s">
        <v>73</v>
      </c>
      <c r="AY999" s="237" t="s">
        <v>133</v>
      </c>
    </row>
    <row r="1000" s="13" customFormat="1">
      <c r="A1000" s="13"/>
      <c r="B1000" s="227"/>
      <c r="C1000" s="228"/>
      <c r="D1000" s="220" t="s">
        <v>146</v>
      </c>
      <c r="E1000" s="229" t="s">
        <v>19</v>
      </c>
      <c r="F1000" s="230" t="s">
        <v>1799</v>
      </c>
      <c r="G1000" s="228"/>
      <c r="H1000" s="231">
        <v>1</v>
      </c>
      <c r="I1000" s="232"/>
      <c r="J1000" s="228"/>
      <c r="K1000" s="228"/>
      <c r="L1000" s="233"/>
      <c r="M1000" s="234"/>
      <c r="N1000" s="235"/>
      <c r="O1000" s="235"/>
      <c r="P1000" s="235"/>
      <c r="Q1000" s="235"/>
      <c r="R1000" s="235"/>
      <c r="S1000" s="235"/>
      <c r="T1000" s="23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7" t="s">
        <v>146</v>
      </c>
      <c r="AU1000" s="237" t="s">
        <v>83</v>
      </c>
      <c r="AV1000" s="13" t="s">
        <v>83</v>
      </c>
      <c r="AW1000" s="13" t="s">
        <v>33</v>
      </c>
      <c r="AX1000" s="13" t="s">
        <v>73</v>
      </c>
      <c r="AY1000" s="237" t="s">
        <v>133</v>
      </c>
    </row>
    <row r="1001" s="13" customFormat="1">
      <c r="A1001" s="13"/>
      <c r="B1001" s="227"/>
      <c r="C1001" s="228"/>
      <c r="D1001" s="220" t="s">
        <v>146</v>
      </c>
      <c r="E1001" s="229" t="s">
        <v>19</v>
      </c>
      <c r="F1001" s="230" t="s">
        <v>1800</v>
      </c>
      <c r="G1001" s="228"/>
      <c r="H1001" s="231">
        <v>1</v>
      </c>
      <c r="I1001" s="232"/>
      <c r="J1001" s="228"/>
      <c r="K1001" s="228"/>
      <c r="L1001" s="233"/>
      <c r="M1001" s="234"/>
      <c r="N1001" s="235"/>
      <c r="O1001" s="235"/>
      <c r="P1001" s="235"/>
      <c r="Q1001" s="235"/>
      <c r="R1001" s="235"/>
      <c r="S1001" s="235"/>
      <c r="T1001" s="236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7" t="s">
        <v>146</v>
      </c>
      <c r="AU1001" s="237" t="s">
        <v>83</v>
      </c>
      <c r="AV1001" s="13" t="s">
        <v>83</v>
      </c>
      <c r="AW1001" s="13" t="s">
        <v>33</v>
      </c>
      <c r="AX1001" s="13" t="s">
        <v>73</v>
      </c>
      <c r="AY1001" s="237" t="s">
        <v>133</v>
      </c>
    </row>
    <row r="1002" s="13" customFormat="1">
      <c r="A1002" s="13"/>
      <c r="B1002" s="227"/>
      <c r="C1002" s="228"/>
      <c r="D1002" s="220" t="s">
        <v>146</v>
      </c>
      <c r="E1002" s="229" t="s">
        <v>19</v>
      </c>
      <c r="F1002" s="230" t="s">
        <v>1801</v>
      </c>
      <c r="G1002" s="228"/>
      <c r="H1002" s="231">
        <v>1</v>
      </c>
      <c r="I1002" s="232"/>
      <c r="J1002" s="228"/>
      <c r="K1002" s="228"/>
      <c r="L1002" s="233"/>
      <c r="M1002" s="234"/>
      <c r="N1002" s="235"/>
      <c r="O1002" s="235"/>
      <c r="P1002" s="235"/>
      <c r="Q1002" s="235"/>
      <c r="R1002" s="235"/>
      <c r="S1002" s="235"/>
      <c r="T1002" s="236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7" t="s">
        <v>146</v>
      </c>
      <c r="AU1002" s="237" t="s">
        <v>83</v>
      </c>
      <c r="AV1002" s="13" t="s">
        <v>83</v>
      </c>
      <c r="AW1002" s="13" t="s">
        <v>33</v>
      </c>
      <c r="AX1002" s="13" t="s">
        <v>73</v>
      </c>
      <c r="AY1002" s="237" t="s">
        <v>133</v>
      </c>
    </row>
    <row r="1003" s="13" customFormat="1">
      <c r="A1003" s="13"/>
      <c r="B1003" s="227"/>
      <c r="C1003" s="228"/>
      <c r="D1003" s="220" t="s">
        <v>146</v>
      </c>
      <c r="E1003" s="229" t="s">
        <v>19</v>
      </c>
      <c r="F1003" s="230" t="s">
        <v>1802</v>
      </c>
      <c r="G1003" s="228"/>
      <c r="H1003" s="231">
        <v>1</v>
      </c>
      <c r="I1003" s="232"/>
      <c r="J1003" s="228"/>
      <c r="K1003" s="228"/>
      <c r="L1003" s="233"/>
      <c r="M1003" s="234"/>
      <c r="N1003" s="235"/>
      <c r="O1003" s="235"/>
      <c r="P1003" s="235"/>
      <c r="Q1003" s="235"/>
      <c r="R1003" s="235"/>
      <c r="S1003" s="235"/>
      <c r="T1003" s="236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37" t="s">
        <v>146</v>
      </c>
      <c r="AU1003" s="237" t="s">
        <v>83</v>
      </c>
      <c r="AV1003" s="13" t="s">
        <v>83</v>
      </c>
      <c r="AW1003" s="13" t="s">
        <v>33</v>
      </c>
      <c r="AX1003" s="13" t="s">
        <v>73</v>
      </c>
      <c r="AY1003" s="237" t="s">
        <v>133</v>
      </c>
    </row>
    <row r="1004" s="13" customFormat="1">
      <c r="A1004" s="13"/>
      <c r="B1004" s="227"/>
      <c r="C1004" s="228"/>
      <c r="D1004" s="220" t="s">
        <v>146</v>
      </c>
      <c r="E1004" s="229" t="s">
        <v>19</v>
      </c>
      <c r="F1004" s="230" t="s">
        <v>1803</v>
      </c>
      <c r="G1004" s="228"/>
      <c r="H1004" s="231">
        <v>1</v>
      </c>
      <c r="I1004" s="232"/>
      <c r="J1004" s="228"/>
      <c r="K1004" s="228"/>
      <c r="L1004" s="233"/>
      <c r="M1004" s="234"/>
      <c r="N1004" s="235"/>
      <c r="O1004" s="235"/>
      <c r="P1004" s="235"/>
      <c r="Q1004" s="235"/>
      <c r="R1004" s="235"/>
      <c r="S1004" s="235"/>
      <c r="T1004" s="236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37" t="s">
        <v>146</v>
      </c>
      <c r="AU1004" s="237" t="s">
        <v>83</v>
      </c>
      <c r="AV1004" s="13" t="s">
        <v>83</v>
      </c>
      <c r="AW1004" s="13" t="s">
        <v>33</v>
      </c>
      <c r="AX1004" s="13" t="s">
        <v>73</v>
      </c>
      <c r="AY1004" s="237" t="s">
        <v>133</v>
      </c>
    </row>
    <row r="1005" s="15" customFormat="1">
      <c r="A1005" s="15"/>
      <c r="B1005" s="248"/>
      <c r="C1005" s="249"/>
      <c r="D1005" s="220" t="s">
        <v>146</v>
      </c>
      <c r="E1005" s="250" t="s">
        <v>19</v>
      </c>
      <c r="F1005" s="251" t="s">
        <v>261</v>
      </c>
      <c r="G1005" s="249"/>
      <c r="H1005" s="252">
        <v>6</v>
      </c>
      <c r="I1005" s="253"/>
      <c r="J1005" s="249"/>
      <c r="K1005" s="249"/>
      <c r="L1005" s="254"/>
      <c r="M1005" s="255"/>
      <c r="N1005" s="256"/>
      <c r="O1005" s="256"/>
      <c r="P1005" s="256"/>
      <c r="Q1005" s="256"/>
      <c r="R1005" s="256"/>
      <c r="S1005" s="256"/>
      <c r="T1005" s="257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  <c r="AE1005" s="15"/>
      <c r="AT1005" s="258" t="s">
        <v>146</v>
      </c>
      <c r="AU1005" s="258" t="s">
        <v>83</v>
      </c>
      <c r="AV1005" s="15" t="s">
        <v>140</v>
      </c>
      <c r="AW1005" s="15" t="s">
        <v>33</v>
      </c>
      <c r="AX1005" s="15" t="s">
        <v>81</v>
      </c>
      <c r="AY1005" s="258" t="s">
        <v>133</v>
      </c>
    </row>
    <row r="1006" s="2" customFormat="1" ht="24.15" customHeight="1">
      <c r="A1006" s="41"/>
      <c r="B1006" s="42"/>
      <c r="C1006" s="207" t="s">
        <v>1804</v>
      </c>
      <c r="D1006" s="207" t="s">
        <v>135</v>
      </c>
      <c r="E1006" s="208" t="s">
        <v>1805</v>
      </c>
      <c r="F1006" s="209" t="s">
        <v>1806</v>
      </c>
      <c r="G1006" s="210" t="s">
        <v>312</v>
      </c>
      <c r="H1006" s="211">
        <v>18.100000000000001</v>
      </c>
      <c r="I1006" s="212"/>
      <c r="J1006" s="213">
        <f>ROUND(I1006*H1006,2)</f>
        <v>0</v>
      </c>
      <c r="K1006" s="209" t="s">
        <v>139</v>
      </c>
      <c r="L1006" s="47"/>
      <c r="M1006" s="214" t="s">
        <v>19</v>
      </c>
      <c r="N1006" s="215" t="s">
        <v>44</v>
      </c>
      <c r="O1006" s="87"/>
      <c r="P1006" s="216">
        <f>O1006*H1006</f>
        <v>0</v>
      </c>
      <c r="Q1006" s="216">
        <v>0.017520000000000001</v>
      </c>
      <c r="R1006" s="216">
        <f>Q1006*H1006</f>
        <v>0.31711200000000006</v>
      </c>
      <c r="S1006" s="216">
        <v>0</v>
      </c>
      <c r="T1006" s="217">
        <f>S1006*H1006</f>
        <v>0</v>
      </c>
      <c r="U1006" s="41"/>
      <c r="V1006" s="41"/>
      <c r="W1006" s="41"/>
      <c r="X1006" s="41"/>
      <c r="Y1006" s="41"/>
      <c r="Z1006" s="41"/>
      <c r="AA1006" s="41"/>
      <c r="AB1006" s="41"/>
      <c r="AC1006" s="41"/>
      <c r="AD1006" s="41"/>
      <c r="AE1006" s="41"/>
      <c r="AR1006" s="218" t="s">
        <v>246</v>
      </c>
      <c r="AT1006" s="218" t="s">
        <v>135</v>
      </c>
      <c r="AU1006" s="218" t="s">
        <v>83</v>
      </c>
      <c r="AY1006" s="20" t="s">
        <v>133</v>
      </c>
      <c r="BE1006" s="219">
        <f>IF(N1006="základní",J1006,0)</f>
        <v>0</v>
      </c>
      <c r="BF1006" s="219">
        <f>IF(N1006="snížená",J1006,0)</f>
        <v>0</v>
      </c>
      <c r="BG1006" s="219">
        <f>IF(N1006="zákl. přenesená",J1006,0)</f>
        <v>0</v>
      </c>
      <c r="BH1006" s="219">
        <f>IF(N1006="sníž. přenesená",J1006,0)</f>
        <v>0</v>
      </c>
      <c r="BI1006" s="219">
        <f>IF(N1006="nulová",J1006,0)</f>
        <v>0</v>
      </c>
      <c r="BJ1006" s="20" t="s">
        <v>81</v>
      </c>
      <c r="BK1006" s="219">
        <f>ROUND(I1006*H1006,2)</f>
        <v>0</v>
      </c>
      <c r="BL1006" s="20" t="s">
        <v>246</v>
      </c>
      <c r="BM1006" s="218" t="s">
        <v>1807</v>
      </c>
    </row>
    <row r="1007" s="2" customFormat="1">
      <c r="A1007" s="41"/>
      <c r="B1007" s="42"/>
      <c r="C1007" s="43"/>
      <c r="D1007" s="220" t="s">
        <v>142</v>
      </c>
      <c r="E1007" s="43"/>
      <c r="F1007" s="221" t="s">
        <v>1808</v>
      </c>
      <c r="G1007" s="43"/>
      <c r="H1007" s="43"/>
      <c r="I1007" s="222"/>
      <c r="J1007" s="43"/>
      <c r="K1007" s="43"/>
      <c r="L1007" s="47"/>
      <c r="M1007" s="223"/>
      <c r="N1007" s="224"/>
      <c r="O1007" s="87"/>
      <c r="P1007" s="87"/>
      <c r="Q1007" s="87"/>
      <c r="R1007" s="87"/>
      <c r="S1007" s="87"/>
      <c r="T1007" s="88"/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T1007" s="20" t="s">
        <v>142</v>
      </c>
      <c r="AU1007" s="20" t="s">
        <v>83</v>
      </c>
    </row>
    <row r="1008" s="2" customFormat="1">
      <c r="A1008" s="41"/>
      <c r="B1008" s="42"/>
      <c r="C1008" s="43"/>
      <c r="D1008" s="225" t="s">
        <v>144</v>
      </c>
      <c r="E1008" s="43"/>
      <c r="F1008" s="226" t="s">
        <v>1809</v>
      </c>
      <c r="G1008" s="43"/>
      <c r="H1008" s="43"/>
      <c r="I1008" s="222"/>
      <c r="J1008" s="43"/>
      <c r="K1008" s="43"/>
      <c r="L1008" s="47"/>
      <c r="M1008" s="223"/>
      <c r="N1008" s="224"/>
      <c r="O1008" s="87"/>
      <c r="P1008" s="87"/>
      <c r="Q1008" s="87"/>
      <c r="R1008" s="87"/>
      <c r="S1008" s="87"/>
      <c r="T1008" s="88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T1008" s="20" t="s">
        <v>144</v>
      </c>
      <c r="AU1008" s="20" t="s">
        <v>83</v>
      </c>
    </row>
    <row r="1009" s="13" customFormat="1">
      <c r="A1009" s="13"/>
      <c r="B1009" s="227"/>
      <c r="C1009" s="228"/>
      <c r="D1009" s="220" t="s">
        <v>146</v>
      </c>
      <c r="E1009" s="229" t="s">
        <v>19</v>
      </c>
      <c r="F1009" s="230" t="s">
        <v>1810</v>
      </c>
      <c r="G1009" s="228"/>
      <c r="H1009" s="231">
        <v>12.1</v>
      </c>
      <c r="I1009" s="232"/>
      <c r="J1009" s="228"/>
      <c r="K1009" s="228"/>
      <c r="L1009" s="233"/>
      <c r="M1009" s="234"/>
      <c r="N1009" s="235"/>
      <c r="O1009" s="235"/>
      <c r="P1009" s="235"/>
      <c r="Q1009" s="235"/>
      <c r="R1009" s="235"/>
      <c r="S1009" s="235"/>
      <c r="T1009" s="236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7" t="s">
        <v>146</v>
      </c>
      <c r="AU1009" s="237" t="s">
        <v>83</v>
      </c>
      <c r="AV1009" s="13" t="s">
        <v>83</v>
      </c>
      <c r="AW1009" s="13" t="s">
        <v>33</v>
      </c>
      <c r="AX1009" s="13" t="s">
        <v>73</v>
      </c>
      <c r="AY1009" s="237" t="s">
        <v>133</v>
      </c>
    </row>
    <row r="1010" s="13" customFormat="1">
      <c r="A1010" s="13"/>
      <c r="B1010" s="227"/>
      <c r="C1010" s="228"/>
      <c r="D1010" s="220" t="s">
        <v>146</v>
      </c>
      <c r="E1010" s="229" t="s">
        <v>19</v>
      </c>
      <c r="F1010" s="230" t="s">
        <v>1798</v>
      </c>
      <c r="G1010" s="228"/>
      <c r="H1010" s="231">
        <v>1</v>
      </c>
      <c r="I1010" s="232"/>
      <c r="J1010" s="228"/>
      <c r="K1010" s="228"/>
      <c r="L1010" s="233"/>
      <c r="M1010" s="234"/>
      <c r="N1010" s="235"/>
      <c r="O1010" s="235"/>
      <c r="P1010" s="235"/>
      <c r="Q1010" s="235"/>
      <c r="R1010" s="235"/>
      <c r="S1010" s="235"/>
      <c r="T1010" s="236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T1010" s="237" t="s">
        <v>146</v>
      </c>
      <c r="AU1010" s="237" t="s">
        <v>83</v>
      </c>
      <c r="AV1010" s="13" t="s">
        <v>83</v>
      </c>
      <c r="AW1010" s="13" t="s">
        <v>33</v>
      </c>
      <c r="AX1010" s="13" t="s">
        <v>73</v>
      </c>
      <c r="AY1010" s="237" t="s">
        <v>133</v>
      </c>
    </row>
    <row r="1011" s="13" customFormat="1">
      <c r="A1011" s="13"/>
      <c r="B1011" s="227"/>
      <c r="C1011" s="228"/>
      <c r="D1011" s="220" t="s">
        <v>146</v>
      </c>
      <c r="E1011" s="229" t="s">
        <v>19</v>
      </c>
      <c r="F1011" s="230" t="s">
        <v>1799</v>
      </c>
      <c r="G1011" s="228"/>
      <c r="H1011" s="231">
        <v>1</v>
      </c>
      <c r="I1011" s="232"/>
      <c r="J1011" s="228"/>
      <c r="K1011" s="228"/>
      <c r="L1011" s="233"/>
      <c r="M1011" s="234"/>
      <c r="N1011" s="235"/>
      <c r="O1011" s="235"/>
      <c r="P1011" s="235"/>
      <c r="Q1011" s="235"/>
      <c r="R1011" s="235"/>
      <c r="S1011" s="235"/>
      <c r="T1011" s="236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7" t="s">
        <v>146</v>
      </c>
      <c r="AU1011" s="237" t="s">
        <v>83</v>
      </c>
      <c r="AV1011" s="13" t="s">
        <v>83</v>
      </c>
      <c r="AW1011" s="13" t="s">
        <v>33</v>
      </c>
      <c r="AX1011" s="13" t="s">
        <v>73</v>
      </c>
      <c r="AY1011" s="237" t="s">
        <v>133</v>
      </c>
    </row>
    <row r="1012" s="13" customFormat="1">
      <c r="A1012" s="13"/>
      <c r="B1012" s="227"/>
      <c r="C1012" s="228"/>
      <c r="D1012" s="220" t="s">
        <v>146</v>
      </c>
      <c r="E1012" s="229" t="s">
        <v>19</v>
      </c>
      <c r="F1012" s="230" t="s">
        <v>1800</v>
      </c>
      <c r="G1012" s="228"/>
      <c r="H1012" s="231">
        <v>1</v>
      </c>
      <c r="I1012" s="232"/>
      <c r="J1012" s="228"/>
      <c r="K1012" s="228"/>
      <c r="L1012" s="233"/>
      <c r="M1012" s="234"/>
      <c r="N1012" s="235"/>
      <c r="O1012" s="235"/>
      <c r="P1012" s="235"/>
      <c r="Q1012" s="235"/>
      <c r="R1012" s="235"/>
      <c r="S1012" s="235"/>
      <c r="T1012" s="236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7" t="s">
        <v>146</v>
      </c>
      <c r="AU1012" s="237" t="s">
        <v>83</v>
      </c>
      <c r="AV1012" s="13" t="s">
        <v>83</v>
      </c>
      <c r="AW1012" s="13" t="s">
        <v>33</v>
      </c>
      <c r="AX1012" s="13" t="s">
        <v>73</v>
      </c>
      <c r="AY1012" s="237" t="s">
        <v>133</v>
      </c>
    </row>
    <row r="1013" s="13" customFormat="1">
      <c r="A1013" s="13"/>
      <c r="B1013" s="227"/>
      <c r="C1013" s="228"/>
      <c r="D1013" s="220" t="s">
        <v>146</v>
      </c>
      <c r="E1013" s="229" t="s">
        <v>19</v>
      </c>
      <c r="F1013" s="230" t="s">
        <v>1801</v>
      </c>
      <c r="G1013" s="228"/>
      <c r="H1013" s="231">
        <v>1</v>
      </c>
      <c r="I1013" s="232"/>
      <c r="J1013" s="228"/>
      <c r="K1013" s="228"/>
      <c r="L1013" s="233"/>
      <c r="M1013" s="234"/>
      <c r="N1013" s="235"/>
      <c r="O1013" s="235"/>
      <c r="P1013" s="235"/>
      <c r="Q1013" s="235"/>
      <c r="R1013" s="235"/>
      <c r="S1013" s="235"/>
      <c r="T1013" s="236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7" t="s">
        <v>146</v>
      </c>
      <c r="AU1013" s="237" t="s">
        <v>83</v>
      </c>
      <c r="AV1013" s="13" t="s">
        <v>83</v>
      </c>
      <c r="AW1013" s="13" t="s">
        <v>33</v>
      </c>
      <c r="AX1013" s="13" t="s">
        <v>73</v>
      </c>
      <c r="AY1013" s="237" t="s">
        <v>133</v>
      </c>
    </row>
    <row r="1014" s="13" customFormat="1">
      <c r="A1014" s="13"/>
      <c r="B1014" s="227"/>
      <c r="C1014" s="228"/>
      <c r="D1014" s="220" t="s">
        <v>146</v>
      </c>
      <c r="E1014" s="229" t="s">
        <v>19</v>
      </c>
      <c r="F1014" s="230" t="s">
        <v>1802</v>
      </c>
      <c r="G1014" s="228"/>
      <c r="H1014" s="231">
        <v>1</v>
      </c>
      <c r="I1014" s="232"/>
      <c r="J1014" s="228"/>
      <c r="K1014" s="228"/>
      <c r="L1014" s="233"/>
      <c r="M1014" s="234"/>
      <c r="N1014" s="235"/>
      <c r="O1014" s="235"/>
      <c r="P1014" s="235"/>
      <c r="Q1014" s="235"/>
      <c r="R1014" s="235"/>
      <c r="S1014" s="235"/>
      <c r="T1014" s="236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7" t="s">
        <v>146</v>
      </c>
      <c r="AU1014" s="237" t="s">
        <v>83</v>
      </c>
      <c r="AV1014" s="13" t="s">
        <v>83</v>
      </c>
      <c r="AW1014" s="13" t="s">
        <v>33</v>
      </c>
      <c r="AX1014" s="13" t="s">
        <v>73</v>
      </c>
      <c r="AY1014" s="237" t="s">
        <v>133</v>
      </c>
    </row>
    <row r="1015" s="13" customFormat="1">
      <c r="A1015" s="13"/>
      <c r="B1015" s="227"/>
      <c r="C1015" s="228"/>
      <c r="D1015" s="220" t="s">
        <v>146</v>
      </c>
      <c r="E1015" s="229" t="s">
        <v>19</v>
      </c>
      <c r="F1015" s="230" t="s">
        <v>1803</v>
      </c>
      <c r="G1015" s="228"/>
      <c r="H1015" s="231">
        <v>1</v>
      </c>
      <c r="I1015" s="232"/>
      <c r="J1015" s="228"/>
      <c r="K1015" s="228"/>
      <c r="L1015" s="233"/>
      <c r="M1015" s="234"/>
      <c r="N1015" s="235"/>
      <c r="O1015" s="235"/>
      <c r="P1015" s="235"/>
      <c r="Q1015" s="235"/>
      <c r="R1015" s="235"/>
      <c r="S1015" s="235"/>
      <c r="T1015" s="236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7" t="s">
        <v>146</v>
      </c>
      <c r="AU1015" s="237" t="s">
        <v>83</v>
      </c>
      <c r="AV1015" s="13" t="s">
        <v>83</v>
      </c>
      <c r="AW1015" s="13" t="s">
        <v>33</v>
      </c>
      <c r="AX1015" s="13" t="s">
        <v>73</v>
      </c>
      <c r="AY1015" s="237" t="s">
        <v>133</v>
      </c>
    </row>
    <row r="1016" s="15" customFormat="1">
      <c r="A1016" s="15"/>
      <c r="B1016" s="248"/>
      <c r="C1016" s="249"/>
      <c r="D1016" s="220" t="s">
        <v>146</v>
      </c>
      <c r="E1016" s="250" t="s">
        <v>19</v>
      </c>
      <c r="F1016" s="251" t="s">
        <v>261</v>
      </c>
      <c r="G1016" s="249"/>
      <c r="H1016" s="252">
        <v>18.100000000000001</v>
      </c>
      <c r="I1016" s="253"/>
      <c r="J1016" s="249"/>
      <c r="K1016" s="249"/>
      <c r="L1016" s="254"/>
      <c r="M1016" s="255"/>
      <c r="N1016" s="256"/>
      <c r="O1016" s="256"/>
      <c r="P1016" s="256"/>
      <c r="Q1016" s="256"/>
      <c r="R1016" s="256"/>
      <c r="S1016" s="256"/>
      <c r="T1016" s="257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58" t="s">
        <v>146</v>
      </c>
      <c r="AU1016" s="258" t="s">
        <v>83</v>
      </c>
      <c r="AV1016" s="15" t="s">
        <v>140</v>
      </c>
      <c r="AW1016" s="15" t="s">
        <v>33</v>
      </c>
      <c r="AX1016" s="15" t="s">
        <v>81</v>
      </c>
      <c r="AY1016" s="258" t="s">
        <v>133</v>
      </c>
    </row>
    <row r="1017" s="2" customFormat="1" ht="24.15" customHeight="1">
      <c r="A1017" s="41"/>
      <c r="B1017" s="42"/>
      <c r="C1017" s="207" t="s">
        <v>1811</v>
      </c>
      <c r="D1017" s="207" t="s">
        <v>135</v>
      </c>
      <c r="E1017" s="208" t="s">
        <v>1805</v>
      </c>
      <c r="F1017" s="209" t="s">
        <v>1806</v>
      </c>
      <c r="G1017" s="210" t="s">
        <v>312</v>
      </c>
      <c r="H1017" s="211">
        <v>30</v>
      </c>
      <c r="I1017" s="212"/>
      <c r="J1017" s="213">
        <f>ROUND(I1017*H1017,2)</f>
        <v>0</v>
      </c>
      <c r="K1017" s="209" t="s">
        <v>139</v>
      </c>
      <c r="L1017" s="47"/>
      <c r="M1017" s="214" t="s">
        <v>19</v>
      </c>
      <c r="N1017" s="215" t="s">
        <v>44</v>
      </c>
      <c r="O1017" s="87"/>
      <c r="P1017" s="216">
        <f>O1017*H1017</f>
        <v>0</v>
      </c>
      <c r="Q1017" s="216">
        <v>0.017520000000000001</v>
      </c>
      <c r="R1017" s="216">
        <f>Q1017*H1017</f>
        <v>0.52560000000000007</v>
      </c>
      <c r="S1017" s="216">
        <v>0</v>
      </c>
      <c r="T1017" s="217">
        <f>S1017*H1017</f>
        <v>0</v>
      </c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R1017" s="218" t="s">
        <v>246</v>
      </c>
      <c r="AT1017" s="218" t="s">
        <v>135</v>
      </c>
      <c r="AU1017" s="218" t="s">
        <v>83</v>
      </c>
      <c r="AY1017" s="20" t="s">
        <v>133</v>
      </c>
      <c r="BE1017" s="219">
        <f>IF(N1017="základní",J1017,0)</f>
        <v>0</v>
      </c>
      <c r="BF1017" s="219">
        <f>IF(N1017="snížená",J1017,0)</f>
        <v>0</v>
      </c>
      <c r="BG1017" s="219">
        <f>IF(N1017="zákl. přenesená",J1017,0)</f>
        <v>0</v>
      </c>
      <c r="BH1017" s="219">
        <f>IF(N1017="sníž. přenesená",J1017,0)</f>
        <v>0</v>
      </c>
      <c r="BI1017" s="219">
        <f>IF(N1017="nulová",J1017,0)</f>
        <v>0</v>
      </c>
      <c r="BJ1017" s="20" t="s">
        <v>81</v>
      </c>
      <c r="BK1017" s="219">
        <f>ROUND(I1017*H1017,2)</f>
        <v>0</v>
      </c>
      <c r="BL1017" s="20" t="s">
        <v>246</v>
      </c>
      <c r="BM1017" s="218" t="s">
        <v>1812</v>
      </c>
    </row>
    <row r="1018" s="2" customFormat="1">
      <c r="A1018" s="41"/>
      <c r="B1018" s="42"/>
      <c r="C1018" s="43"/>
      <c r="D1018" s="220" t="s">
        <v>142</v>
      </c>
      <c r="E1018" s="43"/>
      <c r="F1018" s="221" t="s">
        <v>1808</v>
      </c>
      <c r="G1018" s="43"/>
      <c r="H1018" s="43"/>
      <c r="I1018" s="222"/>
      <c r="J1018" s="43"/>
      <c r="K1018" s="43"/>
      <c r="L1018" s="47"/>
      <c r="M1018" s="223"/>
      <c r="N1018" s="224"/>
      <c r="O1018" s="87"/>
      <c r="P1018" s="87"/>
      <c r="Q1018" s="87"/>
      <c r="R1018" s="87"/>
      <c r="S1018" s="87"/>
      <c r="T1018" s="88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T1018" s="20" t="s">
        <v>142</v>
      </c>
      <c r="AU1018" s="20" t="s">
        <v>83</v>
      </c>
    </row>
    <row r="1019" s="2" customFormat="1">
      <c r="A1019" s="41"/>
      <c r="B1019" s="42"/>
      <c r="C1019" s="43"/>
      <c r="D1019" s="225" t="s">
        <v>144</v>
      </c>
      <c r="E1019" s="43"/>
      <c r="F1019" s="226" t="s">
        <v>1809</v>
      </c>
      <c r="G1019" s="43"/>
      <c r="H1019" s="43"/>
      <c r="I1019" s="222"/>
      <c r="J1019" s="43"/>
      <c r="K1019" s="43"/>
      <c r="L1019" s="47"/>
      <c r="M1019" s="223"/>
      <c r="N1019" s="224"/>
      <c r="O1019" s="87"/>
      <c r="P1019" s="87"/>
      <c r="Q1019" s="87"/>
      <c r="R1019" s="87"/>
      <c r="S1019" s="87"/>
      <c r="T1019" s="88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T1019" s="20" t="s">
        <v>144</v>
      </c>
      <c r="AU1019" s="20" t="s">
        <v>83</v>
      </c>
    </row>
    <row r="1020" s="2" customFormat="1" ht="24.15" customHeight="1">
      <c r="A1020" s="41"/>
      <c r="B1020" s="42"/>
      <c r="C1020" s="207" t="s">
        <v>1813</v>
      </c>
      <c r="D1020" s="207" t="s">
        <v>135</v>
      </c>
      <c r="E1020" s="208" t="s">
        <v>1814</v>
      </c>
      <c r="F1020" s="209" t="s">
        <v>1815</v>
      </c>
      <c r="G1020" s="210" t="s">
        <v>312</v>
      </c>
      <c r="H1020" s="211">
        <v>2</v>
      </c>
      <c r="I1020" s="212"/>
      <c r="J1020" s="213">
        <f>ROUND(I1020*H1020,2)</f>
        <v>0</v>
      </c>
      <c r="K1020" s="209" t="s">
        <v>139</v>
      </c>
      <c r="L1020" s="47"/>
      <c r="M1020" s="214" t="s">
        <v>19</v>
      </c>
      <c r="N1020" s="215" t="s">
        <v>44</v>
      </c>
      <c r="O1020" s="87"/>
      <c r="P1020" s="216">
        <f>O1020*H1020</f>
        <v>0</v>
      </c>
      <c r="Q1020" s="216">
        <v>0</v>
      </c>
      <c r="R1020" s="216">
        <f>Q1020*H1020</f>
        <v>0</v>
      </c>
      <c r="S1020" s="216">
        <v>0</v>
      </c>
      <c r="T1020" s="217">
        <f>S1020*H1020</f>
        <v>0</v>
      </c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R1020" s="218" t="s">
        <v>246</v>
      </c>
      <c r="AT1020" s="218" t="s">
        <v>135</v>
      </c>
      <c r="AU1020" s="218" t="s">
        <v>83</v>
      </c>
      <c r="AY1020" s="20" t="s">
        <v>133</v>
      </c>
      <c r="BE1020" s="219">
        <f>IF(N1020="základní",J1020,0)</f>
        <v>0</v>
      </c>
      <c r="BF1020" s="219">
        <f>IF(N1020="snížená",J1020,0)</f>
        <v>0</v>
      </c>
      <c r="BG1020" s="219">
        <f>IF(N1020="zákl. přenesená",J1020,0)</f>
        <v>0</v>
      </c>
      <c r="BH1020" s="219">
        <f>IF(N1020="sníž. přenesená",J1020,0)</f>
        <v>0</v>
      </c>
      <c r="BI1020" s="219">
        <f>IF(N1020="nulová",J1020,0)</f>
        <v>0</v>
      </c>
      <c r="BJ1020" s="20" t="s">
        <v>81</v>
      </c>
      <c r="BK1020" s="219">
        <f>ROUND(I1020*H1020,2)</f>
        <v>0</v>
      </c>
      <c r="BL1020" s="20" t="s">
        <v>246</v>
      </c>
      <c r="BM1020" s="218" t="s">
        <v>1816</v>
      </c>
    </row>
    <row r="1021" s="2" customFormat="1">
      <c r="A1021" s="41"/>
      <c r="B1021" s="42"/>
      <c r="C1021" s="43"/>
      <c r="D1021" s="220" t="s">
        <v>142</v>
      </c>
      <c r="E1021" s="43"/>
      <c r="F1021" s="221" t="s">
        <v>1817</v>
      </c>
      <c r="G1021" s="43"/>
      <c r="H1021" s="43"/>
      <c r="I1021" s="222"/>
      <c r="J1021" s="43"/>
      <c r="K1021" s="43"/>
      <c r="L1021" s="47"/>
      <c r="M1021" s="223"/>
      <c r="N1021" s="224"/>
      <c r="O1021" s="87"/>
      <c r="P1021" s="87"/>
      <c r="Q1021" s="87"/>
      <c r="R1021" s="87"/>
      <c r="S1021" s="87"/>
      <c r="T1021" s="88"/>
      <c r="U1021" s="41"/>
      <c r="V1021" s="41"/>
      <c r="W1021" s="41"/>
      <c r="X1021" s="41"/>
      <c r="Y1021" s="41"/>
      <c r="Z1021" s="41"/>
      <c r="AA1021" s="41"/>
      <c r="AB1021" s="41"/>
      <c r="AC1021" s="41"/>
      <c r="AD1021" s="41"/>
      <c r="AE1021" s="41"/>
      <c r="AT1021" s="20" t="s">
        <v>142</v>
      </c>
      <c r="AU1021" s="20" t="s">
        <v>83</v>
      </c>
    </row>
    <row r="1022" s="2" customFormat="1">
      <c r="A1022" s="41"/>
      <c r="B1022" s="42"/>
      <c r="C1022" s="43"/>
      <c r="D1022" s="225" t="s">
        <v>144</v>
      </c>
      <c r="E1022" s="43"/>
      <c r="F1022" s="226" t="s">
        <v>1818</v>
      </c>
      <c r="G1022" s="43"/>
      <c r="H1022" s="43"/>
      <c r="I1022" s="222"/>
      <c r="J1022" s="43"/>
      <c r="K1022" s="43"/>
      <c r="L1022" s="47"/>
      <c r="M1022" s="223"/>
      <c r="N1022" s="224"/>
      <c r="O1022" s="87"/>
      <c r="P1022" s="87"/>
      <c r="Q1022" s="87"/>
      <c r="R1022" s="87"/>
      <c r="S1022" s="87"/>
      <c r="T1022" s="88"/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T1022" s="20" t="s">
        <v>144</v>
      </c>
      <c r="AU1022" s="20" t="s">
        <v>83</v>
      </c>
    </row>
    <row r="1023" s="13" customFormat="1">
      <c r="A1023" s="13"/>
      <c r="B1023" s="227"/>
      <c r="C1023" s="228"/>
      <c r="D1023" s="220" t="s">
        <v>146</v>
      </c>
      <c r="E1023" s="229" t="s">
        <v>19</v>
      </c>
      <c r="F1023" s="230" t="s">
        <v>1819</v>
      </c>
      <c r="G1023" s="228"/>
      <c r="H1023" s="231">
        <v>2</v>
      </c>
      <c r="I1023" s="232"/>
      <c r="J1023" s="228"/>
      <c r="K1023" s="228"/>
      <c r="L1023" s="233"/>
      <c r="M1023" s="234"/>
      <c r="N1023" s="235"/>
      <c r="O1023" s="235"/>
      <c r="P1023" s="235"/>
      <c r="Q1023" s="235"/>
      <c r="R1023" s="235"/>
      <c r="S1023" s="235"/>
      <c r="T1023" s="23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7" t="s">
        <v>146</v>
      </c>
      <c r="AU1023" s="237" t="s">
        <v>83</v>
      </c>
      <c r="AV1023" s="13" t="s">
        <v>83</v>
      </c>
      <c r="AW1023" s="13" t="s">
        <v>33</v>
      </c>
      <c r="AX1023" s="13" t="s">
        <v>81</v>
      </c>
      <c r="AY1023" s="237" t="s">
        <v>133</v>
      </c>
    </row>
    <row r="1024" s="2" customFormat="1" ht="24.15" customHeight="1">
      <c r="A1024" s="41"/>
      <c r="B1024" s="42"/>
      <c r="C1024" s="207" t="s">
        <v>1820</v>
      </c>
      <c r="D1024" s="207" t="s">
        <v>135</v>
      </c>
      <c r="E1024" s="208" t="s">
        <v>1821</v>
      </c>
      <c r="F1024" s="209" t="s">
        <v>1822</v>
      </c>
      <c r="G1024" s="210" t="s">
        <v>198</v>
      </c>
      <c r="H1024" s="211">
        <v>14.550000000000001</v>
      </c>
      <c r="I1024" s="212"/>
      <c r="J1024" s="213">
        <f>ROUND(I1024*H1024,2)</f>
        <v>0</v>
      </c>
      <c r="K1024" s="209" t="s">
        <v>139</v>
      </c>
      <c r="L1024" s="47"/>
      <c r="M1024" s="214" t="s">
        <v>19</v>
      </c>
      <c r="N1024" s="215" t="s">
        <v>44</v>
      </c>
      <c r="O1024" s="87"/>
      <c r="P1024" s="216">
        <f>O1024*H1024</f>
        <v>0</v>
      </c>
      <c r="Q1024" s="216">
        <v>0</v>
      </c>
      <c r="R1024" s="216">
        <f>Q1024*H1024</f>
        <v>0</v>
      </c>
      <c r="S1024" s="216">
        <v>0</v>
      </c>
      <c r="T1024" s="217">
        <f>S1024*H1024</f>
        <v>0</v>
      </c>
      <c r="U1024" s="41"/>
      <c r="V1024" s="41"/>
      <c r="W1024" s="41"/>
      <c r="X1024" s="41"/>
      <c r="Y1024" s="41"/>
      <c r="Z1024" s="41"/>
      <c r="AA1024" s="41"/>
      <c r="AB1024" s="41"/>
      <c r="AC1024" s="41"/>
      <c r="AD1024" s="41"/>
      <c r="AE1024" s="41"/>
      <c r="AR1024" s="218" t="s">
        <v>246</v>
      </c>
      <c r="AT1024" s="218" t="s">
        <v>135</v>
      </c>
      <c r="AU1024" s="218" t="s">
        <v>83</v>
      </c>
      <c r="AY1024" s="20" t="s">
        <v>133</v>
      </c>
      <c r="BE1024" s="219">
        <f>IF(N1024="základní",J1024,0)</f>
        <v>0</v>
      </c>
      <c r="BF1024" s="219">
        <f>IF(N1024="snížená",J1024,0)</f>
        <v>0</v>
      </c>
      <c r="BG1024" s="219">
        <f>IF(N1024="zákl. přenesená",J1024,0)</f>
        <v>0</v>
      </c>
      <c r="BH1024" s="219">
        <f>IF(N1024="sníž. přenesená",J1024,0)</f>
        <v>0</v>
      </c>
      <c r="BI1024" s="219">
        <f>IF(N1024="nulová",J1024,0)</f>
        <v>0</v>
      </c>
      <c r="BJ1024" s="20" t="s">
        <v>81</v>
      </c>
      <c r="BK1024" s="219">
        <f>ROUND(I1024*H1024,2)</f>
        <v>0</v>
      </c>
      <c r="BL1024" s="20" t="s">
        <v>246</v>
      </c>
      <c r="BM1024" s="218" t="s">
        <v>1823</v>
      </c>
    </row>
    <row r="1025" s="2" customFormat="1">
      <c r="A1025" s="41"/>
      <c r="B1025" s="42"/>
      <c r="C1025" s="43"/>
      <c r="D1025" s="220" t="s">
        <v>142</v>
      </c>
      <c r="E1025" s="43"/>
      <c r="F1025" s="221" t="s">
        <v>1824</v>
      </c>
      <c r="G1025" s="43"/>
      <c r="H1025" s="43"/>
      <c r="I1025" s="222"/>
      <c r="J1025" s="43"/>
      <c r="K1025" s="43"/>
      <c r="L1025" s="47"/>
      <c r="M1025" s="223"/>
      <c r="N1025" s="224"/>
      <c r="O1025" s="87"/>
      <c r="P1025" s="87"/>
      <c r="Q1025" s="87"/>
      <c r="R1025" s="87"/>
      <c r="S1025" s="87"/>
      <c r="T1025" s="88"/>
      <c r="U1025" s="41"/>
      <c r="V1025" s="41"/>
      <c r="W1025" s="41"/>
      <c r="X1025" s="41"/>
      <c r="Y1025" s="41"/>
      <c r="Z1025" s="41"/>
      <c r="AA1025" s="41"/>
      <c r="AB1025" s="41"/>
      <c r="AC1025" s="41"/>
      <c r="AD1025" s="41"/>
      <c r="AE1025" s="41"/>
      <c r="AT1025" s="20" t="s">
        <v>142</v>
      </c>
      <c r="AU1025" s="20" t="s">
        <v>83</v>
      </c>
    </row>
    <row r="1026" s="2" customFormat="1">
      <c r="A1026" s="41"/>
      <c r="B1026" s="42"/>
      <c r="C1026" s="43"/>
      <c r="D1026" s="225" t="s">
        <v>144</v>
      </c>
      <c r="E1026" s="43"/>
      <c r="F1026" s="226" t="s">
        <v>1825</v>
      </c>
      <c r="G1026" s="43"/>
      <c r="H1026" s="43"/>
      <c r="I1026" s="222"/>
      <c r="J1026" s="43"/>
      <c r="K1026" s="43"/>
      <c r="L1026" s="47"/>
      <c r="M1026" s="223"/>
      <c r="N1026" s="224"/>
      <c r="O1026" s="87"/>
      <c r="P1026" s="87"/>
      <c r="Q1026" s="87"/>
      <c r="R1026" s="87"/>
      <c r="S1026" s="87"/>
      <c r="T1026" s="88"/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T1026" s="20" t="s">
        <v>144</v>
      </c>
      <c r="AU1026" s="20" t="s">
        <v>83</v>
      </c>
    </row>
    <row r="1027" s="14" customFormat="1">
      <c r="A1027" s="14"/>
      <c r="B1027" s="238"/>
      <c r="C1027" s="239"/>
      <c r="D1027" s="220" t="s">
        <v>146</v>
      </c>
      <c r="E1027" s="240" t="s">
        <v>19</v>
      </c>
      <c r="F1027" s="241" t="s">
        <v>841</v>
      </c>
      <c r="G1027" s="239"/>
      <c r="H1027" s="240" t="s">
        <v>19</v>
      </c>
      <c r="I1027" s="242"/>
      <c r="J1027" s="239"/>
      <c r="K1027" s="239"/>
      <c r="L1027" s="243"/>
      <c r="M1027" s="244"/>
      <c r="N1027" s="245"/>
      <c r="O1027" s="245"/>
      <c r="P1027" s="245"/>
      <c r="Q1027" s="245"/>
      <c r="R1027" s="245"/>
      <c r="S1027" s="245"/>
      <c r="T1027" s="246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47" t="s">
        <v>146</v>
      </c>
      <c r="AU1027" s="247" t="s">
        <v>83</v>
      </c>
      <c r="AV1027" s="14" t="s">
        <v>81</v>
      </c>
      <c r="AW1027" s="14" t="s">
        <v>33</v>
      </c>
      <c r="AX1027" s="14" t="s">
        <v>73</v>
      </c>
      <c r="AY1027" s="247" t="s">
        <v>133</v>
      </c>
    </row>
    <row r="1028" s="13" customFormat="1">
      <c r="A1028" s="13"/>
      <c r="B1028" s="227"/>
      <c r="C1028" s="228"/>
      <c r="D1028" s="220" t="s">
        <v>146</v>
      </c>
      <c r="E1028" s="229" t="s">
        <v>19</v>
      </c>
      <c r="F1028" s="230" t="s">
        <v>1145</v>
      </c>
      <c r="G1028" s="228"/>
      <c r="H1028" s="231">
        <v>14.550000000000001</v>
      </c>
      <c r="I1028" s="232"/>
      <c r="J1028" s="228"/>
      <c r="K1028" s="228"/>
      <c r="L1028" s="233"/>
      <c r="M1028" s="234"/>
      <c r="N1028" s="235"/>
      <c r="O1028" s="235"/>
      <c r="P1028" s="235"/>
      <c r="Q1028" s="235"/>
      <c r="R1028" s="235"/>
      <c r="S1028" s="235"/>
      <c r="T1028" s="236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7" t="s">
        <v>146</v>
      </c>
      <c r="AU1028" s="237" t="s">
        <v>83</v>
      </c>
      <c r="AV1028" s="13" t="s">
        <v>83</v>
      </c>
      <c r="AW1028" s="13" t="s">
        <v>33</v>
      </c>
      <c r="AX1028" s="13" t="s">
        <v>81</v>
      </c>
      <c r="AY1028" s="237" t="s">
        <v>133</v>
      </c>
    </row>
    <row r="1029" s="2" customFormat="1" ht="24.15" customHeight="1">
      <c r="A1029" s="41"/>
      <c r="B1029" s="42"/>
      <c r="C1029" s="273" t="s">
        <v>1826</v>
      </c>
      <c r="D1029" s="273" t="s">
        <v>735</v>
      </c>
      <c r="E1029" s="274" t="s">
        <v>1827</v>
      </c>
      <c r="F1029" s="275" t="s">
        <v>1828</v>
      </c>
      <c r="G1029" s="276" t="s">
        <v>138</v>
      </c>
      <c r="H1029" s="277">
        <v>0.36399999999999999</v>
      </c>
      <c r="I1029" s="278"/>
      <c r="J1029" s="279">
        <f>ROUND(I1029*H1029,2)</f>
        <v>0</v>
      </c>
      <c r="K1029" s="275" t="s">
        <v>139</v>
      </c>
      <c r="L1029" s="280"/>
      <c r="M1029" s="281" t="s">
        <v>19</v>
      </c>
      <c r="N1029" s="282" t="s">
        <v>44</v>
      </c>
      <c r="O1029" s="87"/>
      <c r="P1029" s="216">
        <f>O1029*H1029</f>
        <v>0</v>
      </c>
      <c r="Q1029" s="216">
        <v>0.55000000000000004</v>
      </c>
      <c r="R1029" s="216">
        <f>Q1029*H1029</f>
        <v>0.20020000000000002</v>
      </c>
      <c r="S1029" s="216">
        <v>0</v>
      </c>
      <c r="T1029" s="217">
        <f>S1029*H1029</f>
        <v>0</v>
      </c>
      <c r="U1029" s="41"/>
      <c r="V1029" s="41"/>
      <c r="W1029" s="41"/>
      <c r="X1029" s="41"/>
      <c r="Y1029" s="41"/>
      <c r="Z1029" s="41"/>
      <c r="AA1029" s="41"/>
      <c r="AB1029" s="41"/>
      <c r="AC1029" s="41"/>
      <c r="AD1029" s="41"/>
      <c r="AE1029" s="41"/>
      <c r="AR1029" s="218" t="s">
        <v>382</v>
      </c>
      <c r="AT1029" s="218" t="s">
        <v>735</v>
      </c>
      <c r="AU1029" s="218" t="s">
        <v>83</v>
      </c>
      <c r="AY1029" s="20" t="s">
        <v>133</v>
      </c>
      <c r="BE1029" s="219">
        <f>IF(N1029="základní",J1029,0)</f>
        <v>0</v>
      </c>
      <c r="BF1029" s="219">
        <f>IF(N1029="snížená",J1029,0)</f>
        <v>0</v>
      </c>
      <c r="BG1029" s="219">
        <f>IF(N1029="zákl. přenesená",J1029,0)</f>
        <v>0</v>
      </c>
      <c r="BH1029" s="219">
        <f>IF(N1029="sníž. přenesená",J1029,0)</f>
        <v>0</v>
      </c>
      <c r="BI1029" s="219">
        <f>IF(N1029="nulová",J1029,0)</f>
        <v>0</v>
      </c>
      <c r="BJ1029" s="20" t="s">
        <v>81</v>
      </c>
      <c r="BK1029" s="219">
        <f>ROUND(I1029*H1029,2)</f>
        <v>0</v>
      </c>
      <c r="BL1029" s="20" t="s">
        <v>246</v>
      </c>
      <c r="BM1029" s="218" t="s">
        <v>1829</v>
      </c>
    </row>
    <row r="1030" s="2" customFormat="1">
      <c r="A1030" s="41"/>
      <c r="B1030" s="42"/>
      <c r="C1030" s="43"/>
      <c r="D1030" s="220" t="s">
        <v>142</v>
      </c>
      <c r="E1030" s="43"/>
      <c r="F1030" s="221" t="s">
        <v>1828</v>
      </c>
      <c r="G1030" s="43"/>
      <c r="H1030" s="43"/>
      <c r="I1030" s="222"/>
      <c r="J1030" s="43"/>
      <c r="K1030" s="43"/>
      <c r="L1030" s="47"/>
      <c r="M1030" s="223"/>
      <c r="N1030" s="224"/>
      <c r="O1030" s="87"/>
      <c r="P1030" s="87"/>
      <c r="Q1030" s="87"/>
      <c r="R1030" s="87"/>
      <c r="S1030" s="87"/>
      <c r="T1030" s="88"/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T1030" s="20" t="s">
        <v>142</v>
      </c>
      <c r="AU1030" s="20" t="s">
        <v>83</v>
      </c>
    </row>
    <row r="1031" s="14" customFormat="1">
      <c r="A1031" s="14"/>
      <c r="B1031" s="238"/>
      <c r="C1031" s="239"/>
      <c r="D1031" s="220" t="s">
        <v>146</v>
      </c>
      <c r="E1031" s="240" t="s">
        <v>19</v>
      </c>
      <c r="F1031" s="241" t="s">
        <v>841</v>
      </c>
      <c r="G1031" s="239"/>
      <c r="H1031" s="240" t="s">
        <v>19</v>
      </c>
      <c r="I1031" s="242"/>
      <c r="J1031" s="239"/>
      <c r="K1031" s="239"/>
      <c r="L1031" s="243"/>
      <c r="M1031" s="244"/>
      <c r="N1031" s="245"/>
      <c r="O1031" s="245"/>
      <c r="P1031" s="245"/>
      <c r="Q1031" s="245"/>
      <c r="R1031" s="245"/>
      <c r="S1031" s="245"/>
      <c r="T1031" s="246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47" t="s">
        <v>146</v>
      </c>
      <c r="AU1031" s="247" t="s">
        <v>83</v>
      </c>
      <c r="AV1031" s="14" t="s">
        <v>81</v>
      </c>
      <c r="AW1031" s="14" t="s">
        <v>33</v>
      </c>
      <c r="AX1031" s="14" t="s">
        <v>73</v>
      </c>
      <c r="AY1031" s="247" t="s">
        <v>133</v>
      </c>
    </row>
    <row r="1032" s="13" customFormat="1">
      <c r="A1032" s="13"/>
      <c r="B1032" s="227"/>
      <c r="C1032" s="228"/>
      <c r="D1032" s="220" t="s">
        <v>146</v>
      </c>
      <c r="E1032" s="229" t="s">
        <v>19</v>
      </c>
      <c r="F1032" s="230" t="s">
        <v>1830</v>
      </c>
      <c r="G1032" s="228"/>
      <c r="H1032" s="231">
        <v>0.36399999999999999</v>
      </c>
      <c r="I1032" s="232"/>
      <c r="J1032" s="228"/>
      <c r="K1032" s="228"/>
      <c r="L1032" s="233"/>
      <c r="M1032" s="234"/>
      <c r="N1032" s="235"/>
      <c r="O1032" s="235"/>
      <c r="P1032" s="235"/>
      <c r="Q1032" s="235"/>
      <c r="R1032" s="235"/>
      <c r="S1032" s="235"/>
      <c r="T1032" s="236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7" t="s">
        <v>146</v>
      </c>
      <c r="AU1032" s="237" t="s">
        <v>83</v>
      </c>
      <c r="AV1032" s="13" t="s">
        <v>83</v>
      </c>
      <c r="AW1032" s="13" t="s">
        <v>33</v>
      </c>
      <c r="AX1032" s="13" t="s">
        <v>81</v>
      </c>
      <c r="AY1032" s="237" t="s">
        <v>133</v>
      </c>
    </row>
    <row r="1033" s="2" customFormat="1" ht="33" customHeight="1">
      <c r="A1033" s="41"/>
      <c r="B1033" s="42"/>
      <c r="C1033" s="207" t="s">
        <v>1831</v>
      </c>
      <c r="D1033" s="207" t="s">
        <v>135</v>
      </c>
      <c r="E1033" s="208" t="s">
        <v>1832</v>
      </c>
      <c r="F1033" s="209" t="s">
        <v>1833</v>
      </c>
      <c r="G1033" s="210" t="s">
        <v>312</v>
      </c>
      <c r="H1033" s="211">
        <v>11.800000000000001</v>
      </c>
      <c r="I1033" s="212"/>
      <c r="J1033" s="213">
        <f>ROUND(I1033*H1033,2)</f>
        <v>0</v>
      </c>
      <c r="K1033" s="209" t="s">
        <v>139</v>
      </c>
      <c r="L1033" s="47"/>
      <c r="M1033" s="214" t="s">
        <v>19</v>
      </c>
      <c r="N1033" s="215" t="s">
        <v>44</v>
      </c>
      <c r="O1033" s="87"/>
      <c r="P1033" s="216">
        <f>O1033*H1033</f>
        <v>0</v>
      </c>
      <c r="Q1033" s="216">
        <v>0</v>
      </c>
      <c r="R1033" s="216">
        <f>Q1033*H1033</f>
        <v>0</v>
      </c>
      <c r="S1033" s="216">
        <v>0</v>
      </c>
      <c r="T1033" s="217">
        <f>S1033*H1033</f>
        <v>0</v>
      </c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R1033" s="218" t="s">
        <v>246</v>
      </c>
      <c r="AT1033" s="218" t="s">
        <v>135</v>
      </c>
      <c r="AU1033" s="218" t="s">
        <v>83</v>
      </c>
      <c r="AY1033" s="20" t="s">
        <v>133</v>
      </c>
      <c r="BE1033" s="219">
        <f>IF(N1033="základní",J1033,0)</f>
        <v>0</v>
      </c>
      <c r="BF1033" s="219">
        <f>IF(N1033="snížená",J1033,0)</f>
        <v>0</v>
      </c>
      <c r="BG1033" s="219">
        <f>IF(N1033="zákl. přenesená",J1033,0)</f>
        <v>0</v>
      </c>
      <c r="BH1033" s="219">
        <f>IF(N1033="sníž. přenesená",J1033,0)</f>
        <v>0</v>
      </c>
      <c r="BI1033" s="219">
        <f>IF(N1033="nulová",J1033,0)</f>
        <v>0</v>
      </c>
      <c r="BJ1033" s="20" t="s">
        <v>81</v>
      </c>
      <c r="BK1033" s="219">
        <f>ROUND(I1033*H1033,2)</f>
        <v>0</v>
      </c>
      <c r="BL1033" s="20" t="s">
        <v>246</v>
      </c>
      <c r="BM1033" s="218" t="s">
        <v>1834</v>
      </c>
    </row>
    <row r="1034" s="2" customFormat="1">
      <c r="A1034" s="41"/>
      <c r="B1034" s="42"/>
      <c r="C1034" s="43"/>
      <c r="D1034" s="220" t="s">
        <v>142</v>
      </c>
      <c r="E1034" s="43"/>
      <c r="F1034" s="221" t="s">
        <v>1835</v>
      </c>
      <c r="G1034" s="43"/>
      <c r="H1034" s="43"/>
      <c r="I1034" s="222"/>
      <c r="J1034" s="43"/>
      <c r="K1034" s="43"/>
      <c r="L1034" s="47"/>
      <c r="M1034" s="223"/>
      <c r="N1034" s="224"/>
      <c r="O1034" s="87"/>
      <c r="P1034" s="87"/>
      <c r="Q1034" s="87"/>
      <c r="R1034" s="87"/>
      <c r="S1034" s="87"/>
      <c r="T1034" s="88"/>
      <c r="U1034" s="41"/>
      <c r="V1034" s="41"/>
      <c r="W1034" s="41"/>
      <c r="X1034" s="41"/>
      <c r="Y1034" s="41"/>
      <c r="Z1034" s="41"/>
      <c r="AA1034" s="41"/>
      <c r="AB1034" s="41"/>
      <c r="AC1034" s="41"/>
      <c r="AD1034" s="41"/>
      <c r="AE1034" s="41"/>
      <c r="AT1034" s="20" t="s">
        <v>142</v>
      </c>
      <c r="AU1034" s="20" t="s">
        <v>83</v>
      </c>
    </row>
    <row r="1035" s="2" customFormat="1">
      <c r="A1035" s="41"/>
      <c r="B1035" s="42"/>
      <c r="C1035" s="43"/>
      <c r="D1035" s="225" t="s">
        <v>144</v>
      </c>
      <c r="E1035" s="43"/>
      <c r="F1035" s="226" t="s">
        <v>1836</v>
      </c>
      <c r="G1035" s="43"/>
      <c r="H1035" s="43"/>
      <c r="I1035" s="222"/>
      <c r="J1035" s="43"/>
      <c r="K1035" s="43"/>
      <c r="L1035" s="47"/>
      <c r="M1035" s="223"/>
      <c r="N1035" s="224"/>
      <c r="O1035" s="87"/>
      <c r="P1035" s="87"/>
      <c r="Q1035" s="87"/>
      <c r="R1035" s="87"/>
      <c r="S1035" s="87"/>
      <c r="T1035" s="88"/>
      <c r="U1035" s="41"/>
      <c r="V1035" s="41"/>
      <c r="W1035" s="41"/>
      <c r="X1035" s="41"/>
      <c r="Y1035" s="41"/>
      <c r="Z1035" s="41"/>
      <c r="AA1035" s="41"/>
      <c r="AB1035" s="41"/>
      <c r="AC1035" s="41"/>
      <c r="AD1035" s="41"/>
      <c r="AE1035" s="41"/>
      <c r="AT1035" s="20" t="s">
        <v>144</v>
      </c>
      <c r="AU1035" s="20" t="s">
        <v>83</v>
      </c>
    </row>
    <row r="1036" s="14" customFormat="1">
      <c r="A1036" s="14"/>
      <c r="B1036" s="238"/>
      <c r="C1036" s="239"/>
      <c r="D1036" s="220" t="s">
        <v>146</v>
      </c>
      <c r="E1036" s="240" t="s">
        <v>19</v>
      </c>
      <c r="F1036" s="241" t="s">
        <v>841</v>
      </c>
      <c r="G1036" s="239"/>
      <c r="H1036" s="240" t="s">
        <v>19</v>
      </c>
      <c r="I1036" s="242"/>
      <c r="J1036" s="239"/>
      <c r="K1036" s="239"/>
      <c r="L1036" s="243"/>
      <c r="M1036" s="244"/>
      <c r="N1036" s="245"/>
      <c r="O1036" s="245"/>
      <c r="P1036" s="245"/>
      <c r="Q1036" s="245"/>
      <c r="R1036" s="245"/>
      <c r="S1036" s="245"/>
      <c r="T1036" s="246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4"/>
      <c r="AT1036" s="247" t="s">
        <v>146</v>
      </c>
      <c r="AU1036" s="247" t="s">
        <v>83</v>
      </c>
      <c r="AV1036" s="14" t="s">
        <v>81</v>
      </c>
      <c r="AW1036" s="14" t="s">
        <v>33</v>
      </c>
      <c r="AX1036" s="14" t="s">
        <v>73</v>
      </c>
      <c r="AY1036" s="247" t="s">
        <v>133</v>
      </c>
    </row>
    <row r="1037" s="13" customFormat="1">
      <c r="A1037" s="13"/>
      <c r="B1037" s="227"/>
      <c r="C1037" s="228"/>
      <c r="D1037" s="220" t="s">
        <v>146</v>
      </c>
      <c r="E1037" s="229" t="s">
        <v>19</v>
      </c>
      <c r="F1037" s="230" t="s">
        <v>1837</v>
      </c>
      <c r="G1037" s="228"/>
      <c r="H1037" s="231">
        <v>11.800000000000001</v>
      </c>
      <c r="I1037" s="232"/>
      <c r="J1037" s="228"/>
      <c r="K1037" s="228"/>
      <c r="L1037" s="233"/>
      <c r="M1037" s="234"/>
      <c r="N1037" s="235"/>
      <c r="O1037" s="235"/>
      <c r="P1037" s="235"/>
      <c r="Q1037" s="235"/>
      <c r="R1037" s="235"/>
      <c r="S1037" s="235"/>
      <c r="T1037" s="236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7" t="s">
        <v>146</v>
      </c>
      <c r="AU1037" s="237" t="s">
        <v>83</v>
      </c>
      <c r="AV1037" s="13" t="s">
        <v>83</v>
      </c>
      <c r="AW1037" s="13" t="s">
        <v>33</v>
      </c>
      <c r="AX1037" s="13" t="s">
        <v>81</v>
      </c>
      <c r="AY1037" s="237" t="s">
        <v>133</v>
      </c>
    </row>
    <row r="1038" s="2" customFormat="1" ht="21.75" customHeight="1">
      <c r="A1038" s="41"/>
      <c r="B1038" s="42"/>
      <c r="C1038" s="273" t="s">
        <v>1838</v>
      </c>
      <c r="D1038" s="273" t="s">
        <v>735</v>
      </c>
      <c r="E1038" s="274" t="s">
        <v>1839</v>
      </c>
      <c r="F1038" s="275" t="s">
        <v>1840</v>
      </c>
      <c r="G1038" s="276" t="s">
        <v>138</v>
      </c>
      <c r="H1038" s="277">
        <v>0.42999999999999999</v>
      </c>
      <c r="I1038" s="278"/>
      <c r="J1038" s="279">
        <f>ROUND(I1038*H1038,2)</f>
        <v>0</v>
      </c>
      <c r="K1038" s="275" t="s">
        <v>139</v>
      </c>
      <c r="L1038" s="280"/>
      <c r="M1038" s="281" t="s">
        <v>19</v>
      </c>
      <c r="N1038" s="282" t="s">
        <v>44</v>
      </c>
      <c r="O1038" s="87"/>
      <c r="P1038" s="216">
        <f>O1038*H1038</f>
        <v>0</v>
      </c>
      <c r="Q1038" s="216">
        <v>0.55000000000000004</v>
      </c>
      <c r="R1038" s="216">
        <f>Q1038*H1038</f>
        <v>0.23650000000000002</v>
      </c>
      <c r="S1038" s="216">
        <v>0</v>
      </c>
      <c r="T1038" s="217">
        <f>S1038*H1038</f>
        <v>0</v>
      </c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R1038" s="218" t="s">
        <v>382</v>
      </c>
      <c r="AT1038" s="218" t="s">
        <v>735</v>
      </c>
      <c r="AU1038" s="218" t="s">
        <v>83</v>
      </c>
      <c r="AY1038" s="20" t="s">
        <v>133</v>
      </c>
      <c r="BE1038" s="219">
        <f>IF(N1038="základní",J1038,0)</f>
        <v>0</v>
      </c>
      <c r="BF1038" s="219">
        <f>IF(N1038="snížená",J1038,0)</f>
        <v>0</v>
      </c>
      <c r="BG1038" s="219">
        <f>IF(N1038="zákl. přenesená",J1038,0)</f>
        <v>0</v>
      </c>
      <c r="BH1038" s="219">
        <f>IF(N1038="sníž. přenesená",J1038,0)</f>
        <v>0</v>
      </c>
      <c r="BI1038" s="219">
        <f>IF(N1038="nulová",J1038,0)</f>
        <v>0</v>
      </c>
      <c r="BJ1038" s="20" t="s">
        <v>81</v>
      </c>
      <c r="BK1038" s="219">
        <f>ROUND(I1038*H1038,2)</f>
        <v>0</v>
      </c>
      <c r="BL1038" s="20" t="s">
        <v>246</v>
      </c>
      <c r="BM1038" s="218" t="s">
        <v>1841</v>
      </c>
    </row>
    <row r="1039" s="2" customFormat="1">
      <c r="A1039" s="41"/>
      <c r="B1039" s="42"/>
      <c r="C1039" s="43"/>
      <c r="D1039" s="220" t="s">
        <v>142</v>
      </c>
      <c r="E1039" s="43"/>
      <c r="F1039" s="221" t="s">
        <v>1840</v>
      </c>
      <c r="G1039" s="43"/>
      <c r="H1039" s="43"/>
      <c r="I1039" s="222"/>
      <c r="J1039" s="43"/>
      <c r="K1039" s="43"/>
      <c r="L1039" s="47"/>
      <c r="M1039" s="223"/>
      <c r="N1039" s="224"/>
      <c r="O1039" s="87"/>
      <c r="P1039" s="87"/>
      <c r="Q1039" s="87"/>
      <c r="R1039" s="87"/>
      <c r="S1039" s="87"/>
      <c r="T1039" s="88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T1039" s="20" t="s">
        <v>142</v>
      </c>
      <c r="AU1039" s="20" t="s">
        <v>83</v>
      </c>
    </row>
    <row r="1040" s="13" customFormat="1">
      <c r="A1040" s="13"/>
      <c r="B1040" s="227"/>
      <c r="C1040" s="228"/>
      <c r="D1040" s="220" t="s">
        <v>146</v>
      </c>
      <c r="E1040" s="229" t="s">
        <v>19</v>
      </c>
      <c r="F1040" s="230" t="s">
        <v>1842</v>
      </c>
      <c r="G1040" s="228"/>
      <c r="H1040" s="231">
        <v>0.42999999999999999</v>
      </c>
      <c r="I1040" s="232"/>
      <c r="J1040" s="228"/>
      <c r="K1040" s="228"/>
      <c r="L1040" s="233"/>
      <c r="M1040" s="234"/>
      <c r="N1040" s="235"/>
      <c r="O1040" s="235"/>
      <c r="P1040" s="235"/>
      <c r="Q1040" s="235"/>
      <c r="R1040" s="235"/>
      <c r="S1040" s="235"/>
      <c r="T1040" s="236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7" t="s">
        <v>146</v>
      </c>
      <c r="AU1040" s="237" t="s">
        <v>83</v>
      </c>
      <c r="AV1040" s="13" t="s">
        <v>83</v>
      </c>
      <c r="AW1040" s="13" t="s">
        <v>33</v>
      </c>
      <c r="AX1040" s="13" t="s">
        <v>81</v>
      </c>
      <c r="AY1040" s="237" t="s">
        <v>133</v>
      </c>
    </row>
    <row r="1041" s="2" customFormat="1" ht="33" customHeight="1">
      <c r="A1041" s="41"/>
      <c r="B1041" s="42"/>
      <c r="C1041" s="207" t="s">
        <v>1843</v>
      </c>
      <c r="D1041" s="207" t="s">
        <v>135</v>
      </c>
      <c r="E1041" s="208" t="s">
        <v>1844</v>
      </c>
      <c r="F1041" s="209" t="s">
        <v>1845</v>
      </c>
      <c r="G1041" s="210" t="s">
        <v>198</v>
      </c>
      <c r="H1041" s="211">
        <v>176.16800000000001</v>
      </c>
      <c r="I1041" s="212"/>
      <c r="J1041" s="213">
        <f>ROUND(I1041*H1041,2)</f>
        <v>0</v>
      </c>
      <c r="K1041" s="209" t="s">
        <v>139</v>
      </c>
      <c r="L1041" s="47"/>
      <c r="M1041" s="214" t="s">
        <v>19</v>
      </c>
      <c r="N1041" s="215" t="s">
        <v>44</v>
      </c>
      <c r="O1041" s="87"/>
      <c r="P1041" s="216">
        <f>O1041*H1041</f>
        <v>0</v>
      </c>
      <c r="Q1041" s="216">
        <v>0</v>
      </c>
      <c r="R1041" s="216">
        <f>Q1041*H1041</f>
        <v>0</v>
      </c>
      <c r="S1041" s="216">
        <v>0</v>
      </c>
      <c r="T1041" s="217">
        <f>S1041*H1041</f>
        <v>0</v>
      </c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R1041" s="218" t="s">
        <v>246</v>
      </c>
      <c r="AT1041" s="218" t="s">
        <v>135</v>
      </c>
      <c r="AU1041" s="218" t="s">
        <v>83</v>
      </c>
      <c r="AY1041" s="20" t="s">
        <v>133</v>
      </c>
      <c r="BE1041" s="219">
        <f>IF(N1041="základní",J1041,0)</f>
        <v>0</v>
      </c>
      <c r="BF1041" s="219">
        <f>IF(N1041="snížená",J1041,0)</f>
        <v>0</v>
      </c>
      <c r="BG1041" s="219">
        <f>IF(N1041="zákl. přenesená",J1041,0)</f>
        <v>0</v>
      </c>
      <c r="BH1041" s="219">
        <f>IF(N1041="sníž. přenesená",J1041,0)</f>
        <v>0</v>
      </c>
      <c r="BI1041" s="219">
        <f>IF(N1041="nulová",J1041,0)</f>
        <v>0</v>
      </c>
      <c r="BJ1041" s="20" t="s">
        <v>81</v>
      </c>
      <c r="BK1041" s="219">
        <f>ROUND(I1041*H1041,2)</f>
        <v>0</v>
      </c>
      <c r="BL1041" s="20" t="s">
        <v>246</v>
      </c>
      <c r="BM1041" s="218" t="s">
        <v>1846</v>
      </c>
    </row>
    <row r="1042" s="2" customFormat="1">
      <c r="A1042" s="41"/>
      <c r="B1042" s="42"/>
      <c r="C1042" s="43"/>
      <c r="D1042" s="220" t="s">
        <v>142</v>
      </c>
      <c r="E1042" s="43"/>
      <c r="F1042" s="221" t="s">
        <v>1847</v>
      </c>
      <c r="G1042" s="43"/>
      <c r="H1042" s="43"/>
      <c r="I1042" s="222"/>
      <c r="J1042" s="43"/>
      <c r="K1042" s="43"/>
      <c r="L1042" s="47"/>
      <c r="M1042" s="223"/>
      <c r="N1042" s="224"/>
      <c r="O1042" s="87"/>
      <c r="P1042" s="87"/>
      <c r="Q1042" s="87"/>
      <c r="R1042" s="87"/>
      <c r="S1042" s="87"/>
      <c r="T1042" s="88"/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T1042" s="20" t="s">
        <v>142</v>
      </c>
      <c r="AU1042" s="20" t="s">
        <v>83</v>
      </c>
    </row>
    <row r="1043" s="2" customFormat="1">
      <c r="A1043" s="41"/>
      <c r="B1043" s="42"/>
      <c r="C1043" s="43"/>
      <c r="D1043" s="225" t="s">
        <v>144</v>
      </c>
      <c r="E1043" s="43"/>
      <c r="F1043" s="226" t="s">
        <v>1848</v>
      </c>
      <c r="G1043" s="43"/>
      <c r="H1043" s="43"/>
      <c r="I1043" s="222"/>
      <c r="J1043" s="43"/>
      <c r="K1043" s="43"/>
      <c r="L1043" s="47"/>
      <c r="M1043" s="223"/>
      <c r="N1043" s="224"/>
      <c r="O1043" s="87"/>
      <c r="P1043" s="87"/>
      <c r="Q1043" s="87"/>
      <c r="R1043" s="87"/>
      <c r="S1043" s="87"/>
      <c r="T1043" s="88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T1043" s="20" t="s">
        <v>144</v>
      </c>
      <c r="AU1043" s="20" t="s">
        <v>83</v>
      </c>
    </row>
    <row r="1044" s="14" customFormat="1">
      <c r="A1044" s="14"/>
      <c r="B1044" s="238"/>
      <c r="C1044" s="239"/>
      <c r="D1044" s="220" t="s">
        <v>146</v>
      </c>
      <c r="E1044" s="240" t="s">
        <v>19</v>
      </c>
      <c r="F1044" s="241" t="s">
        <v>1336</v>
      </c>
      <c r="G1044" s="239"/>
      <c r="H1044" s="240" t="s">
        <v>19</v>
      </c>
      <c r="I1044" s="242"/>
      <c r="J1044" s="239"/>
      <c r="K1044" s="239"/>
      <c r="L1044" s="243"/>
      <c r="M1044" s="244"/>
      <c r="N1044" s="245"/>
      <c r="O1044" s="245"/>
      <c r="P1044" s="245"/>
      <c r="Q1044" s="245"/>
      <c r="R1044" s="245"/>
      <c r="S1044" s="245"/>
      <c r="T1044" s="246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247" t="s">
        <v>146</v>
      </c>
      <c r="AU1044" s="247" t="s">
        <v>83</v>
      </c>
      <c r="AV1044" s="14" t="s">
        <v>81</v>
      </c>
      <c r="AW1044" s="14" t="s">
        <v>33</v>
      </c>
      <c r="AX1044" s="14" t="s">
        <v>73</v>
      </c>
      <c r="AY1044" s="247" t="s">
        <v>133</v>
      </c>
    </row>
    <row r="1045" s="13" customFormat="1">
      <c r="A1045" s="13"/>
      <c r="B1045" s="227"/>
      <c r="C1045" s="228"/>
      <c r="D1045" s="220" t="s">
        <v>146</v>
      </c>
      <c r="E1045" s="229" t="s">
        <v>19</v>
      </c>
      <c r="F1045" s="230" t="s">
        <v>410</v>
      </c>
      <c r="G1045" s="228"/>
      <c r="H1045" s="231">
        <v>82.019000000000005</v>
      </c>
      <c r="I1045" s="232"/>
      <c r="J1045" s="228"/>
      <c r="K1045" s="228"/>
      <c r="L1045" s="233"/>
      <c r="M1045" s="234"/>
      <c r="N1045" s="235"/>
      <c r="O1045" s="235"/>
      <c r="P1045" s="235"/>
      <c r="Q1045" s="235"/>
      <c r="R1045" s="235"/>
      <c r="S1045" s="235"/>
      <c r="T1045" s="236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7" t="s">
        <v>146</v>
      </c>
      <c r="AU1045" s="237" t="s">
        <v>83</v>
      </c>
      <c r="AV1045" s="13" t="s">
        <v>83</v>
      </c>
      <c r="AW1045" s="13" t="s">
        <v>33</v>
      </c>
      <c r="AX1045" s="13" t="s">
        <v>73</v>
      </c>
      <c r="AY1045" s="237" t="s">
        <v>133</v>
      </c>
    </row>
    <row r="1046" s="13" customFormat="1">
      <c r="A1046" s="13"/>
      <c r="B1046" s="227"/>
      <c r="C1046" s="228"/>
      <c r="D1046" s="220" t="s">
        <v>146</v>
      </c>
      <c r="E1046" s="229" t="s">
        <v>19</v>
      </c>
      <c r="F1046" s="230" t="s">
        <v>411</v>
      </c>
      <c r="G1046" s="228"/>
      <c r="H1046" s="231">
        <v>48.404000000000003</v>
      </c>
      <c r="I1046" s="232"/>
      <c r="J1046" s="228"/>
      <c r="K1046" s="228"/>
      <c r="L1046" s="233"/>
      <c r="M1046" s="234"/>
      <c r="N1046" s="235"/>
      <c r="O1046" s="235"/>
      <c r="P1046" s="235"/>
      <c r="Q1046" s="235"/>
      <c r="R1046" s="235"/>
      <c r="S1046" s="235"/>
      <c r="T1046" s="236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7" t="s">
        <v>146</v>
      </c>
      <c r="AU1046" s="237" t="s">
        <v>83</v>
      </c>
      <c r="AV1046" s="13" t="s">
        <v>83</v>
      </c>
      <c r="AW1046" s="13" t="s">
        <v>33</v>
      </c>
      <c r="AX1046" s="13" t="s">
        <v>73</v>
      </c>
      <c r="AY1046" s="237" t="s">
        <v>133</v>
      </c>
    </row>
    <row r="1047" s="13" customFormat="1">
      <c r="A1047" s="13"/>
      <c r="B1047" s="227"/>
      <c r="C1047" s="228"/>
      <c r="D1047" s="220" t="s">
        <v>146</v>
      </c>
      <c r="E1047" s="229" t="s">
        <v>19</v>
      </c>
      <c r="F1047" s="230" t="s">
        <v>412</v>
      </c>
      <c r="G1047" s="228"/>
      <c r="H1047" s="231">
        <v>45.744999999999997</v>
      </c>
      <c r="I1047" s="232"/>
      <c r="J1047" s="228"/>
      <c r="K1047" s="228"/>
      <c r="L1047" s="233"/>
      <c r="M1047" s="234"/>
      <c r="N1047" s="235"/>
      <c r="O1047" s="235"/>
      <c r="P1047" s="235"/>
      <c r="Q1047" s="235"/>
      <c r="R1047" s="235"/>
      <c r="S1047" s="235"/>
      <c r="T1047" s="236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7" t="s">
        <v>146</v>
      </c>
      <c r="AU1047" s="237" t="s">
        <v>83</v>
      </c>
      <c r="AV1047" s="13" t="s">
        <v>83</v>
      </c>
      <c r="AW1047" s="13" t="s">
        <v>33</v>
      </c>
      <c r="AX1047" s="13" t="s">
        <v>73</v>
      </c>
      <c r="AY1047" s="237" t="s">
        <v>133</v>
      </c>
    </row>
    <row r="1048" s="15" customFormat="1">
      <c r="A1048" s="15"/>
      <c r="B1048" s="248"/>
      <c r="C1048" s="249"/>
      <c r="D1048" s="220" t="s">
        <v>146</v>
      </c>
      <c r="E1048" s="250" t="s">
        <v>19</v>
      </c>
      <c r="F1048" s="251" t="s">
        <v>261</v>
      </c>
      <c r="G1048" s="249"/>
      <c r="H1048" s="252">
        <v>176.16800000000001</v>
      </c>
      <c r="I1048" s="253"/>
      <c r="J1048" s="249"/>
      <c r="K1048" s="249"/>
      <c r="L1048" s="254"/>
      <c r="M1048" s="255"/>
      <c r="N1048" s="256"/>
      <c r="O1048" s="256"/>
      <c r="P1048" s="256"/>
      <c r="Q1048" s="256"/>
      <c r="R1048" s="256"/>
      <c r="S1048" s="256"/>
      <c r="T1048" s="257"/>
      <c r="U1048" s="15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58" t="s">
        <v>146</v>
      </c>
      <c r="AU1048" s="258" t="s">
        <v>83</v>
      </c>
      <c r="AV1048" s="15" t="s">
        <v>140</v>
      </c>
      <c r="AW1048" s="15" t="s">
        <v>33</v>
      </c>
      <c r="AX1048" s="15" t="s">
        <v>81</v>
      </c>
      <c r="AY1048" s="258" t="s">
        <v>133</v>
      </c>
    </row>
    <row r="1049" s="2" customFormat="1" ht="24.15" customHeight="1">
      <c r="A1049" s="41"/>
      <c r="B1049" s="42"/>
      <c r="C1049" s="273" t="s">
        <v>1849</v>
      </c>
      <c r="D1049" s="273" t="s">
        <v>735</v>
      </c>
      <c r="E1049" s="274" t="s">
        <v>1850</v>
      </c>
      <c r="F1049" s="275" t="s">
        <v>1851</v>
      </c>
      <c r="G1049" s="276" t="s">
        <v>138</v>
      </c>
      <c r="H1049" s="277">
        <v>3.8759999999999999</v>
      </c>
      <c r="I1049" s="278"/>
      <c r="J1049" s="279">
        <f>ROUND(I1049*H1049,2)</f>
        <v>0</v>
      </c>
      <c r="K1049" s="275" t="s">
        <v>139</v>
      </c>
      <c r="L1049" s="280"/>
      <c r="M1049" s="281" t="s">
        <v>19</v>
      </c>
      <c r="N1049" s="282" t="s">
        <v>44</v>
      </c>
      <c r="O1049" s="87"/>
      <c r="P1049" s="216">
        <f>O1049*H1049</f>
        <v>0</v>
      </c>
      <c r="Q1049" s="216">
        <v>0.55000000000000004</v>
      </c>
      <c r="R1049" s="216">
        <f>Q1049*H1049</f>
        <v>2.1318000000000001</v>
      </c>
      <c r="S1049" s="216">
        <v>0</v>
      </c>
      <c r="T1049" s="217">
        <f>S1049*H1049</f>
        <v>0</v>
      </c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R1049" s="218" t="s">
        <v>382</v>
      </c>
      <c r="AT1049" s="218" t="s">
        <v>735</v>
      </c>
      <c r="AU1049" s="218" t="s">
        <v>83</v>
      </c>
      <c r="AY1049" s="20" t="s">
        <v>133</v>
      </c>
      <c r="BE1049" s="219">
        <f>IF(N1049="základní",J1049,0)</f>
        <v>0</v>
      </c>
      <c r="BF1049" s="219">
        <f>IF(N1049="snížená",J1049,0)</f>
        <v>0</v>
      </c>
      <c r="BG1049" s="219">
        <f>IF(N1049="zákl. přenesená",J1049,0)</f>
        <v>0</v>
      </c>
      <c r="BH1049" s="219">
        <f>IF(N1049="sníž. přenesená",J1049,0)</f>
        <v>0</v>
      </c>
      <c r="BI1049" s="219">
        <f>IF(N1049="nulová",J1049,0)</f>
        <v>0</v>
      </c>
      <c r="BJ1049" s="20" t="s">
        <v>81</v>
      </c>
      <c r="BK1049" s="219">
        <f>ROUND(I1049*H1049,2)</f>
        <v>0</v>
      </c>
      <c r="BL1049" s="20" t="s">
        <v>246</v>
      </c>
      <c r="BM1049" s="218" t="s">
        <v>1852</v>
      </c>
    </row>
    <row r="1050" s="2" customFormat="1">
      <c r="A1050" s="41"/>
      <c r="B1050" s="42"/>
      <c r="C1050" s="43"/>
      <c r="D1050" s="220" t="s">
        <v>142</v>
      </c>
      <c r="E1050" s="43"/>
      <c r="F1050" s="221" t="s">
        <v>1851</v>
      </c>
      <c r="G1050" s="43"/>
      <c r="H1050" s="43"/>
      <c r="I1050" s="222"/>
      <c r="J1050" s="43"/>
      <c r="K1050" s="43"/>
      <c r="L1050" s="47"/>
      <c r="M1050" s="223"/>
      <c r="N1050" s="224"/>
      <c r="O1050" s="87"/>
      <c r="P1050" s="87"/>
      <c r="Q1050" s="87"/>
      <c r="R1050" s="87"/>
      <c r="S1050" s="87"/>
      <c r="T1050" s="88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T1050" s="20" t="s">
        <v>142</v>
      </c>
      <c r="AU1050" s="20" t="s">
        <v>83</v>
      </c>
    </row>
    <row r="1051" s="13" customFormat="1">
      <c r="A1051" s="13"/>
      <c r="B1051" s="227"/>
      <c r="C1051" s="228"/>
      <c r="D1051" s="220" t="s">
        <v>146</v>
      </c>
      <c r="E1051" s="229" t="s">
        <v>19</v>
      </c>
      <c r="F1051" s="230" t="s">
        <v>1853</v>
      </c>
      <c r="G1051" s="228"/>
      <c r="H1051" s="231">
        <v>3.8759999999999999</v>
      </c>
      <c r="I1051" s="232"/>
      <c r="J1051" s="228"/>
      <c r="K1051" s="228"/>
      <c r="L1051" s="233"/>
      <c r="M1051" s="234"/>
      <c r="N1051" s="235"/>
      <c r="O1051" s="235"/>
      <c r="P1051" s="235"/>
      <c r="Q1051" s="235"/>
      <c r="R1051" s="235"/>
      <c r="S1051" s="235"/>
      <c r="T1051" s="236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7" t="s">
        <v>146</v>
      </c>
      <c r="AU1051" s="237" t="s">
        <v>83</v>
      </c>
      <c r="AV1051" s="13" t="s">
        <v>83</v>
      </c>
      <c r="AW1051" s="13" t="s">
        <v>33</v>
      </c>
      <c r="AX1051" s="13" t="s">
        <v>81</v>
      </c>
      <c r="AY1051" s="237" t="s">
        <v>133</v>
      </c>
    </row>
    <row r="1052" s="2" customFormat="1" ht="33" customHeight="1">
      <c r="A1052" s="41"/>
      <c r="B1052" s="42"/>
      <c r="C1052" s="207" t="s">
        <v>1854</v>
      </c>
      <c r="D1052" s="207" t="s">
        <v>135</v>
      </c>
      <c r="E1052" s="208" t="s">
        <v>1855</v>
      </c>
      <c r="F1052" s="209" t="s">
        <v>1856</v>
      </c>
      <c r="G1052" s="210" t="s">
        <v>198</v>
      </c>
      <c r="H1052" s="211">
        <v>880.84000000000003</v>
      </c>
      <c r="I1052" s="212"/>
      <c r="J1052" s="213">
        <f>ROUND(I1052*H1052,2)</f>
        <v>0</v>
      </c>
      <c r="K1052" s="209" t="s">
        <v>139</v>
      </c>
      <c r="L1052" s="47"/>
      <c r="M1052" s="214" t="s">
        <v>19</v>
      </c>
      <c r="N1052" s="215" t="s">
        <v>44</v>
      </c>
      <c r="O1052" s="87"/>
      <c r="P1052" s="216">
        <f>O1052*H1052</f>
        <v>0</v>
      </c>
      <c r="Q1052" s="216">
        <v>0</v>
      </c>
      <c r="R1052" s="216">
        <f>Q1052*H1052</f>
        <v>0</v>
      </c>
      <c r="S1052" s="216">
        <v>0</v>
      </c>
      <c r="T1052" s="217">
        <f>S1052*H1052</f>
        <v>0</v>
      </c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R1052" s="218" t="s">
        <v>246</v>
      </c>
      <c r="AT1052" s="218" t="s">
        <v>135</v>
      </c>
      <c r="AU1052" s="218" t="s">
        <v>83</v>
      </c>
      <c r="AY1052" s="20" t="s">
        <v>133</v>
      </c>
      <c r="BE1052" s="219">
        <f>IF(N1052="základní",J1052,0)</f>
        <v>0</v>
      </c>
      <c r="BF1052" s="219">
        <f>IF(N1052="snížená",J1052,0)</f>
        <v>0</v>
      </c>
      <c r="BG1052" s="219">
        <f>IF(N1052="zákl. přenesená",J1052,0)</f>
        <v>0</v>
      </c>
      <c r="BH1052" s="219">
        <f>IF(N1052="sníž. přenesená",J1052,0)</f>
        <v>0</v>
      </c>
      <c r="BI1052" s="219">
        <f>IF(N1052="nulová",J1052,0)</f>
        <v>0</v>
      </c>
      <c r="BJ1052" s="20" t="s">
        <v>81</v>
      </c>
      <c r="BK1052" s="219">
        <f>ROUND(I1052*H1052,2)</f>
        <v>0</v>
      </c>
      <c r="BL1052" s="20" t="s">
        <v>246</v>
      </c>
      <c r="BM1052" s="218" t="s">
        <v>1857</v>
      </c>
    </row>
    <row r="1053" s="2" customFormat="1">
      <c r="A1053" s="41"/>
      <c r="B1053" s="42"/>
      <c r="C1053" s="43"/>
      <c r="D1053" s="220" t="s">
        <v>142</v>
      </c>
      <c r="E1053" s="43"/>
      <c r="F1053" s="221" t="s">
        <v>1858</v>
      </c>
      <c r="G1053" s="43"/>
      <c r="H1053" s="43"/>
      <c r="I1053" s="222"/>
      <c r="J1053" s="43"/>
      <c r="K1053" s="43"/>
      <c r="L1053" s="47"/>
      <c r="M1053" s="223"/>
      <c r="N1053" s="224"/>
      <c r="O1053" s="87"/>
      <c r="P1053" s="87"/>
      <c r="Q1053" s="87"/>
      <c r="R1053" s="87"/>
      <c r="S1053" s="87"/>
      <c r="T1053" s="88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T1053" s="20" t="s">
        <v>142</v>
      </c>
      <c r="AU1053" s="20" t="s">
        <v>83</v>
      </c>
    </row>
    <row r="1054" s="2" customFormat="1">
      <c r="A1054" s="41"/>
      <c r="B1054" s="42"/>
      <c r="C1054" s="43"/>
      <c r="D1054" s="225" t="s">
        <v>144</v>
      </c>
      <c r="E1054" s="43"/>
      <c r="F1054" s="226" t="s">
        <v>1859</v>
      </c>
      <c r="G1054" s="43"/>
      <c r="H1054" s="43"/>
      <c r="I1054" s="222"/>
      <c r="J1054" s="43"/>
      <c r="K1054" s="43"/>
      <c r="L1054" s="47"/>
      <c r="M1054" s="223"/>
      <c r="N1054" s="224"/>
      <c r="O1054" s="87"/>
      <c r="P1054" s="87"/>
      <c r="Q1054" s="87"/>
      <c r="R1054" s="87"/>
      <c r="S1054" s="87"/>
      <c r="T1054" s="88"/>
      <c r="U1054" s="41"/>
      <c r="V1054" s="41"/>
      <c r="W1054" s="41"/>
      <c r="X1054" s="41"/>
      <c r="Y1054" s="41"/>
      <c r="Z1054" s="41"/>
      <c r="AA1054" s="41"/>
      <c r="AB1054" s="41"/>
      <c r="AC1054" s="41"/>
      <c r="AD1054" s="41"/>
      <c r="AE1054" s="41"/>
      <c r="AT1054" s="20" t="s">
        <v>144</v>
      </c>
      <c r="AU1054" s="20" t="s">
        <v>83</v>
      </c>
    </row>
    <row r="1055" s="14" customFormat="1">
      <c r="A1055" s="14"/>
      <c r="B1055" s="238"/>
      <c r="C1055" s="239"/>
      <c r="D1055" s="220" t="s">
        <v>146</v>
      </c>
      <c r="E1055" s="240" t="s">
        <v>19</v>
      </c>
      <c r="F1055" s="241" t="s">
        <v>1323</v>
      </c>
      <c r="G1055" s="239"/>
      <c r="H1055" s="240" t="s">
        <v>19</v>
      </c>
      <c r="I1055" s="242"/>
      <c r="J1055" s="239"/>
      <c r="K1055" s="239"/>
      <c r="L1055" s="243"/>
      <c r="M1055" s="244"/>
      <c r="N1055" s="245"/>
      <c r="O1055" s="245"/>
      <c r="P1055" s="245"/>
      <c r="Q1055" s="245"/>
      <c r="R1055" s="245"/>
      <c r="S1055" s="245"/>
      <c r="T1055" s="246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47" t="s">
        <v>146</v>
      </c>
      <c r="AU1055" s="247" t="s">
        <v>83</v>
      </c>
      <c r="AV1055" s="14" t="s">
        <v>81</v>
      </c>
      <c r="AW1055" s="14" t="s">
        <v>33</v>
      </c>
      <c r="AX1055" s="14" t="s">
        <v>73</v>
      </c>
      <c r="AY1055" s="247" t="s">
        <v>133</v>
      </c>
    </row>
    <row r="1056" s="14" customFormat="1">
      <c r="A1056" s="14"/>
      <c r="B1056" s="238"/>
      <c r="C1056" s="239"/>
      <c r="D1056" s="220" t="s">
        <v>146</v>
      </c>
      <c r="E1056" s="240" t="s">
        <v>19</v>
      </c>
      <c r="F1056" s="241" t="s">
        <v>1860</v>
      </c>
      <c r="G1056" s="239"/>
      <c r="H1056" s="240" t="s">
        <v>19</v>
      </c>
      <c r="I1056" s="242"/>
      <c r="J1056" s="239"/>
      <c r="K1056" s="239"/>
      <c r="L1056" s="243"/>
      <c r="M1056" s="244"/>
      <c r="N1056" s="245"/>
      <c r="O1056" s="245"/>
      <c r="P1056" s="245"/>
      <c r="Q1056" s="245"/>
      <c r="R1056" s="245"/>
      <c r="S1056" s="245"/>
      <c r="T1056" s="246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47" t="s">
        <v>146</v>
      </c>
      <c r="AU1056" s="247" t="s">
        <v>83</v>
      </c>
      <c r="AV1056" s="14" t="s">
        <v>81</v>
      </c>
      <c r="AW1056" s="14" t="s">
        <v>33</v>
      </c>
      <c r="AX1056" s="14" t="s">
        <v>73</v>
      </c>
      <c r="AY1056" s="247" t="s">
        <v>133</v>
      </c>
    </row>
    <row r="1057" s="13" customFormat="1">
      <c r="A1057" s="13"/>
      <c r="B1057" s="227"/>
      <c r="C1057" s="228"/>
      <c r="D1057" s="220" t="s">
        <v>146</v>
      </c>
      <c r="E1057" s="229" t="s">
        <v>19</v>
      </c>
      <c r="F1057" s="230" t="s">
        <v>1861</v>
      </c>
      <c r="G1057" s="228"/>
      <c r="H1057" s="231">
        <v>880.84000000000003</v>
      </c>
      <c r="I1057" s="232"/>
      <c r="J1057" s="228"/>
      <c r="K1057" s="228"/>
      <c r="L1057" s="233"/>
      <c r="M1057" s="234"/>
      <c r="N1057" s="235"/>
      <c r="O1057" s="235"/>
      <c r="P1057" s="235"/>
      <c r="Q1057" s="235"/>
      <c r="R1057" s="235"/>
      <c r="S1057" s="235"/>
      <c r="T1057" s="236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7" t="s">
        <v>146</v>
      </c>
      <c r="AU1057" s="237" t="s">
        <v>83</v>
      </c>
      <c r="AV1057" s="13" t="s">
        <v>83</v>
      </c>
      <c r="AW1057" s="13" t="s">
        <v>33</v>
      </c>
      <c r="AX1057" s="13" t="s">
        <v>81</v>
      </c>
      <c r="AY1057" s="237" t="s">
        <v>133</v>
      </c>
    </row>
    <row r="1058" s="2" customFormat="1" ht="16.5" customHeight="1">
      <c r="A1058" s="41"/>
      <c r="B1058" s="42"/>
      <c r="C1058" s="273" t="s">
        <v>1862</v>
      </c>
      <c r="D1058" s="273" t="s">
        <v>735</v>
      </c>
      <c r="E1058" s="274" t="s">
        <v>1863</v>
      </c>
      <c r="F1058" s="275" t="s">
        <v>1864</v>
      </c>
      <c r="G1058" s="276" t="s">
        <v>138</v>
      </c>
      <c r="H1058" s="277">
        <v>2.1139999999999999</v>
      </c>
      <c r="I1058" s="278"/>
      <c r="J1058" s="279">
        <f>ROUND(I1058*H1058,2)</f>
        <v>0</v>
      </c>
      <c r="K1058" s="275" t="s">
        <v>139</v>
      </c>
      <c r="L1058" s="280"/>
      <c r="M1058" s="281" t="s">
        <v>19</v>
      </c>
      <c r="N1058" s="282" t="s">
        <v>44</v>
      </c>
      <c r="O1058" s="87"/>
      <c r="P1058" s="216">
        <f>O1058*H1058</f>
        <v>0</v>
      </c>
      <c r="Q1058" s="216">
        <v>0.55000000000000004</v>
      </c>
      <c r="R1058" s="216">
        <f>Q1058*H1058</f>
        <v>1.1627000000000001</v>
      </c>
      <c r="S1058" s="216">
        <v>0</v>
      </c>
      <c r="T1058" s="217">
        <f>S1058*H1058</f>
        <v>0</v>
      </c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R1058" s="218" t="s">
        <v>382</v>
      </c>
      <c r="AT1058" s="218" t="s">
        <v>735</v>
      </c>
      <c r="AU1058" s="218" t="s">
        <v>83</v>
      </c>
      <c r="AY1058" s="20" t="s">
        <v>133</v>
      </c>
      <c r="BE1058" s="219">
        <f>IF(N1058="základní",J1058,0)</f>
        <v>0</v>
      </c>
      <c r="BF1058" s="219">
        <f>IF(N1058="snížená",J1058,0)</f>
        <v>0</v>
      </c>
      <c r="BG1058" s="219">
        <f>IF(N1058="zákl. přenesená",J1058,0)</f>
        <v>0</v>
      </c>
      <c r="BH1058" s="219">
        <f>IF(N1058="sníž. přenesená",J1058,0)</f>
        <v>0</v>
      </c>
      <c r="BI1058" s="219">
        <f>IF(N1058="nulová",J1058,0)</f>
        <v>0</v>
      </c>
      <c r="BJ1058" s="20" t="s">
        <v>81</v>
      </c>
      <c r="BK1058" s="219">
        <f>ROUND(I1058*H1058,2)</f>
        <v>0</v>
      </c>
      <c r="BL1058" s="20" t="s">
        <v>246</v>
      </c>
      <c r="BM1058" s="218" t="s">
        <v>1865</v>
      </c>
    </row>
    <row r="1059" s="2" customFormat="1">
      <c r="A1059" s="41"/>
      <c r="B1059" s="42"/>
      <c r="C1059" s="43"/>
      <c r="D1059" s="220" t="s">
        <v>142</v>
      </c>
      <c r="E1059" s="43"/>
      <c r="F1059" s="221" t="s">
        <v>1864</v>
      </c>
      <c r="G1059" s="43"/>
      <c r="H1059" s="43"/>
      <c r="I1059" s="222"/>
      <c r="J1059" s="43"/>
      <c r="K1059" s="43"/>
      <c r="L1059" s="47"/>
      <c r="M1059" s="223"/>
      <c r="N1059" s="224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T1059" s="20" t="s">
        <v>142</v>
      </c>
      <c r="AU1059" s="20" t="s">
        <v>83</v>
      </c>
    </row>
    <row r="1060" s="14" customFormat="1">
      <c r="A1060" s="14"/>
      <c r="B1060" s="238"/>
      <c r="C1060" s="239"/>
      <c r="D1060" s="220" t="s">
        <v>146</v>
      </c>
      <c r="E1060" s="240" t="s">
        <v>19</v>
      </c>
      <c r="F1060" s="241" t="s">
        <v>1323</v>
      </c>
      <c r="G1060" s="239"/>
      <c r="H1060" s="240" t="s">
        <v>19</v>
      </c>
      <c r="I1060" s="242"/>
      <c r="J1060" s="239"/>
      <c r="K1060" s="239"/>
      <c r="L1060" s="243"/>
      <c r="M1060" s="244"/>
      <c r="N1060" s="245"/>
      <c r="O1060" s="245"/>
      <c r="P1060" s="245"/>
      <c r="Q1060" s="245"/>
      <c r="R1060" s="245"/>
      <c r="S1060" s="245"/>
      <c r="T1060" s="246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47" t="s">
        <v>146</v>
      </c>
      <c r="AU1060" s="247" t="s">
        <v>83</v>
      </c>
      <c r="AV1060" s="14" t="s">
        <v>81</v>
      </c>
      <c r="AW1060" s="14" t="s">
        <v>33</v>
      </c>
      <c r="AX1060" s="14" t="s">
        <v>73</v>
      </c>
      <c r="AY1060" s="247" t="s">
        <v>133</v>
      </c>
    </row>
    <row r="1061" s="14" customFormat="1">
      <c r="A1061" s="14"/>
      <c r="B1061" s="238"/>
      <c r="C1061" s="239"/>
      <c r="D1061" s="220" t="s">
        <v>146</v>
      </c>
      <c r="E1061" s="240" t="s">
        <v>19</v>
      </c>
      <c r="F1061" s="241" t="s">
        <v>1860</v>
      </c>
      <c r="G1061" s="239"/>
      <c r="H1061" s="240" t="s">
        <v>19</v>
      </c>
      <c r="I1061" s="242"/>
      <c r="J1061" s="239"/>
      <c r="K1061" s="239"/>
      <c r="L1061" s="243"/>
      <c r="M1061" s="244"/>
      <c r="N1061" s="245"/>
      <c r="O1061" s="245"/>
      <c r="P1061" s="245"/>
      <c r="Q1061" s="245"/>
      <c r="R1061" s="245"/>
      <c r="S1061" s="245"/>
      <c r="T1061" s="246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47" t="s">
        <v>146</v>
      </c>
      <c r="AU1061" s="247" t="s">
        <v>83</v>
      </c>
      <c r="AV1061" s="14" t="s">
        <v>81</v>
      </c>
      <c r="AW1061" s="14" t="s">
        <v>33</v>
      </c>
      <c r="AX1061" s="14" t="s">
        <v>73</v>
      </c>
      <c r="AY1061" s="247" t="s">
        <v>133</v>
      </c>
    </row>
    <row r="1062" s="13" customFormat="1">
      <c r="A1062" s="13"/>
      <c r="B1062" s="227"/>
      <c r="C1062" s="228"/>
      <c r="D1062" s="220" t="s">
        <v>146</v>
      </c>
      <c r="E1062" s="229" t="s">
        <v>19</v>
      </c>
      <c r="F1062" s="230" t="s">
        <v>1866</v>
      </c>
      <c r="G1062" s="228"/>
      <c r="H1062" s="231">
        <v>2.1139999999999999</v>
      </c>
      <c r="I1062" s="232"/>
      <c r="J1062" s="228"/>
      <c r="K1062" s="228"/>
      <c r="L1062" s="233"/>
      <c r="M1062" s="234"/>
      <c r="N1062" s="235"/>
      <c r="O1062" s="235"/>
      <c r="P1062" s="235"/>
      <c r="Q1062" s="235"/>
      <c r="R1062" s="235"/>
      <c r="S1062" s="235"/>
      <c r="T1062" s="23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7" t="s">
        <v>146</v>
      </c>
      <c r="AU1062" s="237" t="s">
        <v>83</v>
      </c>
      <c r="AV1062" s="13" t="s">
        <v>83</v>
      </c>
      <c r="AW1062" s="13" t="s">
        <v>33</v>
      </c>
      <c r="AX1062" s="13" t="s">
        <v>81</v>
      </c>
      <c r="AY1062" s="237" t="s">
        <v>133</v>
      </c>
    </row>
    <row r="1063" s="2" customFormat="1" ht="16.5" customHeight="1">
      <c r="A1063" s="41"/>
      <c r="B1063" s="42"/>
      <c r="C1063" s="207" t="s">
        <v>1867</v>
      </c>
      <c r="D1063" s="207" t="s">
        <v>135</v>
      </c>
      <c r="E1063" s="208" t="s">
        <v>1868</v>
      </c>
      <c r="F1063" s="209" t="s">
        <v>1869</v>
      </c>
      <c r="G1063" s="210" t="s">
        <v>312</v>
      </c>
      <c r="H1063" s="211">
        <v>352.33600000000001</v>
      </c>
      <c r="I1063" s="212"/>
      <c r="J1063" s="213">
        <f>ROUND(I1063*H1063,2)</f>
        <v>0</v>
      </c>
      <c r="K1063" s="209" t="s">
        <v>139</v>
      </c>
      <c r="L1063" s="47"/>
      <c r="M1063" s="214" t="s">
        <v>19</v>
      </c>
      <c r="N1063" s="215" t="s">
        <v>44</v>
      </c>
      <c r="O1063" s="87"/>
      <c r="P1063" s="216">
        <f>O1063*H1063</f>
        <v>0</v>
      </c>
      <c r="Q1063" s="216">
        <v>2.0000000000000002E-05</v>
      </c>
      <c r="R1063" s="216">
        <f>Q1063*H1063</f>
        <v>0.0070467200000000011</v>
      </c>
      <c r="S1063" s="216">
        <v>0</v>
      </c>
      <c r="T1063" s="217">
        <f>S1063*H1063</f>
        <v>0</v>
      </c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R1063" s="218" t="s">
        <v>140</v>
      </c>
      <c r="AT1063" s="218" t="s">
        <v>135</v>
      </c>
      <c r="AU1063" s="218" t="s">
        <v>83</v>
      </c>
      <c r="AY1063" s="20" t="s">
        <v>133</v>
      </c>
      <c r="BE1063" s="219">
        <f>IF(N1063="základní",J1063,0)</f>
        <v>0</v>
      </c>
      <c r="BF1063" s="219">
        <f>IF(N1063="snížená",J1063,0)</f>
        <v>0</v>
      </c>
      <c r="BG1063" s="219">
        <f>IF(N1063="zákl. přenesená",J1063,0)</f>
        <v>0</v>
      </c>
      <c r="BH1063" s="219">
        <f>IF(N1063="sníž. přenesená",J1063,0)</f>
        <v>0</v>
      </c>
      <c r="BI1063" s="219">
        <f>IF(N1063="nulová",J1063,0)</f>
        <v>0</v>
      </c>
      <c r="BJ1063" s="20" t="s">
        <v>81</v>
      </c>
      <c r="BK1063" s="219">
        <f>ROUND(I1063*H1063,2)</f>
        <v>0</v>
      </c>
      <c r="BL1063" s="20" t="s">
        <v>140</v>
      </c>
      <c r="BM1063" s="218" t="s">
        <v>1870</v>
      </c>
    </row>
    <row r="1064" s="2" customFormat="1">
      <c r="A1064" s="41"/>
      <c r="B1064" s="42"/>
      <c r="C1064" s="43"/>
      <c r="D1064" s="220" t="s">
        <v>142</v>
      </c>
      <c r="E1064" s="43"/>
      <c r="F1064" s="221" t="s">
        <v>1871</v>
      </c>
      <c r="G1064" s="43"/>
      <c r="H1064" s="43"/>
      <c r="I1064" s="222"/>
      <c r="J1064" s="43"/>
      <c r="K1064" s="43"/>
      <c r="L1064" s="47"/>
      <c r="M1064" s="223"/>
      <c r="N1064" s="224"/>
      <c r="O1064" s="87"/>
      <c r="P1064" s="87"/>
      <c r="Q1064" s="87"/>
      <c r="R1064" s="87"/>
      <c r="S1064" s="87"/>
      <c r="T1064" s="88"/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T1064" s="20" t="s">
        <v>142</v>
      </c>
      <c r="AU1064" s="20" t="s">
        <v>83</v>
      </c>
    </row>
    <row r="1065" s="2" customFormat="1">
      <c r="A1065" s="41"/>
      <c r="B1065" s="42"/>
      <c r="C1065" s="43"/>
      <c r="D1065" s="225" t="s">
        <v>144</v>
      </c>
      <c r="E1065" s="43"/>
      <c r="F1065" s="226" t="s">
        <v>1872</v>
      </c>
      <c r="G1065" s="43"/>
      <c r="H1065" s="43"/>
      <c r="I1065" s="222"/>
      <c r="J1065" s="43"/>
      <c r="K1065" s="43"/>
      <c r="L1065" s="47"/>
      <c r="M1065" s="223"/>
      <c r="N1065" s="224"/>
      <c r="O1065" s="87"/>
      <c r="P1065" s="87"/>
      <c r="Q1065" s="87"/>
      <c r="R1065" s="87"/>
      <c r="S1065" s="87"/>
      <c r="T1065" s="88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T1065" s="20" t="s">
        <v>144</v>
      </c>
      <c r="AU1065" s="20" t="s">
        <v>83</v>
      </c>
    </row>
    <row r="1066" s="14" customFormat="1">
      <c r="A1066" s="14"/>
      <c r="B1066" s="238"/>
      <c r="C1066" s="239"/>
      <c r="D1066" s="220" t="s">
        <v>146</v>
      </c>
      <c r="E1066" s="240" t="s">
        <v>19</v>
      </c>
      <c r="F1066" s="241" t="s">
        <v>1323</v>
      </c>
      <c r="G1066" s="239"/>
      <c r="H1066" s="240" t="s">
        <v>19</v>
      </c>
      <c r="I1066" s="242"/>
      <c r="J1066" s="239"/>
      <c r="K1066" s="239"/>
      <c r="L1066" s="243"/>
      <c r="M1066" s="244"/>
      <c r="N1066" s="245"/>
      <c r="O1066" s="245"/>
      <c r="P1066" s="245"/>
      <c r="Q1066" s="245"/>
      <c r="R1066" s="245"/>
      <c r="S1066" s="245"/>
      <c r="T1066" s="246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47" t="s">
        <v>146</v>
      </c>
      <c r="AU1066" s="247" t="s">
        <v>83</v>
      </c>
      <c r="AV1066" s="14" t="s">
        <v>81</v>
      </c>
      <c r="AW1066" s="14" t="s">
        <v>33</v>
      </c>
      <c r="AX1066" s="14" t="s">
        <v>73</v>
      </c>
      <c r="AY1066" s="247" t="s">
        <v>133</v>
      </c>
    </row>
    <row r="1067" s="14" customFormat="1">
      <c r="A1067" s="14"/>
      <c r="B1067" s="238"/>
      <c r="C1067" s="239"/>
      <c r="D1067" s="220" t="s">
        <v>146</v>
      </c>
      <c r="E1067" s="240" t="s">
        <v>19</v>
      </c>
      <c r="F1067" s="241" t="s">
        <v>1873</v>
      </c>
      <c r="G1067" s="239"/>
      <c r="H1067" s="240" t="s">
        <v>19</v>
      </c>
      <c r="I1067" s="242"/>
      <c r="J1067" s="239"/>
      <c r="K1067" s="239"/>
      <c r="L1067" s="243"/>
      <c r="M1067" s="244"/>
      <c r="N1067" s="245"/>
      <c r="O1067" s="245"/>
      <c r="P1067" s="245"/>
      <c r="Q1067" s="245"/>
      <c r="R1067" s="245"/>
      <c r="S1067" s="245"/>
      <c r="T1067" s="246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47" t="s">
        <v>146</v>
      </c>
      <c r="AU1067" s="247" t="s">
        <v>83</v>
      </c>
      <c r="AV1067" s="14" t="s">
        <v>81</v>
      </c>
      <c r="AW1067" s="14" t="s">
        <v>33</v>
      </c>
      <c r="AX1067" s="14" t="s">
        <v>73</v>
      </c>
      <c r="AY1067" s="247" t="s">
        <v>133</v>
      </c>
    </row>
    <row r="1068" s="13" customFormat="1">
      <c r="A1068" s="13"/>
      <c r="B1068" s="227"/>
      <c r="C1068" s="228"/>
      <c r="D1068" s="220" t="s">
        <v>146</v>
      </c>
      <c r="E1068" s="229" t="s">
        <v>19</v>
      </c>
      <c r="F1068" s="230" t="s">
        <v>1874</v>
      </c>
      <c r="G1068" s="228"/>
      <c r="H1068" s="231">
        <v>352.33600000000001</v>
      </c>
      <c r="I1068" s="232"/>
      <c r="J1068" s="228"/>
      <c r="K1068" s="228"/>
      <c r="L1068" s="233"/>
      <c r="M1068" s="234"/>
      <c r="N1068" s="235"/>
      <c r="O1068" s="235"/>
      <c r="P1068" s="235"/>
      <c r="Q1068" s="235"/>
      <c r="R1068" s="235"/>
      <c r="S1068" s="235"/>
      <c r="T1068" s="236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37" t="s">
        <v>146</v>
      </c>
      <c r="AU1068" s="237" t="s">
        <v>83</v>
      </c>
      <c r="AV1068" s="13" t="s">
        <v>83</v>
      </c>
      <c r="AW1068" s="13" t="s">
        <v>33</v>
      </c>
      <c r="AX1068" s="13" t="s">
        <v>81</v>
      </c>
      <c r="AY1068" s="237" t="s">
        <v>133</v>
      </c>
    </row>
    <row r="1069" s="2" customFormat="1" ht="16.5" customHeight="1">
      <c r="A1069" s="41"/>
      <c r="B1069" s="42"/>
      <c r="C1069" s="273" t="s">
        <v>1875</v>
      </c>
      <c r="D1069" s="273" t="s">
        <v>735</v>
      </c>
      <c r="E1069" s="274" t="s">
        <v>1863</v>
      </c>
      <c r="F1069" s="275" t="s">
        <v>1864</v>
      </c>
      <c r="G1069" s="276" t="s">
        <v>138</v>
      </c>
      <c r="H1069" s="277">
        <v>0.84599999999999997</v>
      </c>
      <c r="I1069" s="278"/>
      <c r="J1069" s="279">
        <f>ROUND(I1069*H1069,2)</f>
        <v>0</v>
      </c>
      <c r="K1069" s="275" t="s">
        <v>139</v>
      </c>
      <c r="L1069" s="280"/>
      <c r="M1069" s="281" t="s">
        <v>19</v>
      </c>
      <c r="N1069" s="282" t="s">
        <v>44</v>
      </c>
      <c r="O1069" s="87"/>
      <c r="P1069" s="216">
        <f>O1069*H1069</f>
        <v>0</v>
      </c>
      <c r="Q1069" s="216">
        <v>0.55000000000000004</v>
      </c>
      <c r="R1069" s="216">
        <f>Q1069*H1069</f>
        <v>0.46530000000000005</v>
      </c>
      <c r="S1069" s="216">
        <v>0</v>
      </c>
      <c r="T1069" s="217">
        <f>S1069*H1069</f>
        <v>0</v>
      </c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R1069" s="218" t="s">
        <v>188</v>
      </c>
      <c r="AT1069" s="218" t="s">
        <v>735</v>
      </c>
      <c r="AU1069" s="218" t="s">
        <v>83</v>
      </c>
      <c r="AY1069" s="20" t="s">
        <v>133</v>
      </c>
      <c r="BE1069" s="219">
        <f>IF(N1069="základní",J1069,0)</f>
        <v>0</v>
      </c>
      <c r="BF1069" s="219">
        <f>IF(N1069="snížená",J1069,0)</f>
        <v>0</v>
      </c>
      <c r="BG1069" s="219">
        <f>IF(N1069="zákl. přenesená",J1069,0)</f>
        <v>0</v>
      </c>
      <c r="BH1069" s="219">
        <f>IF(N1069="sníž. přenesená",J1069,0)</f>
        <v>0</v>
      </c>
      <c r="BI1069" s="219">
        <f>IF(N1069="nulová",J1069,0)</f>
        <v>0</v>
      </c>
      <c r="BJ1069" s="20" t="s">
        <v>81</v>
      </c>
      <c r="BK1069" s="219">
        <f>ROUND(I1069*H1069,2)</f>
        <v>0</v>
      </c>
      <c r="BL1069" s="20" t="s">
        <v>140</v>
      </c>
      <c r="BM1069" s="218" t="s">
        <v>1876</v>
      </c>
    </row>
    <row r="1070" s="2" customFormat="1">
      <c r="A1070" s="41"/>
      <c r="B1070" s="42"/>
      <c r="C1070" s="43"/>
      <c r="D1070" s="220" t="s">
        <v>142</v>
      </c>
      <c r="E1070" s="43"/>
      <c r="F1070" s="221" t="s">
        <v>1864</v>
      </c>
      <c r="G1070" s="43"/>
      <c r="H1070" s="43"/>
      <c r="I1070" s="222"/>
      <c r="J1070" s="43"/>
      <c r="K1070" s="43"/>
      <c r="L1070" s="47"/>
      <c r="M1070" s="223"/>
      <c r="N1070" s="224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T1070" s="20" t="s">
        <v>142</v>
      </c>
      <c r="AU1070" s="20" t="s">
        <v>83</v>
      </c>
    </row>
    <row r="1071" s="14" customFormat="1">
      <c r="A1071" s="14"/>
      <c r="B1071" s="238"/>
      <c r="C1071" s="239"/>
      <c r="D1071" s="220" t="s">
        <v>146</v>
      </c>
      <c r="E1071" s="240" t="s">
        <v>19</v>
      </c>
      <c r="F1071" s="241" t="s">
        <v>1323</v>
      </c>
      <c r="G1071" s="239"/>
      <c r="H1071" s="240" t="s">
        <v>19</v>
      </c>
      <c r="I1071" s="242"/>
      <c r="J1071" s="239"/>
      <c r="K1071" s="239"/>
      <c r="L1071" s="243"/>
      <c r="M1071" s="244"/>
      <c r="N1071" s="245"/>
      <c r="O1071" s="245"/>
      <c r="P1071" s="245"/>
      <c r="Q1071" s="245"/>
      <c r="R1071" s="245"/>
      <c r="S1071" s="245"/>
      <c r="T1071" s="246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47" t="s">
        <v>146</v>
      </c>
      <c r="AU1071" s="247" t="s">
        <v>83</v>
      </c>
      <c r="AV1071" s="14" t="s">
        <v>81</v>
      </c>
      <c r="AW1071" s="14" t="s">
        <v>33</v>
      </c>
      <c r="AX1071" s="14" t="s">
        <v>73</v>
      </c>
      <c r="AY1071" s="247" t="s">
        <v>133</v>
      </c>
    </row>
    <row r="1072" s="14" customFormat="1">
      <c r="A1072" s="14"/>
      <c r="B1072" s="238"/>
      <c r="C1072" s="239"/>
      <c r="D1072" s="220" t="s">
        <v>146</v>
      </c>
      <c r="E1072" s="240" t="s">
        <v>19</v>
      </c>
      <c r="F1072" s="241" t="s">
        <v>1873</v>
      </c>
      <c r="G1072" s="239"/>
      <c r="H1072" s="240" t="s">
        <v>19</v>
      </c>
      <c r="I1072" s="242"/>
      <c r="J1072" s="239"/>
      <c r="K1072" s="239"/>
      <c r="L1072" s="243"/>
      <c r="M1072" s="244"/>
      <c r="N1072" s="245"/>
      <c r="O1072" s="245"/>
      <c r="P1072" s="245"/>
      <c r="Q1072" s="245"/>
      <c r="R1072" s="245"/>
      <c r="S1072" s="245"/>
      <c r="T1072" s="24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47" t="s">
        <v>146</v>
      </c>
      <c r="AU1072" s="247" t="s">
        <v>83</v>
      </c>
      <c r="AV1072" s="14" t="s">
        <v>81</v>
      </c>
      <c r="AW1072" s="14" t="s">
        <v>33</v>
      </c>
      <c r="AX1072" s="14" t="s">
        <v>73</v>
      </c>
      <c r="AY1072" s="247" t="s">
        <v>133</v>
      </c>
    </row>
    <row r="1073" s="13" customFormat="1">
      <c r="A1073" s="13"/>
      <c r="B1073" s="227"/>
      <c r="C1073" s="228"/>
      <c r="D1073" s="220" t="s">
        <v>146</v>
      </c>
      <c r="E1073" s="229" t="s">
        <v>19</v>
      </c>
      <c r="F1073" s="230" t="s">
        <v>1877</v>
      </c>
      <c r="G1073" s="228"/>
      <c r="H1073" s="231">
        <v>0.84599999999999997</v>
      </c>
      <c r="I1073" s="232"/>
      <c r="J1073" s="228"/>
      <c r="K1073" s="228"/>
      <c r="L1073" s="233"/>
      <c r="M1073" s="234"/>
      <c r="N1073" s="235"/>
      <c r="O1073" s="235"/>
      <c r="P1073" s="235"/>
      <c r="Q1073" s="235"/>
      <c r="R1073" s="235"/>
      <c r="S1073" s="235"/>
      <c r="T1073" s="236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7" t="s">
        <v>146</v>
      </c>
      <c r="AU1073" s="237" t="s">
        <v>83</v>
      </c>
      <c r="AV1073" s="13" t="s">
        <v>83</v>
      </c>
      <c r="AW1073" s="13" t="s">
        <v>33</v>
      </c>
      <c r="AX1073" s="13" t="s">
        <v>81</v>
      </c>
      <c r="AY1073" s="237" t="s">
        <v>133</v>
      </c>
    </row>
    <row r="1074" s="2" customFormat="1" ht="33" customHeight="1">
      <c r="A1074" s="41"/>
      <c r="B1074" s="42"/>
      <c r="C1074" s="207" t="s">
        <v>1878</v>
      </c>
      <c r="D1074" s="207" t="s">
        <v>135</v>
      </c>
      <c r="E1074" s="208" t="s">
        <v>1879</v>
      </c>
      <c r="F1074" s="209" t="s">
        <v>1880</v>
      </c>
      <c r="G1074" s="210" t="s">
        <v>198</v>
      </c>
      <c r="H1074" s="211">
        <v>74.329999999999998</v>
      </c>
      <c r="I1074" s="212"/>
      <c r="J1074" s="213">
        <f>ROUND(I1074*H1074,2)</f>
        <v>0</v>
      </c>
      <c r="K1074" s="209" t="s">
        <v>139</v>
      </c>
      <c r="L1074" s="47"/>
      <c r="M1074" s="214" t="s">
        <v>19</v>
      </c>
      <c r="N1074" s="215" t="s">
        <v>44</v>
      </c>
      <c r="O1074" s="87"/>
      <c r="P1074" s="216">
        <f>O1074*H1074</f>
        <v>0</v>
      </c>
      <c r="Q1074" s="216">
        <v>0.027831600000000001</v>
      </c>
      <c r="R1074" s="216">
        <f>Q1074*H1074</f>
        <v>2.0687228279999998</v>
      </c>
      <c r="S1074" s="216">
        <v>0</v>
      </c>
      <c r="T1074" s="217">
        <f>S1074*H1074</f>
        <v>0</v>
      </c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R1074" s="218" t="s">
        <v>246</v>
      </c>
      <c r="AT1074" s="218" t="s">
        <v>135</v>
      </c>
      <c r="AU1074" s="218" t="s">
        <v>83</v>
      </c>
      <c r="AY1074" s="20" t="s">
        <v>133</v>
      </c>
      <c r="BE1074" s="219">
        <f>IF(N1074="základní",J1074,0)</f>
        <v>0</v>
      </c>
      <c r="BF1074" s="219">
        <f>IF(N1074="snížená",J1074,0)</f>
        <v>0</v>
      </c>
      <c r="BG1074" s="219">
        <f>IF(N1074="zákl. přenesená",J1074,0)</f>
        <v>0</v>
      </c>
      <c r="BH1074" s="219">
        <f>IF(N1074="sníž. přenesená",J1074,0)</f>
        <v>0</v>
      </c>
      <c r="BI1074" s="219">
        <f>IF(N1074="nulová",J1074,0)</f>
        <v>0</v>
      </c>
      <c r="BJ1074" s="20" t="s">
        <v>81</v>
      </c>
      <c r="BK1074" s="219">
        <f>ROUND(I1074*H1074,2)</f>
        <v>0</v>
      </c>
      <c r="BL1074" s="20" t="s">
        <v>246</v>
      </c>
      <c r="BM1074" s="218" t="s">
        <v>1881</v>
      </c>
    </row>
    <row r="1075" s="2" customFormat="1">
      <c r="A1075" s="41"/>
      <c r="B1075" s="42"/>
      <c r="C1075" s="43"/>
      <c r="D1075" s="220" t="s">
        <v>142</v>
      </c>
      <c r="E1075" s="43"/>
      <c r="F1075" s="221" t="s">
        <v>1882</v>
      </c>
      <c r="G1075" s="43"/>
      <c r="H1075" s="43"/>
      <c r="I1075" s="222"/>
      <c r="J1075" s="43"/>
      <c r="K1075" s="43"/>
      <c r="L1075" s="47"/>
      <c r="M1075" s="223"/>
      <c r="N1075" s="224"/>
      <c r="O1075" s="87"/>
      <c r="P1075" s="87"/>
      <c r="Q1075" s="87"/>
      <c r="R1075" s="87"/>
      <c r="S1075" s="87"/>
      <c r="T1075" s="88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T1075" s="20" t="s">
        <v>142</v>
      </c>
      <c r="AU1075" s="20" t="s">
        <v>83</v>
      </c>
    </row>
    <row r="1076" s="2" customFormat="1">
      <c r="A1076" s="41"/>
      <c r="B1076" s="42"/>
      <c r="C1076" s="43"/>
      <c r="D1076" s="225" t="s">
        <v>144</v>
      </c>
      <c r="E1076" s="43"/>
      <c r="F1076" s="226" t="s">
        <v>1883</v>
      </c>
      <c r="G1076" s="43"/>
      <c r="H1076" s="43"/>
      <c r="I1076" s="222"/>
      <c r="J1076" s="43"/>
      <c r="K1076" s="43"/>
      <c r="L1076" s="47"/>
      <c r="M1076" s="223"/>
      <c r="N1076" s="224"/>
      <c r="O1076" s="87"/>
      <c r="P1076" s="87"/>
      <c r="Q1076" s="87"/>
      <c r="R1076" s="87"/>
      <c r="S1076" s="87"/>
      <c r="T1076" s="88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T1076" s="20" t="s">
        <v>144</v>
      </c>
      <c r="AU1076" s="20" t="s">
        <v>83</v>
      </c>
    </row>
    <row r="1077" s="14" customFormat="1">
      <c r="A1077" s="14"/>
      <c r="B1077" s="238"/>
      <c r="C1077" s="239"/>
      <c r="D1077" s="220" t="s">
        <v>146</v>
      </c>
      <c r="E1077" s="240" t="s">
        <v>19</v>
      </c>
      <c r="F1077" s="241" t="s">
        <v>1262</v>
      </c>
      <c r="G1077" s="239"/>
      <c r="H1077" s="240" t="s">
        <v>19</v>
      </c>
      <c r="I1077" s="242"/>
      <c r="J1077" s="239"/>
      <c r="K1077" s="239"/>
      <c r="L1077" s="243"/>
      <c r="M1077" s="244"/>
      <c r="N1077" s="245"/>
      <c r="O1077" s="245"/>
      <c r="P1077" s="245"/>
      <c r="Q1077" s="245"/>
      <c r="R1077" s="245"/>
      <c r="S1077" s="245"/>
      <c r="T1077" s="246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47" t="s">
        <v>146</v>
      </c>
      <c r="AU1077" s="247" t="s">
        <v>83</v>
      </c>
      <c r="AV1077" s="14" t="s">
        <v>81</v>
      </c>
      <c r="AW1077" s="14" t="s">
        <v>33</v>
      </c>
      <c r="AX1077" s="14" t="s">
        <v>73</v>
      </c>
      <c r="AY1077" s="247" t="s">
        <v>133</v>
      </c>
    </row>
    <row r="1078" s="13" customFormat="1">
      <c r="A1078" s="13"/>
      <c r="B1078" s="227"/>
      <c r="C1078" s="228"/>
      <c r="D1078" s="220" t="s">
        <v>146</v>
      </c>
      <c r="E1078" s="229" t="s">
        <v>19</v>
      </c>
      <c r="F1078" s="230" t="s">
        <v>1250</v>
      </c>
      <c r="G1078" s="228"/>
      <c r="H1078" s="231">
        <v>3.8999999999999999</v>
      </c>
      <c r="I1078" s="232"/>
      <c r="J1078" s="228"/>
      <c r="K1078" s="228"/>
      <c r="L1078" s="233"/>
      <c r="M1078" s="234"/>
      <c r="N1078" s="235"/>
      <c r="O1078" s="235"/>
      <c r="P1078" s="235"/>
      <c r="Q1078" s="235"/>
      <c r="R1078" s="235"/>
      <c r="S1078" s="235"/>
      <c r="T1078" s="236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7" t="s">
        <v>146</v>
      </c>
      <c r="AU1078" s="237" t="s">
        <v>83</v>
      </c>
      <c r="AV1078" s="13" t="s">
        <v>83</v>
      </c>
      <c r="AW1078" s="13" t="s">
        <v>33</v>
      </c>
      <c r="AX1078" s="13" t="s">
        <v>73</v>
      </c>
      <c r="AY1078" s="237" t="s">
        <v>133</v>
      </c>
    </row>
    <row r="1079" s="13" customFormat="1">
      <c r="A1079" s="13"/>
      <c r="B1079" s="227"/>
      <c r="C1079" s="228"/>
      <c r="D1079" s="220" t="s">
        <v>146</v>
      </c>
      <c r="E1079" s="229" t="s">
        <v>19</v>
      </c>
      <c r="F1079" s="230" t="s">
        <v>1884</v>
      </c>
      <c r="G1079" s="228"/>
      <c r="H1079" s="231">
        <v>74.329999999999998</v>
      </c>
      <c r="I1079" s="232"/>
      <c r="J1079" s="228"/>
      <c r="K1079" s="228"/>
      <c r="L1079" s="233"/>
      <c r="M1079" s="234"/>
      <c r="N1079" s="235"/>
      <c r="O1079" s="235"/>
      <c r="P1079" s="235"/>
      <c r="Q1079" s="235"/>
      <c r="R1079" s="235"/>
      <c r="S1079" s="235"/>
      <c r="T1079" s="236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37" t="s">
        <v>146</v>
      </c>
      <c r="AU1079" s="237" t="s">
        <v>83</v>
      </c>
      <c r="AV1079" s="13" t="s">
        <v>83</v>
      </c>
      <c r="AW1079" s="13" t="s">
        <v>33</v>
      </c>
      <c r="AX1079" s="13" t="s">
        <v>81</v>
      </c>
      <c r="AY1079" s="237" t="s">
        <v>133</v>
      </c>
    </row>
    <row r="1080" s="2" customFormat="1" ht="16.5" customHeight="1">
      <c r="A1080" s="41"/>
      <c r="B1080" s="42"/>
      <c r="C1080" s="207" t="s">
        <v>1885</v>
      </c>
      <c r="D1080" s="207" t="s">
        <v>135</v>
      </c>
      <c r="E1080" s="208" t="s">
        <v>1886</v>
      </c>
      <c r="F1080" s="209" t="s">
        <v>1887</v>
      </c>
      <c r="G1080" s="210" t="s">
        <v>312</v>
      </c>
      <c r="H1080" s="211">
        <v>203.28399999999999</v>
      </c>
      <c r="I1080" s="212"/>
      <c r="J1080" s="213">
        <f>ROUND(I1080*H1080,2)</f>
        <v>0</v>
      </c>
      <c r="K1080" s="209" t="s">
        <v>139</v>
      </c>
      <c r="L1080" s="47"/>
      <c r="M1080" s="214" t="s">
        <v>19</v>
      </c>
      <c r="N1080" s="215" t="s">
        <v>44</v>
      </c>
      <c r="O1080" s="87"/>
      <c r="P1080" s="216">
        <f>O1080*H1080</f>
        <v>0</v>
      </c>
      <c r="Q1080" s="216">
        <v>1.0000000000000001E-05</v>
      </c>
      <c r="R1080" s="216">
        <f>Q1080*H1080</f>
        <v>0.0020328400000000002</v>
      </c>
      <c r="S1080" s="216">
        <v>0</v>
      </c>
      <c r="T1080" s="217">
        <f>S1080*H1080</f>
        <v>0</v>
      </c>
      <c r="U1080" s="41"/>
      <c r="V1080" s="41"/>
      <c r="W1080" s="41"/>
      <c r="X1080" s="41"/>
      <c r="Y1080" s="41"/>
      <c r="Z1080" s="41"/>
      <c r="AA1080" s="41"/>
      <c r="AB1080" s="41"/>
      <c r="AC1080" s="41"/>
      <c r="AD1080" s="41"/>
      <c r="AE1080" s="41"/>
      <c r="AR1080" s="218" t="s">
        <v>246</v>
      </c>
      <c r="AT1080" s="218" t="s">
        <v>135</v>
      </c>
      <c r="AU1080" s="218" t="s">
        <v>83</v>
      </c>
      <c r="AY1080" s="20" t="s">
        <v>133</v>
      </c>
      <c r="BE1080" s="219">
        <f>IF(N1080="základní",J1080,0)</f>
        <v>0</v>
      </c>
      <c r="BF1080" s="219">
        <f>IF(N1080="snížená",J1080,0)</f>
        <v>0</v>
      </c>
      <c r="BG1080" s="219">
        <f>IF(N1080="zákl. přenesená",J1080,0)</f>
        <v>0</v>
      </c>
      <c r="BH1080" s="219">
        <f>IF(N1080="sníž. přenesená",J1080,0)</f>
        <v>0</v>
      </c>
      <c r="BI1080" s="219">
        <f>IF(N1080="nulová",J1080,0)</f>
        <v>0</v>
      </c>
      <c r="BJ1080" s="20" t="s">
        <v>81</v>
      </c>
      <c r="BK1080" s="219">
        <f>ROUND(I1080*H1080,2)</f>
        <v>0</v>
      </c>
      <c r="BL1080" s="20" t="s">
        <v>246</v>
      </c>
      <c r="BM1080" s="218" t="s">
        <v>1888</v>
      </c>
    </row>
    <row r="1081" s="2" customFormat="1">
      <c r="A1081" s="41"/>
      <c r="B1081" s="42"/>
      <c r="C1081" s="43"/>
      <c r="D1081" s="220" t="s">
        <v>142</v>
      </c>
      <c r="E1081" s="43"/>
      <c r="F1081" s="221" t="s">
        <v>1889</v>
      </c>
      <c r="G1081" s="43"/>
      <c r="H1081" s="43"/>
      <c r="I1081" s="222"/>
      <c r="J1081" s="43"/>
      <c r="K1081" s="43"/>
      <c r="L1081" s="47"/>
      <c r="M1081" s="223"/>
      <c r="N1081" s="224"/>
      <c r="O1081" s="87"/>
      <c r="P1081" s="87"/>
      <c r="Q1081" s="87"/>
      <c r="R1081" s="87"/>
      <c r="S1081" s="87"/>
      <c r="T1081" s="88"/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T1081" s="20" t="s">
        <v>142</v>
      </c>
      <c r="AU1081" s="20" t="s">
        <v>83</v>
      </c>
    </row>
    <row r="1082" s="2" customFormat="1">
      <c r="A1082" s="41"/>
      <c r="B1082" s="42"/>
      <c r="C1082" s="43"/>
      <c r="D1082" s="225" t="s">
        <v>144</v>
      </c>
      <c r="E1082" s="43"/>
      <c r="F1082" s="226" t="s">
        <v>1890</v>
      </c>
      <c r="G1082" s="43"/>
      <c r="H1082" s="43"/>
      <c r="I1082" s="222"/>
      <c r="J1082" s="43"/>
      <c r="K1082" s="43"/>
      <c r="L1082" s="47"/>
      <c r="M1082" s="223"/>
      <c r="N1082" s="224"/>
      <c r="O1082" s="87"/>
      <c r="P1082" s="87"/>
      <c r="Q1082" s="87"/>
      <c r="R1082" s="87"/>
      <c r="S1082" s="87"/>
      <c r="T1082" s="88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T1082" s="20" t="s">
        <v>144</v>
      </c>
      <c r="AU1082" s="20" t="s">
        <v>83</v>
      </c>
    </row>
    <row r="1083" s="14" customFormat="1">
      <c r="A1083" s="14"/>
      <c r="B1083" s="238"/>
      <c r="C1083" s="239"/>
      <c r="D1083" s="220" t="s">
        <v>146</v>
      </c>
      <c r="E1083" s="240" t="s">
        <v>19</v>
      </c>
      <c r="F1083" s="241" t="s">
        <v>1891</v>
      </c>
      <c r="G1083" s="239"/>
      <c r="H1083" s="240" t="s">
        <v>19</v>
      </c>
      <c r="I1083" s="242"/>
      <c r="J1083" s="239"/>
      <c r="K1083" s="239"/>
      <c r="L1083" s="243"/>
      <c r="M1083" s="244"/>
      <c r="N1083" s="245"/>
      <c r="O1083" s="245"/>
      <c r="P1083" s="245"/>
      <c r="Q1083" s="245"/>
      <c r="R1083" s="245"/>
      <c r="S1083" s="245"/>
      <c r="T1083" s="246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4"/>
      <c r="AT1083" s="247" t="s">
        <v>146</v>
      </c>
      <c r="AU1083" s="247" t="s">
        <v>83</v>
      </c>
      <c r="AV1083" s="14" t="s">
        <v>81</v>
      </c>
      <c r="AW1083" s="14" t="s">
        <v>33</v>
      </c>
      <c r="AX1083" s="14" t="s">
        <v>73</v>
      </c>
      <c r="AY1083" s="247" t="s">
        <v>133</v>
      </c>
    </row>
    <row r="1084" s="13" customFormat="1">
      <c r="A1084" s="13"/>
      <c r="B1084" s="227"/>
      <c r="C1084" s="228"/>
      <c r="D1084" s="220" t="s">
        <v>146</v>
      </c>
      <c r="E1084" s="229" t="s">
        <v>19</v>
      </c>
      <c r="F1084" s="230" t="s">
        <v>1892</v>
      </c>
      <c r="G1084" s="228"/>
      <c r="H1084" s="231">
        <v>106.14</v>
      </c>
      <c r="I1084" s="232"/>
      <c r="J1084" s="228"/>
      <c r="K1084" s="228"/>
      <c r="L1084" s="233"/>
      <c r="M1084" s="234"/>
      <c r="N1084" s="235"/>
      <c r="O1084" s="235"/>
      <c r="P1084" s="235"/>
      <c r="Q1084" s="235"/>
      <c r="R1084" s="235"/>
      <c r="S1084" s="235"/>
      <c r="T1084" s="236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7" t="s">
        <v>146</v>
      </c>
      <c r="AU1084" s="237" t="s">
        <v>83</v>
      </c>
      <c r="AV1084" s="13" t="s">
        <v>83</v>
      </c>
      <c r="AW1084" s="13" t="s">
        <v>33</v>
      </c>
      <c r="AX1084" s="13" t="s">
        <v>73</v>
      </c>
      <c r="AY1084" s="237" t="s">
        <v>133</v>
      </c>
    </row>
    <row r="1085" s="14" customFormat="1">
      <c r="A1085" s="14"/>
      <c r="B1085" s="238"/>
      <c r="C1085" s="239"/>
      <c r="D1085" s="220" t="s">
        <v>146</v>
      </c>
      <c r="E1085" s="240" t="s">
        <v>19</v>
      </c>
      <c r="F1085" s="241" t="s">
        <v>1893</v>
      </c>
      <c r="G1085" s="239"/>
      <c r="H1085" s="240" t="s">
        <v>19</v>
      </c>
      <c r="I1085" s="242"/>
      <c r="J1085" s="239"/>
      <c r="K1085" s="239"/>
      <c r="L1085" s="243"/>
      <c r="M1085" s="244"/>
      <c r="N1085" s="245"/>
      <c r="O1085" s="245"/>
      <c r="P1085" s="245"/>
      <c r="Q1085" s="245"/>
      <c r="R1085" s="245"/>
      <c r="S1085" s="245"/>
      <c r="T1085" s="246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247" t="s">
        <v>146</v>
      </c>
      <c r="AU1085" s="247" t="s">
        <v>83</v>
      </c>
      <c r="AV1085" s="14" t="s">
        <v>81</v>
      </c>
      <c r="AW1085" s="14" t="s">
        <v>33</v>
      </c>
      <c r="AX1085" s="14" t="s">
        <v>73</v>
      </c>
      <c r="AY1085" s="247" t="s">
        <v>133</v>
      </c>
    </row>
    <row r="1086" s="13" customFormat="1">
      <c r="A1086" s="13"/>
      <c r="B1086" s="227"/>
      <c r="C1086" s="228"/>
      <c r="D1086" s="220" t="s">
        <v>146</v>
      </c>
      <c r="E1086" s="229" t="s">
        <v>19</v>
      </c>
      <c r="F1086" s="230" t="s">
        <v>1894</v>
      </c>
      <c r="G1086" s="228"/>
      <c r="H1086" s="231">
        <v>75.542000000000002</v>
      </c>
      <c r="I1086" s="232"/>
      <c r="J1086" s="228"/>
      <c r="K1086" s="228"/>
      <c r="L1086" s="233"/>
      <c r="M1086" s="234"/>
      <c r="N1086" s="235"/>
      <c r="O1086" s="235"/>
      <c r="P1086" s="235"/>
      <c r="Q1086" s="235"/>
      <c r="R1086" s="235"/>
      <c r="S1086" s="235"/>
      <c r="T1086" s="236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7" t="s">
        <v>146</v>
      </c>
      <c r="AU1086" s="237" t="s">
        <v>83</v>
      </c>
      <c r="AV1086" s="13" t="s">
        <v>83</v>
      </c>
      <c r="AW1086" s="13" t="s">
        <v>33</v>
      </c>
      <c r="AX1086" s="13" t="s">
        <v>73</v>
      </c>
      <c r="AY1086" s="237" t="s">
        <v>133</v>
      </c>
    </row>
    <row r="1087" s="14" customFormat="1">
      <c r="A1087" s="14"/>
      <c r="B1087" s="238"/>
      <c r="C1087" s="239"/>
      <c r="D1087" s="220" t="s">
        <v>146</v>
      </c>
      <c r="E1087" s="240" t="s">
        <v>19</v>
      </c>
      <c r="F1087" s="241" t="s">
        <v>1895</v>
      </c>
      <c r="G1087" s="239"/>
      <c r="H1087" s="240" t="s">
        <v>19</v>
      </c>
      <c r="I1087" s="242"/>
      <c r="J1087" s="239"/>
      <c r="K1087" s="239"/>
      <c r="L1087" s="243"/>
      <c r="M1087" s="244"/>
      <c r="N1087" s="245"/>
      <c r="O1087" s="245"/>
      <c r="P1087" s="245"/>
      <c r="Q1087" s="245"/>
      <c r="R1087" s="245"/>
      <c r="S1087" s="245"/>
      <c r="T1087" s="246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47" t="s">
        <v>146</v>
      </c>
      <c r="AU1087" s="247" t="s">
        <v>83</v>
      </c>
      <c r="AV1087" s="14" t="s">
        <v>81</v>
      </c>
      <c r="AW1087" s="14" t="s">
        <v>33</v>
      </c>
      <c r="AX1087" s="14" t="s">
        <v>73</v>
      </c>
      <c r="AY1087" s="247" t="s">
        <v>133</v>
      </c>
    </row>
    <row r="1088" s="13" customFormat="1">
      <c r="A1088" s="13"/>
      <c r="B1088" s="227"/>
      <c r="C1088" s="228"/>
      <c r="D1088" s="220" t="s">
        <v>146</v>
      </c>
      <c r="E1088" s="229" t="s">
        <v>19</v>
      </c>
      <c r="F1088" s="230" t="s">
        <v>1896</v>
      </c>
      <c r="G1088" s="228"/>
      <c r="H1088" s="231">
        <v>21.602</v>
      </c>
      <c r="I1088" s="232"/>
      <c r="J1088" s="228"/>
      <c r="K1088" s="228"/>
      <c r="L1088" s="233"/>
      <c r="M1088" s="234"/>
      <c r="N1088" s="235"/>
      <c r="O1088" s="235"/>
      <c r="P1088" s="235"/>
      <c r="Q1088" s="235"/>
      <c r="R1088" s="235"/>
      <c r="S1088" s="235"/>
      <c r="T1088" s="236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7" t="s">
        <v>146</v>
      </c>
      <c r="AU1088" s="237" t="s">
        <v>83</v>
      </c>
      <c r="AV1088" s="13" t="s">
        <v>83</v>
      </c>
      <c r="AW1088" s="13" t="s">
        <v>33</v>
      </c>
      <c r="AX1088" s="13" t="s">
        <v>73</v>
      </c>
      <c r="AY1088" s="237" t="s">
        <v>133</v>
      </c>
    </row>
    <row r="1089" s="15" customFormat="1">
      <c r="A1089" s="15"/>
      <c r="B1089" s="248"/>
      <c r="C1089" s="249"/>
      <c r="D1089" s="220" t="s">
        <v>146</v>
      </c>
      <c r="E1089" s="250" t="s">
        <v>19</v>
      </c>
      <c r="F1089" s="251" t="s">
        <v>261</v>
      </c>
      <c r="G1089" s="249"/>
      <c r="H1089" s="252">
        <v>203.28400000000002</v>
      </c>
      <c r="I1089" s="253"/>
      <c r="J1089" s="249"/>
      <c r="K1089" s="249"/>
      <c r="L1089" s="254"/>
      <c r="M1089" s="255"/>
      <c r="N1089" s="256"/>
      <c r="O1089" s="256"/>
      <c r="P1089" s="256"/>
      <c r="Q1089" s="256"/>
      <c r="R1089" s="256"/>
      <c r="S1089" s="256"/>
      <c r="T1089" s="257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58" t="s">
        <v>146</v>
      </c>
      <c r="AU1089" s="258" t="s">
        <v>83</v>
      </c>
      <c r="AV1089" s="15" t="s">
        <v>140</v>
      </c>
      <c r="AW1089" s="15" t="s">
        <v>33</v>
      </c>
      <c r="AX1089" s="15" t="s">
        <v>81</v>
      </c>
      <c r="AY1089" s="258" t="s">
        <v>133</v>
      </c>
    </row>
    <row r="1090" s="2" customFormat="1" ht="21.75" customHeight="1">
      <c r="A1090" s="41"/>
      <c r="B1090" s="42"/>
      <c r="C1090" s="273" t="s">
        <v>1897</v>
      </c>
      <c r="D1090" s="273" t="s">
        <v>735</v>
      </c>
      <c r="E1090" s="274" t="s">
        <v>1898</v>
      </c>
      <c r="F1090" s="275" t="s">
        <v>1899</v>
      </c>
      <c r="G1090" s="276" t="s">
        <v>138</v>
      </c>
      <c r="H1090" s="277">
        <v>1.0580000000000001</v>
      </c>
      <c r="I1090" s="278"/>
      <c r="J1090" s="279">
        <f>ROUND(I1090*H1090,2)</f>
        <v>0</v>
      </c>
      <c r="K1090" s="275" t="s">
        <v>139</v>
      </c>
      <c r="L1090" s="280"/>
      <c r="M1090" s="281" t="s">
        <v>19</v>
      </c>
      <c r="N1090" s="282" t="s">
        <v>44</v>
      </c>
      <c r="O1090" s="87"/>
      <c r="P1090" s="216">
        <f>O1090*H1090</f>
        <v>0</v>
      </c>
      <c r="Q1090" s="216">
        <v>0.55000000000000004</v>
      </c>
      <c r="R1090" s="216">
        <f>Q1090*H1090</f>
        <v>0.58190000000000008</v>
      </c>
      <c r="S1090" s="216">
        <v>0</v>
      </c>
      <c r="T1090" s="217">
        <f>S1090*H1090</f>
        <v>0</v>
      </c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R1090" s="218" t="s">
        <v>382</v>
      </c>
      <c r="AT1090" s="218" t="s">
        <v>735</v>
      </c>
      <c r="AU1090" s="218" t="s">
        <v>83</v>
      </c>
      <c r="AY1090" s="20" t="s">
        <v>133</v>
      </c>
      <c r="BE1090" s="219">
        <f>IF(N1090="základní",J1090,0)</f>
        <v>0</v>
      </c>
      <c r="BF1090" s="219">
        <f>IF(N1090="snížená",J1090,0)</f>
        <v>0</v>
      </c>
      <c r="BG1090" s="219">
        <f>IF(N1090="zákl. přenesená",J1090,0)</f>
        <v>0</v>
      </c>
      <c r="BH1090" s="219">
        <f>IF(N1090="sníž. přenesená",J1090,0)</f>
        <v>0</v>
      </c>
      <c r="BI1090" s="219">
        <f>IF(N1090="nulová",J1090,0)</f>
        <v>0</v>
      </c>
      <c r="BJ1090" s="20" t="s">
        <v>81</v>
      </c>
      <c r="BK1090" s="219">
        <f>ROUND(I1090*H1090,2)</f>
        <v>0</v>
      </c>
      <c r="BL1090" s="20" t="s">
        <v>246</v>
      </c>
      <c r="BM1090" s="218" t="s">
        <v>1900</v>
      </c>
    </row>
    <row r="1091" s="2" customFormat="1">
      <c r="A1091" s="41"/>
      <c r="B1091" s="42"/>
      <c r="C1091" s="43"/>
      <c r="D1091" s="220" t="s">
        <v>142</v>
      </c>
      <c r="E1091" s="43"/>
      <c r="F1091" s="221" t="s">
        <v>1899</v>
      </c>
      <c r="G1091" s="43"/>
      <c r="H1091" s="43"/>
      <c r="I1091" s="222"/>
      <c r="J1091" s="43"/>
      <c r="K1091" s="43"/>
      <c r="L1091" s="47"/>
      <c r="M1091" s="223"/>
      <c r="N1091" s="224"/>
      <c r="O1091" s="87"/>
      <c r="P1091" s="87"/>
      <c r="Q1091" s="87"/>
      <c r="R1091" s="87"/>
      <c r="S1091" s="87"/>
      <c r="T1091" s="88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T1091" s="20" t="s">
        <v>142</v>
      </c>
      <c r="AU1091" s="20" t="s">
        <v>83</v>
      </c>
    </row>
    <row r="1092" s="14" customFormat="1">
      <c r="A1092" s="14"/>
      <c r="B1092" s="238"/>
      <c r="C1092" s="239"/>
      <c r="D1092" s="220" t="s">
        <v>146</v>
      </c>
      <c r="E1092" s="240" t="s">
        <v>19</v>
      </c>
      <c r="F1092" s="241" t="s">
        <v>1893</v>
      </c>
      <c r="G1092" s="239"/>
      <c r="H1092" s="240" t="s">
        <v>19</v>
      </c>
      <c r="I1092" s="242"/>
      <c r="J1092" s="239"/>
      <c r="K1092" s="239"/>
      <c r="L1092" s="243"/>
      <c r="M1092" s="244"/>
      <c r="N1092" s="245"/>
      <c r="O1092" s="245"/>
      <c r="P1092" s="245"/>
      <c r="Q1092" s="245"/>
      <c r="R1092" s="245"/>
      <c r="S1092" s="245"/>
      <c r="T1092" s="24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47" t="s">
        <v>146</v>
      </c>
      <c r="AU1092" s="247" t="s">
        <v>83</v>
      </c>
      <c r="AV1092" s="14" t="s">
        <v>81</v>
      </c>
      <c r="AW1092" s="14" t="s">
        <v>33</v>
      </c>
      <c r="AX1092" s="14" t="s">
        <v>73</v>
      </c>
      <c r="AY1092" s="247" t="s">
        <v>133</v>
      </c>
    </row>
    <row r="1093" s="13" customFormat="1">
      <c r="A1093" s="13"/>
      <c r="B1093" s="227"/>
      <c r="C1093" s="228"/>
      <c r="D1093" s="220" t="s">
        <v>146</v>
      </c>
      <c r="E1093" s="229" t="s">
        <v>19</v>
      </c>
      <c r="F1093" s="230" t="s">
        <v>1901</v>
      </c>
      <c r="G1093" s="228"/>
      <c r="H1093" s="231">
        <v>1.0580000000000001</v>
      </c>
      <c r="I1093" s="232"/>
      <c r="J1093" s="228"/>
      <c r="K1093" s="228"/>
      <c r="L1093" s="233"/>
      <c r="M1093" s="234"/>
      <c r="N1093" s="235"/>
      <c r="O1093" s="235"/>
      <c r="P1093" s="235"/>
      <c r="Q1093" s="235"/>
      <c r="R1093" s="235"/>
      <c r="S1093" s="235"/>
      <c r="T1093" s="236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7" t="s">
        <v>146</v>
      </c>
      <c r="AU1093" s="237" t="s">
        <v>83</v>
      </c>
      <c r="AV1093" s="13" t="s">
        <v>83</v>
      </c>
      <c r="AW1093" s="13" t="s">
        <v>33</v>
      </c>
      <c r="AX1093" s="13" t="s">
        <v>81</v>
      </c>
      <c r="AY1093" s="237" t="s">
        <v>133</v>
      </c>
    </row>
    <row r="1094" s="2" customFormat="1" ht="21.75" customHeight="1">
      <c r="A1094" s="41"/>
      <c r="B1094" s="42"/>
      <c r="C1094" s="273" t="s">
        <v>1902</v>
      </c>
      <c r="D1094" s="273" t="s">
        <v>735</v>
      </c>
      <c r="E1094" s="274" t="s">
        <v>1903</v>
      </c>
      <c r="F1094" s="275" t="s">
        <v>1904</v>
      </c>
      <c r="G1094" s="276" t="s">
        <v>138</v>
      </c>
      <c r="H1094" s="277">
        <v>0.60899999999999999</v>
      </c>
      <c r="I1094" s="278"/>
      <c r="J1094" s="279">
        <f>ROUND(I1094*H1094,2)</f>
        <v>0</v>
      </c>
      <c r="K1094" s="275" t="s">
        <v>139</v>
      </c>
      <c r="L1094" s="280"/>
      <c r="M1094" s="281" t="s">
        <v>19</v>
      </c>
      <c r="N1094" s="282" t="s">
        <v>44</v>
      </c>
      <c r="O1094" s="87"/>
      <c r="P1094" s="216">
        <f>O1094*H1094</f>
        <v>0</v>
      </c>
      <c r="Q1094" s="216">
        <v>0.55000000000000004</v>
      </c>
      <c r="R1094" s="216">
        <f>Q1094*H1094</f>
        <v>0.33495000000000003</v>
      </c>
      <c r="S1094" s="216">
        <v>0</v>
      </c>
      <c r="T1094" s="217">
        <f>S1094*H1094</f>
        <v>0</v>
      </c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R1094" s="218" t="s">
        <v>382</v>
      </c>
      <c r="AT1094" s="218" t="s">
        <v>735</v>
      </c>
      <c r="AU1094" s="218" t="s">
        <v>83</v>
      </c>
      <c r="AY1094" s="20" t="s">
        <v>133</v>
      </c>
      <c r="BE1094" s="219">
        <f>IF(N1094="základní",J1094,0)</f>
        <v>0</v>
      </c>
      <c r="BF1094" s="219">
        <f>IF(N1094="snížená",J1094,0)</f>
        <v>0</v>
      </c>
      <c r="BG1094" s="219">
        <f>IF(N1094="zákl. přenesená",J1094,0)</f>
        <v>0</v>
      </c>
      <c r="BH1094" s="219">
        <f>IF(N1094="sníž. přenesená",J1094,0)</f>
        <v>0</v>
      </c>
      <c r="BI1094" s="219">
        <f>IF(N1094="nulová",J1094,0)</f>
        <v>0</v>
      </c>
      <c r="BJ1094" s="20" t="s">
        <v>81</v>
      </c>
      <c r="BK1094" s="219">
        <f>ROUND(I1094*H1094,2)</f>
        <v>0</v>
      </c>
      <c r="BL1094" s="20" t="s">
        <v>246</v>
      </c>
      <c r="BM1094" s="218" t="s">
        <v>1905</v>
      </c>
    </row>
    <row r="1095" s="2" customFormat="1">
      <c r="A1095" s="41"/>
      <c r="B1095" s="42"/>
      <c r="C1095" s="43"/>
      <c r="D1095" s="220" t="s">
        <v>142</v>
      </c>
      <c r="E1095" s="43"/>
      <c r="F1095" s="221" t="s">
        <v>1904</v>
      </c>
      <c r="G1095" s="43"/>
      <c r="H1095" s="43"/>
      <c r="I1095" s="222"/>
      <c r="J1095" s="43"/>
      <c r="K1095" s="43"/>
      <c r="L1095" s="47"/>
      <c r="M1095" s="223"/>
      <c r="N1095" s="224"/>
      <c r="O1095" s="87"/>
      <c r="P1095" s="87"/>
      <c r="Q1095" s="87"/>
      <c r="R1095" s="87"/>
      <c r="S1095" s="87"/>
      <c r="T1095" s="88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T1095" s="20" t="s">
        <v>142</v>
      </c>
      <c r="AU1095" s="20" t="s">
        <v>83</v>
      </c>
    </row>
    <row r="1096" s="13" customFormat="1">
      <c r="A1096" s="13"/>
      <c r="B1096" s="227"/>
      <c r="C1096" s="228"/>
      <c r="D1096" s="220" t="s">
        <v>146</v>
      </c>
      <c r="E1096" s="229" t="s">
        <v>19</v>
      </c>
      <c r="F1096" s="230" t="s">
        <v>1906</v>
      </c>
      <c r="G1096" s="228"/>
      <c r="H1096" s="231">
        <v>0.53100000000000003</v>
      </c>
      <c r="I1096" s="232"/>
      <c r="J1096" s="228"/>
      <c r="K1096" s="228"/>
      <c r="L1096" s="233"/>
      <c r="M1096" s="234"/>
      <c r="N1096" s="235"/>
      <c r="O1096" s="235"/>
      <c r="P1096" s="235"/>
      <c r="Q1096" s="235"/>
      <c r="R1096" s="235"/>
      <c r="S1096" s="235"/>
      <c r="T1096" s="236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7" t="s">
        <v>146</v>
      </c>
      <c r="AU1096" s="237" t="s">
        <v>83</v>
      </c>
      <c r="AV1096" s="13" t="s">
        <v>83</v>
      </c>
      <c r="AW1096" s="13" t="s">
        <v>33</v>
      </c>
      <c r="AX1096" s="13" t="s">
        <v>73</v>
      </c>
      <c r="AY1096" s="237" t="s">
        <v>133</v>
      </c>
    </row>
    <row r="1097" s="13" customFormat="1">
      <c r="A1097" s="13"/>
      <c r="B1097" s="227"/>
      <c r="C1097" s="228"/>
      <c r="D1097" s="220" t="s">
        <v>146</v>
      </c>
      <c r="E1097" s="229" t="s">
        <v>19</v>
      </c>
      <c r="F1097" s="230" t="s">
        <v>1907</v>
      </c>
      <c r="G1097" s="228"/>
      <c r="H1097" s="231">
        <v>0.078</v>
      </c>
      <c r="I1097" s="232"/>
      <c r="J1097" s="228"/>
      <c r="K1097" s="228"/>
      <c r="L1097" s="233"/>
      <c r="M1097" s="234"/>
      <c r="N1097" s="235"/>
      <c r="O1097" s="235"/>
      <c r="P1097" s="235"/>
      <c r="Q1097" s="235"/>
      <c r="R1097" s="235"/>
      <c r="S1097" s="235"/>
      <c r="T1097" s="23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7" t="s">
        <v>146</v>
      </c>
      <c r="AU1097" s="237" t="s">
        <v>83</v>
      </c>
      <c r="AV1097" s="13" t="s">
        <v>83</v>
      </c>
      <c r="AW1097" s="13" t="s">
        <v>33</v>
      </c>
      <c r="AX1097" s="13" t="s">
        <v>73</v>
      </c>
      <c r="AY1097" s="237" t="s">
        <v>133</v>
      </c>
    </row>
    <row r="1098" s="15" customFormat="1">
      <c r="A1098" s="15"/>
      <c r="B1098" s="248"/>
      <c r="C1098" s="249"/>
      <c r="D1098" s="220" t="s">
        <v>146</v>
      </c>
      <c r="E1098" s="250" t="s">
        <v>19</v>
      </c>
      <c r="F1098" s="251" t="s">
        <v>261</v>
      </c>
      <c r="G1098" s="249"/>
      <c r="H1098" s="252">
        <v>0.60899999999999999</v>
      </c>
      <c r="I1098" s="253"/>
      <c r="J1098" s="249"/>
      <c r="K1098" s="249"/>
      <c r="L1098" s="254"/>
      <c r="M1098" s="255"/>
      <c r="N1098" s="256"/>
      <c r="O1098" s="256"/>
      <c r="P1098" s="256"/>
      <c r="Q1098" s="256"/>
      <c r="R1098" s="256"/>
      <c r="S1098" s="256"/>
      <c r="T1098" s="257"/>
      <c r="U1098" s="15"/>
      <c r="V1098" s="15"/>
      <c r="W1098" s="15"/>
      <c r="X1098" s="15"/>
      <c r="Y1098" s="15"/>
      <c r="Z1098" s="15"/>
      <c r="AA1098" s="15"/>
      <c r="AB1098" s="15"/>
      <c r="AC1098" s="15"/>
      <c r="AD1098" s="15"/>
      <c r="AE1098" s="15"/>
      <c r="AT1098" s="258" t="s">
        <v>146</v>
      </c>
      <c r="AU1098" s="258" t="s">
        <v>83</v>
      </c>
      <c r="AV1098" s="15" t="s">
        <v>140</v>
      </c>
      <c r="AW1098" s="15" t="s">
        <v>33</v>
      </c>
      <c r="AX1098" s="15" t="s">
        <v>81</v>
      </c>
      <c r="AY1098" s="258" t="s">
        <v>133</v>
      </c>
    </row>
    <row r="1099" s="2" customFormat="1" ht="24.15" customHeight="1">
      <c r="A1099" s="41"/>
      <c r="B1099" s="42"/>
      <c r="C1099" s="207" t="s">
        <v>1908</v>
      </c>
      <c r="D1099" s="207" t="s">
        <v>135</v>
      </c>
      <c r="E1099" s="208" t="s">
        <v>1909</v>
      </c>
      <c r="F1099" s="209" t="s">
        <v>1910</v>
      </c>
      <c r="G1099" s="210" t="s">
        <v>198</v>
      </c>
      <c r="H1099" s="211">
        <v>35.5</v>
      </c>
      <c r="I1099" s="212"/>
      <c r="J1099" s="213">
        <f>ROUND(I1099*H1099,2)</f>
        <v>0</v>
      </c>
      <c r="K1099" s="209" t="s">
        <v>139</v>
      </c>
      <c r="L1099" s="47"/>
      <c r="M1099" s="214" t="s">
        <v>19</v>
      </c>
      <c r="N1099" s="215" t="s">
        <v>44</v>
      </c>
      <c r="O1099" s="87"/>
      <c r="P1099" s="216">
        <f>O1099*H1099</f>
        <v>0</v>
      </c>
      <c r="Q1099" s="216">
        <v>0</v>
      </c>
      <c r="R1099" s="216">
        <f>Q1099*H1099</f>
        <v>0</v>
      </c>
      <c r="S1099" s="216">
        <v>0</v>
      </c>
      <c r="T1099" s="217">
        <f>S1099*H1099</f>
        <v>0</v>
      </c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R1099" s="218" t="s">
        <v>246</v>
      </c>
      <c r="AT1099" s="218" t="s">
        <v>135</v>
      </c>
      <c r="AU1099" s="218" t="s">
        <v>83</v>
      </c>
      <c r="AY1099" s="20" t="s">
        <v>133</v>
      </c>
      <c r="BE1099" s="219">
        <f>IF(N1099="základní",J1099,0)</f>
        <v>0</v>
      </c>
      <c r="BF1099" s="219">
        <f>IF(N1099="snížená",J1099,0)</f>
        <v>0</v>
      </c>
      <c r="BG1099" s="219">
        <f>IF(N1099="zákl. přenesená",J1099,0)</f>
        <v>0</v>
      </c>
      <c r="BH1099" s="219">
        <f>IF(N1099="sníž. přenesená",J1099,0)</f>
        <v>0</v>
      </c>
      <c r="BI1099" s="219">
        <f>IF(N1099="nulová",J1099,0)</f>
        <v>0</v>
      </c>
      <c r="BJ1099" s="20" t="s">
        <v>81</v>
      </c>
      <c r="BK1099" s="219">
        <f>ROUND(I1099*H1099,2)</f>
        <v>0</v>
      </c>
      <c r="BL1099" s="20" t="s">
        <v>246</v>
      </c>
      <c r="BM1099" s="218" t="s">
        <v>1911</v>
      </c>
    </row>
    <row r="1100" s="2" customFormat="1">
      <c r="A1100" s="41"/>
      <c r="B1100" s="42"/>
      <c r="C1100" s="43"/>
      <c r="D1100" s="220" t="s">
        <v>142</v>
      </c>
      <c r="E1100" s="43"/>
      <c r="F1100" s="221" t="s">
        <v>1912</v>
      </c>
      <c r="G1100" s="43"/>
      <c r="H1100" s="43"/>
      <c r="I1100" s="222"/>
      <c r="J1100" s="43"/>
      <c r="K1100" s="43"/>
      <c r="L1100" s="47"/>
      <c r="M1100" s="223"/>
      <c r="N1100" s="224"/>
      <c r="O1100" s="87"/>
      <c r="P1100" s="87"/>
      <c r="Q1100" s="87"/>
      <c r="R1100" s="87"/>
      <c r="S1100" s="87"/>
      <c r="T1100" s="88"/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T1100" s="20" t="s">
        <v>142</v>
      </c>
      <c r="AU1100" s="20" t="s">
        <v>83</v>
      </c>
    </row>
    <row r="1101" s="2" customFormat="1">
      <c r="A1101" s="41"/>
      <c r="B1101" s="42"/>
      <c r="C1101" s="43"/>
      <c r="D1101" s="225" t="s">
        <v>144</v>
      </c>
      <c r="E1101" s="43"/>
      <c r="F1101" s="226" t="s">
        <v>1913</v>
      </c>
      <c r="G1101" s="43"/>
      <c r="H1101" s="43"/>
      <c r="I1101" s="222"/>
      <c r="J1101" s="43"/>
      <c r="K1101" s="43"/>
      <c r="L1101" s="47"/>
      <c r="M1101" s="223"/>
      <c r="N1101" s="224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144</v>
      </c>
      <c r="AU1101" s="20" t="s">
        <v>83</v>
      </c>
    </row>
    <row r="1102" s="14" customFormat="1">
      <c r="A1102" s="14"/>
      <c r="B1102" s="238"/>
      <c r="C1102" s="239"/>
      <c r="D1102" s="220" t="s">
        <v>146</v>
      </c>
      <c r="E1102" s="240" t="s">
        <v>19</v>
      </c>
      <c r="F1102" s="241" t="s">
        <v>1291</v>
      </c>
      <c r="G1102" s="239"/>
      <c r="H1102" s="240" t="s">
        <v>19</v>
      </c>
      <c r="I1102" s="242"/>
      <c r="J1102" s="239"/>
      <c r="K1102" s="239"/>
      <c r="L1102" s="243"/>
      <c r="M1102" s="244"/>
      <c r="N1102" s="245"/>
      <c r="O1102" s="245"/>
      <c r="P1102" s="245"/>
      <c r="Q1102" s="245"/>
      <c r="R1102" s="245"/>
      <c r="S1102" s="245"/>
      <c r="T1102" s="246"/>
      <c r="U1102" s="14"/>
      <c r="V1102" s="14"/>
      <c r="W1102" s="14"/>
      <c r="X1102" s="14"/>
      <c r="Y1102" s="14"/>
      <c r="Z1102" s="14"/>
      <c r="AA1102" s="14"/>
      <c r="AB1102" s="14"/>
      <c r="AC1102" s="14"/>
      <c r="AD1102" s="14"/>
      <c r="AE1102" s="14"/>
      <c r="AT1102" s="247" t="s">
        <v>146</v>
      </c>
      <c r="AU1102" s="247" t="s">
        <v>83</v>
      </c>
      <c r="AV1102" s="14" t="s">
        <v>81</v>
      </c>
      <c r="AW1102" s="14" t="s">
        <v>33</v>
      </c>
      <c r="AX1102" s="14" t="s">
        <v>73</v>
      </c>
      <c r="AY1102" s="247" t="s">
        <v>133</v>
      </c>
    </row>
    <row r="1103" s="13" customFormat="1">
      <c r="A1103" s="13"/>
      <c r="B1103" s="227"/>
      <c r="C1103" s="228"/>
      <c r="D1103" s="220" t="s">
        <v>146</v>
      </c>
      <c r="E1103" s="229" t="s">
        <v>19</v>
      </c>
      <c r="F1103" s="230" t="s">
        <v>1914</v>
      </c>
      <c r="G1103" s="228"/>
      <c r="H1103" s="231">
        <v>35.5</v>
      </c>
      <c r="I1103" s="232"/>
      <c r="J1103" s="228"/>
      <c r="K1103" s="228"/>
      <c r="L1103" s="233"/>
      <c r="M1103" s="234"/>
      <c r="N1103" s="235"/>
      <c r="O1103" s="235"/>
      <c r="P1103" s="235"/>
      <c r="Q1103" s="235"/>
      <c r="R1103" s="235"/>
      <c r="S1103" s="235"/>
      <c r="T1103" s="236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7" t="s">
        <v>146</v>
      </c>
      <c r="AU1103" s="237" t="s">
        <v>83</v>
      </c>
      <c r="AV1103" s="13" t="s">
        <v>83</v>
      </c>
      <c r="AW1103" s="13" t="s">
        <v>33</v>
      </c>
      <c r="AX1103" s="13" t="s">
        <v>81</v>
      </c>
      <c r="AY1103" s="237" t="s">
        <v>133</v>
      </c>
    </row>
    <row r="1104" s="2" customFormat="1" ht="21.75" customHeight="1">
      <c r="A1104" s="41"/>
      <c r="B1104" s="42"/>
      <c r="C1104" s="273" t="s">
        <v>1915</v>
      </c>
      <c r="D1104" s="273" t="s">
        <v>735</v>
      </c>
      <c r="E1104" s="274" t="s">
        <v>1903</v>
      </c>
      <c r="F1104" s="275" t="s">
        <v>1904</v>
      </c>
      <c r="G1104" s="276" t="s">
        <v>138</v>
      </c>
      <c r="H1104" s="277">
        <v>0.40600000000000003</v>
      </c>
      <c r="I1104" s="278"/>
      <c r="J1104" s="279">
        <f>ROUND(I1104*H1104,2)</f>
        <v>0</v>
      </c>
      <c r="K1104" s="275" t="s">
        <v>139</v>
      </c>
      <c r="L1104" s="280"/>
      <c r="M1104" s="281" t="s">
        <v>19</v>
      </c>
      <c r="N1104" s="282" t="s">
        <v>44</v>
      </c>
      <c r="O1104" s="87"/>
      <c r="P1104" s="216">
        <f>O1104*H1104</f>
        <v>0</v>
      </c>
      <c r="Q1104" s="216">
        <v>0.55000000000000004</v>
      </c>
      <c r="R1104" s="216">
        <f>Q1104*H1104</f>
        <v>0.22330000000000003</v>
      </c>
      <c r="S1104" s="216">
        <v>0</v>
      </c>
      <c r="T1104" s="217">
        <f>S1104*H1104</f>
        <v>0</v>
      </c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R1104" s="218" t="s">
        <v>382</v>
      </c>
      <c r="AT1104" s="218" t="s">
        <v>735</v>
      </c>
      <c r="AU1104" s="218" t="s">
        <v>83</v>
      </c>
      <c r="AY1104" s="20" t="s">
        <v>133</v>
      </c>
      <c r="BE1104" s="219">
        <f>IF(N1104="základní",J1104,0)</f>
        <v>0</v>
      </c>
      <c r="BF1104" s="219">
        <f>IF(N1104="snížená",J1104,0)</f>
        <v>0</v>
      </c>
      <c r="BG1104" s="219">
        <f>IF(N1104="zákl. přenesená",J1104,0)</f>
        <v>0</v>
      </c>
      <c r="BH1104" s="219">
        <f>IF(N1104="sníž. přenesená",J1104,0)</f>
        <v>0</v>
      </c>
      <c r="BI1104" s="219">
        <f>IF(N1104="nulová",J1104,0)</f>
        <v>0</v>
      </c>
      <c r="BJ1104" s="20" t="s">
        <v>81</v>
      </c>
      <c r="BK1104" s="219">
        <f>ROUND(I1104*H1104,2)</f>
        <v>0</v>
      </c>
      <c r="BL1104" s="20" t="s">
        <v>246</v>
      </c>
      <c r="BM1104" s="218" t="s">
        <v>1916</v>
      </c>
    </row>
    <row r="1105" s="2" customFormat="1">
      <c r="A1105" s="41"/>
      <c r="B1105" s="42"/>
      <c r="C1105" s="43"/>
      <c r="D1105" s="220" t="s">
        <v>142</v>
      </c>
      <c r="E1105" s="43"/>
      <c r="F1105" s="221" t="s">
        <v>1904</v>
      </c>
      <c r="G1105" s="43"/>
      <c r="H1105" s="43"/>
      <c r="I1105" s="222"/>
      <c r="J1105" s="43"/>
      <c r="K1105" s="43"/>
      <c r="L1105" s="47"/>
      <c r="M1105" s="223"/>
      <c r="N1105" s="224"/>
      <c r="O1105" s="87"/>
      <c r="P1105" s="87"/>
      <c r="Q1105" s="87"/>
      <c r="R1105" s="87"/>
      <c r="S1105" s="87"/>
      <c r="T1105" s="88"/>
      <c r="U1105" s="41"/>
      <c r="V1105" s="41"/>
      <c r="W1105" s="41"/>
      <c r="X1105" s="41"/>
      <c r="Y1105" s="41"/>
      <c r="Z1105" s="41"/>
      <c r="AA1105" s="41"/>
      <c r="AB1105" s="41"/>
      <c r="AC1105" s="41"/>
      <c r="AD1105" s="41"/>
      <c r="AE1105" s="41"/>
      <c r="AT1105" s="20" t="s">
        <v>142</v>
      </c>
      <c r="AU1105" s="20" t="s">
        <v>83</v>
      </c>
    </row>
    <row r="1106" s="13" customFormat="1">
      <c r="A1106" s="13"/>
      <c r="B1106" s="227"/>
      <c r="C1106" s="228"/>
      <c r="D1106" s="220" t="s">
        <v>146</v>
      </c>
      <c r="E1106" s="229" t="s">
        <v>19</v>
      </c>
      <c r="F1106" s="230" t="s">
        <v>1917</v>
      </c>
      <c r="G1106" s="228"/>
      <c r="H1106" s="231">
        <v>0.40600000000000003</v>
      </c>
      <c r="I1106" s="232"/>
      <c r="J1106" s="228"/>
      <c r="K1106" s="228"/>
      <c r="L1106" s="233"/>
      <c r="M1106" s="234"/>
      <c r="N1106" s="235"/>
      <c r="O1106" s="235"/>
      <c r="P1106" s="235"/>
      <c r="Q1106" s="235"/>
      <c r="R1106" s="235"/>
      <c r="S1106" s="235"/>
      <c r="T1106" s="236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7" t="s">
        <v>146</v>
      </c>
      <c r="AU1106" s="237" t="s">
        <v>83</v>
      </c>
      <c r="AV1106" s="13" t="s">
        <v>83</v>
      </c>
      <c r="AW1106" s="13" t="s">
        <v>33</v>
      </c>
      <c r="AX1106" s="13" t="s">
        <v>81</v>
      </c>
      <c r="AY1106" s="237" t="s">
        <v>133</v>
      </c>
    </row>
    <row r="1107" s="2" customFormat="1" ht="33" customHeight="1">
      <c r="A1107" s="41"/>
      <c r="B1107" s="42"/>
      <c r="C1107" s="207" t="s">
        <v>1918</v>
      </c>
      <c r="D1107" s="207" t="s">
        <v>135</v>
      </c>
      <c r="E1107" s="208" t="s">
        <v>1919</v>
      </c>
      <c r="F1107" s="209" t="s">
        <v>1920</v>
      </c>
      <c r="G1107" s="210" t="s">
        <v>312</v>
      </c>
      <c r="H1107" s="211">
        <v>26.289999999999999</v>
      </c>
      <c r="I1107" s="212"/>
      <c r="J1107" s="213">
        <f>ROUND(I1107*H1107,2)</f>
        <v>0</v>
      </c>
      <c r="K1107" s="209" t="s">
        <v>139</v>
      </c>
      <c r="L1107" s="47"/>
      <c r="M1107" s="214" t="s">
        <v>19</v>
      </c>
      <c r="N1107" s="215" t="s">
        <v>44</v>
      </c>
      <c r="O1107" s="87"/>
      <c r="P1107" s="216">
        <f>O1107*H1107</f>
        <v>0</v>
      </c>
      <c r="Q1107" s="216">
        <v>0</v>
      </c>
      <c r="R1107" s="216">
        <f>Q1107*H1107</f>
        <v>0</v>
      </c>
      <c r="S1107" s="216">
        <v>0</v>
      </c>
      <c r="T1107" s="217">
        <f>S1107*H1107</f>
        <v>0</v>
      </c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R1107" s="218" t="s">
        <v>246</v>
      </c>
      <c r="AT1107" s="218" t="s">
        <v>135</v>
      </c>
      <c r="AU1107" s="218" t="s">
        <v>83</v>
      </c>
      <c r="AY1107" s="20" t="s">
        <v>133</v>
      </c>
      <c r="BE1107" s="219">
        <f>IF(N1107="základní",J1107,0)</f>
        <v>0</v>
      </c>
      <c r="BF1107" s="219">
        <f>IF(N1107="snížená",J1107,0)</f>
        <v>0</v>
      </c>
      <c r="BG1107" s="219">
        <f>IF(N1107="zákl. přenesená",J1107,0)</f>
        <v>0</v>
      </c>
      <c r="BH1107" s="219">
        <f>IF(N1107="sníž. přenesená",J1107,0)</f>
        <v>0</v>
      </c>
      <c r="BI1107" s="219">
        <f>IF(N1107="nulová",J1107,0)</f>
        <v>0</v>
      </c>
      <c r="BJ1107" s="20" t="s">
        <v>81</v>
      </c>
      <c r="BK1107" s="219">
        <f>ROUND(I1107*H1107,2)</f>
        <v>0</v>
      </c>
      <c r="BL1107" s="20" t="s">
        <v>246</v>
      </c>
      <c r="BM1107" s="218" t="s">
        <v>1921</v>
      </c>
    </row>
    <row r="1108" s="2" customFormat="1">
      <c r="A1108" s="41"/>
      <c r="B1108" s="42"/>
      <c r="C1108" s="43"/>
      <c r="D1108" s="220" t="s">
        <v>142</v>
      </c>
      <c r="E1108" s="43"/>
      <c r="F1108" s="221" t="s">
        <v>1922</v>
      </c>
      <c r="G1108" s="43"/>
      <c r="H1108" s="43"/>
      <c r="I1108" s="222"/>
      <c r="J1108" s="43"/>
      <c r="K1108" s="43"/>
      <c r="L1108" s="47"/>
      <c r="M1108" s="223"/>
      <c r="N1108" s="224"/>
      <c r="O1108" s="87"/>
      <c r="P1108" s="87"/>
      <c r="Q1108" s="87"/>
      <c r="R1108" s="87"/>
      <c r="S1108" s="87"/>
      <c r="T1108" s="88"/>
      <c r="U1108" s="41"/>
      <c r="V1108" s="41"/>
      <c r="W1108" s="41"/>
      <c r="X1108" s="41"/>
      <c r="Y1108" s="41"/>
      <c r="Z1108" s="41"/>
      <c r="AA1108" s="41"/>
      <c r="AB1108" s="41"/>
      <c r="AC1108" s="41"/>
      <c r="AD1108" s="41"/>
      <c r="AE1108" s="41"/>
      <c r="AT1108" s="20" t="s">
        <v>142</v>
      </c>
      <c r="AU1108" s="20" t="s">
        <v>83</v>
      </c>
    </row>
    <row r="1109" s="2" customFormat="1">
      <c r="A1109" s="41"/>
      <c r="B1109" s="42"/>
      <c r="C1109" s="43"/>
      <c r="D1109" s="225" t="s">
        <v>144</v>
      </c>
      <c r="E1109" s="43"/>
      <c r="F1109" s="226" t="s">
        <v>1923</v>
      </c>
      <c r="G1109" s="43"/>
      <c r="H1109" s="43"/>
      <c r="I1109" s="222"/>
      <c r="J1109" s="43"/>
      <c r="K1109" s="43"/>
      <c r="L1109" s="47"/>
      <c r="M1109" s="223"/>
      <c r="N1109" s="224"/>
      <c r="O1109" s="87"/>
      <c r="P1109" s="87"/>
      <c r="Q1109" s="87"/>
      <c r="R1109" s="87"/>
      <c r="S1109" s="87"/>
      <c r="T1109" s="88"/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T1109" s="20" t="s">
        <v>144</v>
      </c>
      <c r="AU1109" s="20" t="s">
        <v>83</v>
      </c>
    </row>
    <row r="1110" s="14" customFormat="1">
      <c r="A1110" s="14"/>
      <c r="B1110" s="238"/>
      <c r="C1110" s="239"/>
      <c r="D1110" s="220" t="s">
        <v>146</v>
      </c>
      <c r="E1110" s="240" t="s">
        <v>19</v>
      </c>
      <c r="F1110" s="241" t="s">
        <v>841</v>
      </c>
      <c r="G1110" s="239"/>
      <c r="H1110" s="240" t="s">
        <v>19</v>
      </c>
      <c r="I1110" s="242"/>
      <c r="J1110" s="239"/>
      <c r="K1110" s="239"/>
      <c r="L1110" s="243"/>
      <c r="M1110" s="244"/>
      <c r="N1110" s="245"/>
      <c r="O1110" s="245"/>
      <c r="P1110" s="245"/>
      <c r="Q1110" s="245"/>
      <c r="R1110" s="245"/>
      <c r="S1110" s="245"/>
      <c r="T1110" s="246"/>
      <c r="U1110" s="14"/>
      <c r="V1110" s="14"/>
      <c r="W1110" s="14"/>
      <c r="X1110" s="14"/>
      <c r="Y1110" s="14"/>
      <c r="Z1110" s="14"/>
      <c r="AA1110" s="14"/>
      <c r="AB1110" s="14"/>
      <c r="AC1110" s="14"/>
      <c r="AD1110" s="14"/>
      <c r="AE1110" s="14"/>
      <c r="AT1110" s="247" t="s">
        <v>146</v>
      </c>
      <c r="AU1110" s="247" t="s">
        <v>83</v>
      </c>
      <c r="AV1110" s="14" t="s">
        <v>81</v>
      </c>
      <c r="AW1110" s="14" t="s">
        <v>33</v>
      </c>
      <c r="AX1110" s="14" t="s">
        <v>73</v>
      </c>
      <c r="AY1110" s="247" t="s">
        <v>133</v>
      </c>
    </row>
    <row r="1111" s="13" customFormat="1">
      <c r="A1111" s="13"/>
      <c r="B1111" s="227"/>
      <c r="C1111" s="228"/>
      <c r="D1111" s="220" t="s">
        <v>146</v>
      </c>
      <c r="E1111" s="229" t="s">
        <v>19</v>
      </c>
      <c r="F1111" s="230" t="s">
        <v>1924</v>
      </c>
      <c r="G1111" s="228"/>
      <c r="H1111" s="231">
        <v>8.5999999999999996</v>
      </c>
      <c r="I1111" s="232"/>
      <c r="J1111" s="228"/>
      <c r="K1111" s="228"/>
      <c r="L1111" s="233"/>
      <c r="M1111" s="234"/>
      <c r="N1111" s="235"/>
      <c r="O1111" s="235"/>
      <c r="P1111" s="235"/>
      <c r="Q1111" s="235"/>
      <c r="R1111" s="235"/>
      <c r="S1111" s="235"/>
      <c r="T1111" s="236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7" t="s">
        <v>146</v>
      </c>
      <c r="AU1111" s="237" t="s">
        <v>83</v>
      </c>
      <c r="AV1111" s="13" t="s">
        <v>83</v>
      </c>
      <c r="AW1111" s="13" t="s">
        <v>33</v>
      </c>
      <c r="AX1111" s="13" t="s">
        <v>73</v>
      </c>
      <c r="AY1111" s="237" t="s">
        <v>133</v>
      </c>
    </row>
    <row r="1112" s="13" customFormat="1">
      <c r="A1112" s="13"/>
      <c r="B1112" s="227"/>
      <c r="C1112" s="228"/>
      <c r="D1112" s="220" t="s">
        <v>146</v>
      </c>
      <c r="E1112" s="229" t="s">
        <v>19</v>
      </c>
      <c r="F1112" s="230" t="s">
        <v>1925</v>
      </c>
      <c r="G1112" s="228"/>
      <c r="H1112" s="231">
        <v>17.690000000000001</v>
      </c>
      <c r="I1112" s="232"/>
      <c r="J1112" s="228"/>
      <c r="K1112" s="228"/>
      <c r="L1112" s="233"/>
      <c r="M1112" s="234"/>
      <c r="N1112" s="235"/>
      <c r="O1112" s="235"/>
      <c r="P1112" s="235"/>
      <c r="Q1112" s="235"/>
      <c r="R1112" s="235"/>
      <c r="S1112" s="235"/>
      <c r="T1112" s="236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7" t="s">
        <v>146</v>
      </c>
      <c r="AU1112" s="237" t="s">
        <v>83</v>
      </c>
      <c r="AV1112" s="13" t="s">
        <v>83</v>
      </c>
      <c r="AW1112" s="13" t="s">
        <v>33</v>
      </c>
      <c r="AX1112" s="13" t="s">
        <v>73</v>
      </c>
      <c r="AY1112" s="237" t="s">
        <v>133</v>
      </c>
    </row>
    <row r="1113" s="15" customFormat="1">
      <c r="A1113" s="15"/>
      <c r="B1113" s="248"/>
      <c r="C1113" s="249"/>
      <c r="D1113" s="220" t="s">
        <v>146</v>
      </c>
      <c r="E1113" s="250" t="s">
        <v>19</v>
      </c>
      <c r="F1113" s="251" t="s">
        <v>261</v>
      </c>
      <c r="G1113" s="249"/>
      <c r="H1113" s="252">
        <v>26.289999999999999</v>
      </c>
      <c r="I1113" s="253"/>
      <c r="J1113" s="249"/>
      <c r="K1113" s="249"/>
      <c r="L1113" s="254"/>
      <c r="M1113" s="255"/>
      <c r="N1113" s="256"/>
      <c r="O1113" s="256"/>
      <c r="P1113" s="256"/>
      <c r="Q1113" s="256"/>
      <c r="R1113" s="256"/>
      <c r="S1113" s="256"/>
      <c r="T1113" s="257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258" t="s">
        <v>146</v>
      </c>
      <c r="AU1113" s="258" t="s">
        <v>83</v>
      </c>
      <c r="AV1113" s="15" t="s">
        <v>140</v>
      </c>
      <c r="AW1113" s="15" t="s">
        <v>33</v>
      </c>
      <c r="AX1113" s="15" t="s">
        <v>81</v>
      </c>
      <c r="AY1113" s="258" t="s">
        <v>133</v>
      </c>
    </row>
    <row r="1114" s="2" customFormat="1" ht="21.75" customHeight="1">
      <c r="A1114" s="41"/>
      <c r="B1114" s="42"/>
      <c r="C1114" s="273" t="s">
        <v>1926</v>
      </c>
      <c r="D1114" s="273" t="s">
        <v>735</v>
      </c>
      <c r="E1114" s="274" t="s">
        <v>1898</v>
      </c>
      <c r="F1114" s="275" t="s">
        <v>1899</v>
      </c>
      <c r="G1114" s="276" t="s">
        <v>138</v>
      </c>
      <c r="H1114" s="277">
        <v>0.48699999999999999</v>
      </c>
      <c r="I1114" s="278"/>
      <c r="J1114" s="279">
        <f>ROUND(I1114*H1114,2)</f>
        <v>0</v>
      </c>
      <c r="K1114" s="275" t="s">
        <v>139</v>
      </c>
      <c r="L1114" s="280"/>
      <c r="M1114" s="281" t="s">
        <v>19</v>
      </c>
      <c r="N1114" s="282" t="s">
        <v>44</v>
      </c>
      <c r="O1114" s="87"/>
      <c r="P1114" s="216">
        <f>O1114*H1114</f>
        <v>0</v>
      </c>
      <c r="Q1114" s="216">
        <v>0.55000000000000004</v>
      </c>
      <c r="R1114" s="216">
        <f>Q1114*H1114</f>
        <v>0.26785000000000003</v>
      </c>
      <c r="S1114" s="216">
        <v>0</v>
      </c>
      <c r="T1114" s="217">
        <f>S1114*H1114</f>
        <v>0</v>
      </c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R1114" s="218" t="s">
        <v>382</v>
      </c>
      <c r="AT1114" s="218" t="s">
        <v>735</v>
      </c>
      <c r="AU1114" s="218" t="s">
        <v>83</v>
      </c>
      <c r="AY1114" s="20" t="s">
        <v>133</v>
      </c>
      <c r="BE1114" s="219">
        <f>IF(N1114="základní",J1114,0)</f>
        <v>0</v>
      </c>
      <c r="BF1114" s="219">
        <f>IF(N1114="snížená",J1114,0)</f>
        <v>0</v>
      </c>
      <c r="BG1114" s="219">
        <f>IF(N1114="zákl. přenesená",J1114,0)</f>
        <v>0</v>
      </c>
      <c r="BH1114" s="219">
        <f>IF(N1114="sníž. přenesená",J1114,0)</f>
        <v>0</v>
      </c>
      <c r="BI1114" s="219">
        <f>IF(N1114="nulová",J1114,0)</f>
        <v>0</v>
      </c>
      <c r="BJ1114" s="20" t="s">
        <v>81</v>
      </c>
      <c r="BK1114" s="219">
        <f>ROUND(I1114*H1114,2)</f>
        <v>0</v>
      </c>
      <c r="BL1114" s="20" t="s">
        <v>246</v>
      </c>
      <c r="BM1114" s="218" t="s">
        <v>1927</v>
      </c>
    </row>
    <row r="1115" s="2" customFormat="1">
      <c r="A1115" s="41"/>
      <c r="B1115" s="42"/>
      <c r="C1115" s="43"/>
      <c r="D1115" s="220" t="s">
        <v>142</v>
      </c>
      <c r="E1115" s="43"/>
      <c r="F1115" s="221" t="s">
        <v>1899</v>
      </c>
      <c r="G1115" s="43"/>
      <c r="H1115" s="43"/>
      <c r="I1115" s="222"/>
      <c r="J1115" s="43"/>
      <c r="K1115" s="43"/>
      <c r="L1115" s="47"/>
      <c r="M1115" s="223"/>
      <c r="N1115" s="224"/>
      <c r="O1115" s="87"/>
      <c r="P1115" s="87"/>
      <c r="Q1115" s="87"/>
      <c r="R1115" s="87"/>
      <c r="S1115" s="87"/>
      <c r="T1115" s="88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T1115" s="20" t="s">
        <v>142</v>
      </c>
      <c r="AU1115" s="20" t="s">
        <v>83</v>
      </c>
    </row>
    <row r="1116" s="14" customFormat="1">
      <c r="A1116" s="14"/>
      <c r="B1116" s="238"/>
      <c r="C1116" s="239"/>
      <c r="D1116" s="220" t="s">
        <v>146</v>
      </c>
      <c r="E1116" s="240" t="s">
        <v>19</v>
      </c>
      <c r="F1116" s="241" t="s">
        <v>841</v>
      </c>
      <c r="G1116" s="239"/>
      <c r="H1116" s="240" t="s">
        <v>19</v>
      </c>
      <c r="I1116" s="242"/>
      <c r="J1116" s="239"/>
      <c r="K1116" s="239"/>
      <c r="L1116" s="243"/>
      <c r="M1116" s="244"/>
      <c r="N1116" s="245"/>
      <c r="O1116" s="245"/>
      <c r="P1116" s="245"/>
      <c r="Q1116" s="245"/>
      <c r="R1116" s="245"/>
      <c r="S1116" s="245"/>
      <c r="T1116" s="246"/>
      <c r="U1116" s="14"/>
      <c r="V1116" s="14"/>
      <c r="W1116" s="14"/>
      <c r="X1116" s="14"/>
      <c r="Y1116" s="14"/>
      <c r="Z1116" s="14"/>
      <c r="AA1116" s="14"/>
      <c r="AB1116" s="14"/>
      <c r="AC1116" s="14"/>
      <c r="AD1116" s="14"/>
      <c r="AE1116" s="14"/>
      <c r="AT1116" s="247" t="s">
        <v>146</v>
      </c>
      <c r="AU1116" s="247" t="s">
        <v>83</v>
      </c>
      <c r="AV1116" s="14" t="s">
        <v>81</v>
      </c>
      <c r="AW1116" s="14" t="s">
        <v>33</v>
      </c>
      <c r="AX1116" s="14" t="s">
        <v>73</v>
      </c>
      <c r="AY1116" s="247" t="s">
        <v>133</v>
      </c>
    </row>
    <row r="1117" s="13" customFormat="1">
      <c r="A1117" s="13"/>
      <c r="B1117" s="227"/>
      <c r="C1117" s="228"/>
      <c r="D1117" s="220" t="s">
        <v>146</v>
      </c>
      <c r="E1117" s="229" t="s">
        <v>19</v>
      </c>
      <c r="F1117" s="230" t="s">
        <v>1928</v>
      </c>
      <c r="G1117" s="228"/>
      <c r="H1117" s="231">
        <v>0.16900000000000001</v>
      </c>
      <c r="I1117" s="232"/>
      <c r="J1117" s="228"/>
      <c r="K1117" s="228"/>
      <c r="L1117" s="233"/>
      <c r="M1117" s="234"/>
      <c r="N1117" s="235"/>
      <c r="O1117" s="235"/>
      <c r="P1117" s="235"/>
      <c r="Q1117" s="235"/>
      <c r="R1117" s="235"/>
      <c r="S1117" s="235"/>
      <c r="T1117" s="23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7" t="s">
        <v>146</v>
      </c>
      <c r="AU1117" s="237" t="s">
        <v>83</v>
      </c>
      <c r="AV1117" s="13" t="s">
        <v>83</v>
      </c>
      <c r="AW1117" s="13" t="s">
        <v>33</v>
      </c>
      <c r="AX1117" s="13" t="s">
        <v>73</v>
      </c>
      <c r="AY1117" s="237" t="s">
        <v>133</v>
      </c>
    </row>
    <row r="1118" s="13" customFormat="1">
      <c r="A1118" s="13"/>
      <c r="B1118" s="227"/>
      <c r="C1118" s="228"/>
      <c r="D1118" s="220" t="s">
        <v>146</v>
      </c>
      <c r="E1118" s="229" t="s">
        <v>19</v>
      </c>
      <c r="F1118" s="230" t="s">
        <v>1929</v>
      </c>
      <c r="G1118" s="228"/>
      <c r="H1118" s="231">
        <v>0.318</v>
      </c>
      <c r="I1118" s="232"/>
      <c r="J1118" s="228"/>
      <c r="K1118" s="228"/>
      <c r="L1118" s="233"/>
      <c r="M1118" s="234"/>
      <c r="N1118" s="235"/>
      <c r="O1118" s="235"/>
      <c r="P1118" s="235"/>
      <c r="Q1118" s="235"/>
      <c r="R1118" s="235"/>
      <c r="S1118" s="235"/>
      <c r="T1118" s="236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7" t="s">
        <v>146</v>
      </c>
      <c r="AU1118" s="237" t="s">
        <v>83</v>
      </c>
      <c r="AV1118" s="13" t="s">
        <v>83</v>
      </c>
      <c r="AW1118" s="13" t="s">
        <v>33</v>
      </c>
      <c r="AX1118" s="13" t="s">
        <v>73</v>
      </c>
      <c r="AY1118" s="237" t="s">
        <v>133</v>
      </c>
    </row>
    <row r="1119" s="15" customFormat="1">
      <c r="A1119" s="15"/>
      <c r="B1119" s="248"/>
      <c r="C1119" s="249"/>
      <c r="D1119" s="220" t="s">
        <v>146</v>
      </c>
      <c r="E1119" s="250" t="s">
        <v>19</v>
      </c>
      <c r="F1119" s="251" t="s">
        <v>261</v>
      </c>
      <c r="G1119" s="249"/>
      <c r="H1119" s="252">
        <v>0.48699999999999999</v>
      </c>
      <c r="I1119" s="253"/>
      <c r="J1119" s="249"/>
      <c r="K1119" s="249"/>
      <c r="L1119" s="254"/>
      <c r="M1119" s="255"/>
      <c r="N1119" s="256"/>
      <c r="O1119" s="256"/>
      <c r="P1119" s="256"/>
      <c r="Q1119" s="256"/>
      <c r="R1119" s="256"/>
      <c r="S1119" s="256"/>
      <c r="T1119" s="257"/>
      <c r="U1119" s="15"/>
      <c r="V1119" s="15"/>
      <c r="W1119" s="15"/>
      <c r="X1119" s="15"/>
      <c r="Y1119" s="15"/>
      <c r="Z1119" s="15"/>
      <c r="AA1119" s="15"/>
      <c r="AB1119" s="15"/>
      <c r="AC1119" s="15"/>
      <c r="AD1119" s="15"/>
      <c r="AE1119" s="15"/>
      <c r="AT1119" s="258" t="s">
        <v>146</v>
      </c>
      <c r="AU1119" s="258" t="s">
        <v>83</v>
      </c>
      <c r="AV1119" s="15" t="s">
        <v>140</v>
      </c>
      <c r="AW1119" s="15" t="s">
        <v>33</v>
      </c>
      <c r="AX1119" s="15" t="s">
        <v>81</v>
      </c>
      <c r="AY1119" s="258" t="s">
        <v>133</v>
      </c>
    </row>
    <row r="1120" s="2" customFormat="1" ht="33" customHeight="1">
      <c r="A1120" s="41"/>
      <c r="B1120" s="42"/>
      <c r="C1120" s="207" t="s">
        <v>1930</v>
      </c>
      <c r="D1120" s="207" t="s">
        <v>135</v>
      </c>
      <c r="E1120" s="208" t="s">
        <v>1931</v>
      </c>
      <c r="F1120" s="209" t="s">
        <v>1932</v>
      </c>
      <c r="G1120" s="210" t="s">
        <v>312</v>
      </c>
      <c r="H1120" s="211">
        <v>449.01600000000002</v>
      </c>
      <c r="I1120" s="212"/>
      <c r="J1120" s="213">
        <f>ROUND(I1120*H1120,2)</f>
        <v>0</v>
      </c>
      <c r="K1120" s="209" t="s">
        <v>139</v>
      </c>
      <c r="L1120" s="47"/>
      <c r="M1120" s="214" t="s">
        <v>19</v>
      </c>
      <c r="N1120" s="215" t="s">
        <v>44</v>
      </c>
      <c r="O1120" s="87"/>
      <c r="P1120" s="216">
        <f>O1120*H1120</f>
        <v>0</v>
      </c>
      <c r="Q1120" s="216">
        <v>0</v>
      </c>
      <c r="R1120" s="216">
        <f>Q1120*H1120</f>
        <v>0</v>
      </c>
      <c r="S1120" s="216">
        <v>0</v>
      </c>
      <c r="T1120" s="217">
        <f>S1120*H1120</f>
        <v>0</v>
      </c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R1120" s="218" t="s">
        <v>246</v>
      </c>
      <c r="AT1120" s="218" t="s">
        <v>135</v>
      </c>
      <c r="AU1120" s="218" t="s">
        <v>83</v>
      </c>
      <c r="AY1120" s="20" t="s">
        <v>133</v>
      </c>
      <c r="BE1120" s="219">
        <f>IF(N1120="základní",J1120,0)</f>
        <v>0</v>
      </c>
      <c r="BF1120" s="219">
        <f>IF(N1120="snížená",J1120,0)</f>
        <v>0</v>
      </c>
      <c r="BG1120" s="219">
        <f>IF(N1120="zákl. přenesená",J1120,0)</f>
        <v>0</v>
      </c>
      <c r="BH1120" s="219">
        <f>IF(N1120="sníž. přenesená",J1120,0)</f>
        <v>0</v>
      </c>
      <c r="BI1120" s="219">
        <f>IF(N1120="nulová",J1120,0)</f>
        <v>0</v>
      </c>
      <c r="BJ1120" s="20" t="s">
        <v>81</v>
      </c>
      <c r="BK1120" s="219">
        <f>ROUND(I1120*H1120,2)</f>
        <v>0</v>
      </c>
      <c r="BL1120" s="20" t="s">
        <v>246</v>
      </c>
      <c r="BM1120" s="218" t="s">
        <v>1933</v>
      </c>
    </row>
    <row r="1121" s="2" customFormat="1">
      <c r="A1121" s="41"/>
      <c r="B1121" s="42"/>
      <c r="C1121" s="43"/>
      <c r="D1121" s="220" t="s">
        <v>142</v>
      </c>
      <c r="E1121" s="43"/>
      <c r="F1121" s="221" t="s">
        <v>1934</v>
      </c>
      <c r="G1121" s="43"/>
      <c r="H1121" s="43"/>
      <c r="I1121" s="222"/>
      <c r="J1121" s="43"/>
      <c r="K1121" s="43"/>
      <c r="L1121" s="47"/>
      <c r="M1121" s="223"/>
      <c r="N1121" s="224"/>
      <c r="O1121" s="87"/>
      <c r="P1121" s="87"/>
      <c r="Q1121" s="87"/>
      <c r="R1121" s="87"/>
      <c r="S1121" s="87"/>
      <c r="T1121" s="88"/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T1121" s="20" t="s">
        <v>142</v>
      </c>
      <c r="AU1121" s="20" t="s">
        <v>83</v>
      </c>
    </row>
    <row r="1122" s="2" customFormat="1">
      <c r="A1122" s="41"/>
      <c r="B1122" s="42"/>
      <c r="C1122" s="43"/>
      <c r="D1122" s="225" t="s">
        <v>144</v>
      </c>
      <c r="E1122" s="43"/>
      <c r="F1122" s="226" t="s">
        <v>1935</v>
      </c>
      <c r="G1122" s="43"/>
      <c r="H1122" s="43"/>
      <c r="I1122" s="222"/>
      <c r="J1122" s="43"/>
      <c r="K1122" s="43"/>
      <c r="L1122" s="47"/>
      <c r="M1122" s="223"/>
      <c r="N1122" s="224"/>
      <c r="O1122" s="87"/>
      <c r="P1122" s="87"/>
      <c r="Q1122" s="87"/>
      <c r="R1122" s="87"/>
      <c r="S1122" s="87"/>
      <c r="T1122" s="88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T1122" s="20" t="s">
        <v>144</v>
      </c>
      <c r="AU1122" s="20" t="s">
        <v>83</v>
      </c>
    </row>
    <row r="1123" s="14" customFormat="1">
      <c r="A1123" s="14"/>
      <c r="B1123" s="238"/>
      <c r="C1123" s="239"/>
      <c r="D1123" s="220" t="s">
        <v>146</v>
      </c>
      <c r="E1123" s="240" t="s">
        <v>19</v>
      </c>
      <c r="F1123" s="241" t="s">
        <v>1323</v>
      </c>
      <c r="G1123" s="239"/>
      <c r="H1123" s="240" t="s">
        <v>19</v>
      </c>
      <c r="I1123" s="242"/>
      <c r="J1123" s="239"/>
      <c r="K1123" s="239"/>
      <c r="L1123" s="243"/>
      <c r="M1123" s="244"/>
      <c r="N1123" s="245"/>
      <c r="O1123" s="245"/>
      <c r="P1123" s="245"/>
      <c r="Q1123" s="245"/>
      <c r="R1123" s="245"/>
      <c r="S1123" s="245"/>
      <c r="T1123" s="246"/>
      <c r="U1123" s="14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47" t="s">
        <v>146</v>
      </c>
      <c r="AU1123" s="247" t="s">
        <v>83</v>
      </c>
      <c r="AV1123" s="14" t="s">
        <v>81</v>
      </c>
      <c r="AW1123" s="14" t="s">
        <v>33</v>
      </c>
      <c r="AX1123" s="14" t="s">
        <v>73</v>
      </c>
      <c r="AY1123" s="247" t="s">
        <v>133</v>
      </c>
    </row>
    <row r="1124" s="13" customFormat="1">
      <c r="A1124" s="13"/>
      <c r="B1124" s="227"/>
      <c r="C1124" s="228"/>
      <c r="D1124" s="220" t="s">
        <v>146</v>
      </c>
      <c r="E1124" s="229" t="s">
        <v>19</v>
      </c>
      <c r="F1124" s="230" t="s">
        <v>1936</v>
      </c>
      <c r="G1124" s="228"/>
      <c r="H1124" s="231">
        <v>352.33600000000001</v>
      </c>
      <c r="I1124" s="232"/>
      <c r="J1124" s="228"/>
      <c r="K1124" s="228"/>
      <c r="L1124" s="233"/>
      <c r="M1124" s="234"/>
      <c r="N1124" s="235"/>
      <c r="O1124" s="235"/>
      <c r="P1124" s="235"/>
      <c r="Q1124" s="235"/>
      <c r="R1124" s="235"/>
      <c r="S1124" s="235"/>
      <c r="T1124" s="236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7" t="s">
        <v>146</v>
      </c>
      <c r="AU1124" s="237" t="s">
        <v>83</v>
      </c>
      <c r="AV1124" s="13" t="s">
        <v>83</v>
      </c>
      <c r="AW1124" s="13" t="s">
        <v>33</v>
      </c>
      <c r="AX1124" s="13" t="s">
        <v>73</v>
      </c>
      <c r="AY1124" s="237" t="s">
        <v>133</v>
      </c>
    </row>
    <row r="1125" s="14" customFormat="1">
      <c r="A1125" s="14"/>
      <c r="B1125" s="238"/>
      <c r="C1125" s="239"/>
      <c r="D1125" s="220" t="s">
        <v>146</v>
      </c>
      <c r="E1125" s="240" t="s">
        <v>19</v>
      </c>
      <c r="F1125" s="241" t="s">
        <v>1937</v>
      </c>
      <c r="G1125" s="239"/>
      <c r="H1125" s="240" t="s">
        <v>19</v>
      </c>
      <c r="I1125" s="242"/>
      <c r="J1125" s="239"/>
      <c r="K1125" s="239"/>
      <c r="L1125" s="243"/>
      <c r="M1125" s="244"/>
      <c r="N1125" s="245"/>
      <c r="O1125" s="245"/>
      <c r="P1125" s="245"/>
      <c r="Q1125" s="245"/>
      <c r="R1125" s="245"/>
      <c r="S1125" s="245"/>
      <c r="T1125" s="246"/>
      <c r="U1125" s="14"/>
      <c r="V1125" s="14"/>
      <c r="W1125" s="14"/>
      <c r="X1125" s="14"/>
      <c r="Y1125" s="14"/>
      <c r="Z1125" s="14"/>
      <c r="AA1125" s="14"/>
      <c r="AB1125" s="14"/>
      <c r="AC1125" s="14"/>
      <c r="AD1125" s="14"/>
      <c r="AE1125" s="14"/>
      <c r="AT1125" s="247" t="s">
        <v>146</v>
      </c>
      <c r="AU1125" s="247" t="s">
        <v>83</v>
      </c>
      <c r="AV1125" s="14" t="s">
        <v>81</v>
      </c>
      <c r="AW1125" s="14" t="s">
        <v>33</v>
      </c>
      <c r="AX1125" s="14" t="s">
        <v>73</v>
      </c>
      <c r="AY1125" s="247" t="s">
        <v>133</v>
      </c>
    </row>
    <row r="1126" s="13" customFormat="1">
      <c r="A1126" s="13"/>
      <c r="B1126" s="227"/>
      <c r="C1126" s="228"/>
      <c r="D1126" s="220" t="s">
        <v>146</v>
      </c>
      <c r="E1126" s="229" t="s">
        <v>19</v>
      </c>
      <c r="F1126" s="230" t="s">
        <v>1938</v>
      </c>
      <c r="G1126" s="228"/>
      <c r="H1126" s="231">
        <v>96.680000000000007</v>
      </c>
      <c r="I1126" s="232"/>
      <c r="J1126" s="228"/>
      <c r="K1126" s="228"/>
      <c r="L1126" s="233"/>
      <c r="M1126" s="234"/>
      <c r="N1126" s="235"/>
      <c r="O1126" s="235"/>
      <c r="P1126" s="235"/>
      <c r="Q1126" s="235"/>
      <c r="R1126" s="235"/>
      <c r="S1126" s="235"/>
      <c r="T1126" s="236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7" t="s">
        <v>146</v>
      </c>
      <c r="AU1126" s="237" t="s">
        <v>83</v>
      </c>
      <c r="AV1126" s="13" t="s">
        <v>83</v>
      </c>
      <c r="AW1126" s="13" t="s">
        <v>33</v>
      </c>
      <c r="AX1126" s="13" t="s">
        <v>73</v>
      </c>
      <c r="AY1126" s="237" t="s">
        <v>133</v>
      </c>
    </row>
    <row r="1127" s="15" customFormat="1">
      <c r="A1127" s="15"/>
      <c r="B1127" s="248"/>
      <c r="C1127" s="249"/>
      <c r="D1127" s="220" t="s">
        <v>146</v>
      </c>
      <c r="E1127" s="250" t="s">
        <v>19</v>
      </c>
      <c r="F1127" s="251" t="s">
        <v>261</v>
      </c>
      <c r="G1127" s="249"/>
      <c r="H1127" s="252">
        <v>449.01600000000002</v>
      </c>
      <c r="I1127" s="253"/>
      <c r="J1127" s="249"/>
      <c r="K1127" s="249"/>
      <c r="L1127" s="254"/>
      <c r="M1127" s="255"/>
      <c r="N1127" s="256"/>
      <c r="O1127" s="256"/>
      <c r="P1127" s="256"/>
      <c r="Q1127" s="256"/>
      <c r="R1127" s="256"/>
      <c r="S1127" s="256"/>
      <c r="T1127" s="257"/>
      <c r="U1127" s="15"/>
      <c r="V1127" s="15"/>
      <c r="W1127" s="15"/>
      <c r="X1127" s="15"/>
      <c r="Y1127" s="15"/>
      <c r="Z1127" s="15"/>
      <c r="AA1127" s="15"/>
      <c r="AB1127" s="15"/>
      <c r="AC1127" s="15"/>
      <c r="AD1127" s="15"/>
      <c r="AE1127" s="15"/>
      <c r="AT1127" s="258" t="s">
        <v>146</v>
      </c>
      <c r="AU1127" s="258" t="s">
        <v>83</v>
      </c>
      <c r="AV1127" s="15" t="s">
        <v>140</v>
      </c>
      <c r="AW1127" s="15" t="s">
        <v>33</v>
      </c>
      <c r="AX1127" s="15" t="s">
        <v>81</v>
      </c>
      <c r="AY1127" s="258" t="s">
        <v>133</v>
      </c>
    </row>
    <row r="1128" s="2" customFormat="1" ht="24.15" customHeight="1">
      <c r="A1128" s="41"/>
      <c r="B1128" s="42"/>
      <c r="C1128" s="273" t="s">
        <v>1939</v>
      </c>
      <c r="D1128" s="273" t="s">
        <v>735</v>
      </c>
      <c r="E1128" s="274" t="s">
        <v>1940</v>
      </c>
      <c r="F1128" s="275" t="s">
        <v>1941</v>
      </c>
      <c r="G1128" s="276" t="s">
        <v>138</v>
      </c>
      <c r="H1128" s="277">
        <v>1.0780000000000001</v>
      </c>
      <c r="I1128" s="278"/>
      <c r="J1128" s="279">
        <f>ROUND(I1128*H1128,2)</f>
        <v>0</v>
      </c>
      <c r="K1128" s="275" t="s">
        <v>139</v>
      </c>
      <c r="L1128" s="280"/>
      <c r="M1128" s="281" t="s">
        <v>19</v>
      </c>
      <c r="N1128" s="282" t="s">
        <v>44</v>
      </c>
      <c r="O1128" s="87"/>
      <c r="P1128" s="216">
        <f>O1128*H1128</f>
        <v>0</v>
      </c>
      <c r="Q1128" s="216">
        <v>0.44</v>
      </c>
      <c r="R1128" s="216">
        <f>Q1128*H1128</f>
        <v>0.47432000000000002</v>
      </c>
      <c r="S1128" s="216">
        <v>0</v>
      </c>
      <c r="T1128" s="217">
        <f>S1128*H1128</f>
        <v>0</v>
      </c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R1128" s="218" t="s">
        <v>382</v>
      </c>
      <c r="AT1128" s="218" t="s">
        <v>735</v>
      </c>
      <c r="AU1128" s="218" t="s">
        <v>83</v>
      </c>
      <c r="AY1128" s="20" t="s">
        <v>133</v>
      </c>
      <c r="BE1128" s="219">
        <f>IF(N1128="základní",J1128,0)</f>
        <v>0</v>
      </c>
      <c r="BF1128" s="219">
        <f>IF(N1128="snížená",J1128,0)</f>
        <v>0</v>
      </c>
      <c r="BG1128" s="219">
        <f>IF(N1128="zákl. přenesená",J1128,0)</f>
        <v>0</v>
      </c>
      <c r="BH1128" s="219">
        <f>IF(N1128="sníž. přenesená",J1128,0)</f>
        <v>0</v>
      </c>
      <c r="BI1128" s="219">
        <f>IF(N1128="nulová",J1128,0)</f>
        <v>0</v>
      </c>
      <c r="BJ1128" s="20" t="s">
        <v>81</v>
      </c>
      <c r="BK1128" s="219">
        <f>ROUND(I1128*H1128,2)</f>
        <v>0</v>
      </c>
      <c r="BL1128" s="20" t="s">
        <v>246</v>
      </c>
      <c r="BM1128" s="218" t="s">
        <v>1942</v>
      </c>
    </row>
    <row r="1129" s="2" customFormat="1">
      <c r="A1129" s="41"/>
      <c r="B1129" s="42"/>
      <c r="C1129" s="43"/>
      <c r="D1129" s="220" t="s">
        <v>142</v>
      </c>
      <c r="E1129" s="43"/>
      <c r="F1129" s="221" t="s">
        <v>1941</v>
      </c>
      <c r="G1129" s="43"/>
      <c r="H1129" s="43"/>
      <c r="I1129" s="222"/>
      <c r="J1129" s="43"/>
      <c r="K1129" s="43"/>
      <c r="L1129" s="47"/>
      <c r="M1129" s="223"/>
      <c r="N1129" s="224"/>
      <c r="O1129" s="87"/>
      <c r="P1129" s="87"/>
      <c r="Q1129" s="87"/>
      <c r="R1129" s="87"/>
      <c r="S1129" s="87"/>
      <c r="T1129" s="88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T1129" s="20" t="s">
        <v>142</v>
      </c>
      <c r="AU1129" s="20" t="s">
        <v>83</v>
      </c>
    </row>
    <row r="1130" s="14" customFormat="1">
      <c r="A1130" s="14"/>
      <c r="B1130" s="238"/>
      <c r="C1130" s="239"/>
      <c r="D1130" s="220" t="s">
        <v>146</v>
      </c>
      <c r="E1130" s="240" t="s">
        <v>19</v>
      </c>
      <c r="F1130" s="241" t="s">
        <v>1323</v>
      </c>
      <c r="G1130" s="239"/>
      <c r="H1130" s="240" t="s">
        <v>19</v>
      </c>
      <c r="I1130" s="242"/>
      <c r="J1130" s="239"/>
      <c r="K1130" s="239"/>
      <c r="L1130" s="243"/>
      <c r="M1130" s="244"/>
      <c r="N1130" s="245"/>
      <c r="O1130" s="245"/>
      <c r="P1130" s="245"/>
      <c r="Q1130" s="245"/>
      <c r="R1130" s="245"/>
      <c r="S1130" s="245"/>
      <c r="T1130" s="246"/>
      <c r="U1130" s="14"/>
      <c r="V1130" s="14"/>
      <c r="W1130" s="14"/>
      <c r="X1130" s="14"/>
      <c r="Y1130" s="14"/>
      <c r="Z1130" s="14"/>
      <c r="AA1130" s="14"/>
      <c r="AB1130" s="14"/>
      <c r="AC1130" s="14"/>
      <c r="AD1130" s="14"/>
      <c r="AE1130" s="14"/>
      <c r="AT1130" s="247" t="s">
        <v>146</v>
      </c>
      <c r="AU1130" s="247" t="s">
        <v>83</v>
      </c>
      <c r="AV1130" s="14" t="s">
        <v>81</v>
      </c>
      <c r="AW1130" s="14" t="s">
        <v>33</v>
      </c>
      <c r="AX1130" s="14" t="s">
        <v>73</v>
      </c>
      <c r="AY1130" s="247" t="s">
        <v>133</v>
      </c>
    </row>
    <row r="1131" s="13" customFormat="1">
      <c r="A1131" s="13"/>
      <c r="B1131" s="227"/>
      <c r="C1131" s="228"/>
      <c r="D1131" s="220" t="s">
        <v>146</v>
      </c>
      <c r="E1131" s="229" t="s">
        <v>19</v>
      </c>
      <c r="F1131" s="230" t="s">
        <v>1943</v>
      </c>
      <c r="G1131" s="228"/>
      <c r="H1131" s="231">
        <v>0.84599999999999997</v>
      </c>
      <c r="I1131" s="232"/>
      <c r="J1131" s="228"/>
      <c r="K1131" s="228"/>
      <c r="L1131" s="233"/>
      <c r="M1131" s="234"/>
      <c r="N1131" s="235"/>
      <c r="O1131" s="235"/>
      <c r="P1131" s="235"/>
      <c r="Q1131" s="235"/>
      <c r="R1131" s="235"/>
      <c r="S1131" s="235"/>
      <c r="T1131" s="23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7" t="s">
        <v>146</v>
      </c>
      <c r="AU1131" s="237" t="s">
        <v>83</v>
      </c>
      <c r="AV1131" s="13" t="s">
        <v>83</v>
      </c>
      <c r="AW1131" s="13" t="s">
        <v>33</v>
      </c>
      <c r="AX1131" s="13" t="s">
        <v>73</v>
      </c>
      <c r="AY1131" s="237" t="s">
        <v>133</v>
      </c>
    </row>
    <row r="1132" s="14" customFormat="1">
      <c r="A1132" s="14"/>
      <c r="B1132" s="238"/>
      <c r="C1132" s="239"/>
      <c r="D1132" s="220" t="s">
        <v>146</v>
      </c>
      <c r="E1132" s="240" t="s">
        <v>19</v>
      </c>
      <c r="F1132" s="241" t="s">
        <v>1937</v>
      </c>
      <c r="G1132" s="239"/>
      <c r="H1132" s="240" t="s">
        <v>19</v>
      </c>
      <c r="I1132" s="242"/>
      <c r="J1132" s="239"/>
      <c r="K1132" s="239"/>
      <c r="L1132" s="243"/>
      <c r="M1132" s="244"/>
      <c r="N1132" s="245"/>
      <c r="O1132" s="245"/>
      <c r="P1132" s="245"/>
      <c r="Q1132" s="245"/>
      <c r="R1132" s="245"/>
      <c r="S1132" s="245"/>
      <c r="T1132" s="246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47" t="s">
        <v>146</v>
      </c>
      <c r="AU1132" s="247" t="s">
        <v>83</v>
      </c>
      <c r="AV1132" s="14" t="s">
        <v>81</v>
      </c>
      <c r="AW1132" s="14" t="s">
        <v>33</v>
      </c>
      <c r="AX1132" s="14" t="s">
        <v>73</v>
      </c>
      <c r="AY1132" s="247" t="s">
        <v>133</v>
      </c>
    </row>
    <row r="1133" s="13" customFormat="1">
      <c r="A1133" s="13"/>
      <c r="B1133" s="227"/>
      <c r="C1133" s="228"/>
      <c r="D1133" s="220" t="s">
        <v>146</v>
      </c>
      <c r="E1133" s="229" t="s">
        <v>19</v>
      </c>
      <c r="F1133" s="230" t="s">
        <v>1944</v>
      </c>
      <c r="G1133" s="228"/>
      <c r="H1133" s="231">
        <v>0.23200000000000001</v>
      </c>
      <c r="I1133" s="232"/>
      <c r="J1133" s="228"/>
      <c r="K1133" s="228"/>
      <c r="L1133" s="233"/>
      <c r="M1133" s="234"/>
      <c r="N1133" s="235"/>
      <c r="O1133" s="235"/>
      <c r="P1133" s="235"/>
      <c r="Q1133" s="235"/>
      <c r="R1133" s="235"/>
      <c r="S1133" s="235"/>
      <c r="T1133" s="236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7" t="s">
        <v>146</v>
      </c>
      <c r="AU1133" s="237" t="s">
        <v>83</v>
      </c>
      <c r="AV1133" s="13" t="s">
        <v>83</v>
      </c>
      <c r="AW1133" s="13" t="s">
        <v>33</v>
      </c>
      <c r="AX1133" s="13" t="s">
        <v>73</v>
      </c>
      <c r="AY1133" s="237" t="s">
        <v>133</v>
      </c>
    </row>
    <row r="1134" s="15" customFormat="1">
      <c r="A1134" s="15"/>
      <c r="B1134" s="248"/>
      <c r="C1134" s="249"/>
      <c r="D1134" s="220" t="s">
        <v>146</v>
      </c>
      <c r="E1134" s="250" t="s">
        <v>19</v>
      </c>
      <c r="F1134" s="251" t="s">
        <v>261</v>
      </c>
      <c r="G1134" s="249"/>
      <c r="H1134" s="252">
        <v>1.0780000000000001</v>
      </c>
      <c r="I1134" s="253"/>
      <c r="J1134" s="249"/>
      <c r="K1134" s="249"/>
      <c r="L1134" s="254"/>
      <c r="M1134" s="255"/>
      <c r="N1134" s="256"/>
      <c r="O1134" s="256"/>
      <c r="P1134" s="256"/>
      <c r="Q1134" s="256"/>
      <c r="R1134" s="256"/>
      <c r="S1134" s="256"/>
      <c r="T1134" s="257"/>
      <c r="U1134" s="15"/>
      <c r="V1134" s="15"/>
      <c r="W1134" s="15"/>
      <c r="X1134" s="15"/>
      <c r="Y1134" s="15"/>
      <c r="Z1134" s="15"/>
      <c r="AA1134" s="15"/>
      <c r="AB1134" s="15"/>
      <c r="AC1134" s="15"/>
      <c r="AD1134" s="15"/>
      <c r="AE1134" s="15"/>
      <c r="AT1134" s="258" t="s">
        <v>146</v>
      </c>
      <c r="AU1134" s="258" t="s">
        <v>83</v>
      </c>
      <c r="AV1134" s="15" t="s">
        <v>140</v>
      </c>
      <c r="AW1134" s="15" t="s">
        <v>33</v>
      </c>
      <c r="AX1134" s="15" t="s">
        <v>81</v>
      </c>
      <c r="AY1134" s="258" t="s">
        <v>133</v>
      </c>
    </row>
    <row r="1135" s="2" customFormat="1" ht="24.15" customHeight="1">
      <c r="A1135" s="41"/>
      <c r="B1135" s="42"/>
      <c r="C1135" s="207" t="s">
        <v>1945</v>
      </c>
      <c r="D1135" s="207" t="s">
        <v>135</v>
      </c>
      <c r="E1135" s="208" t="s">
        <v>1946</v>
      </c>
      <c r="F1135" s="209" t="s">
        <v>1947</v>
      </c>
      <c r="G1135" s="210" t="s">
        <v>138</v>
      </c>
      <c r="H1135" s="211">
        <v>8.8309999999999995</v>
      </c>
      <c r="I1135" s="212"/>
      <c r="J1135" s="213">
        <f>ROUND(I1135*H1135,2)</f>
        <v>0</v>
      </c>
      <c r="K1135" s="209" t="s">
        <v>139</v>
      </c>
      <c r="L1135" s="47"/>
      <c r="M1135" s="214" t="s">
        <v>19</v>
      </c>
      <c r="N1135" s="215" t="s">
        <v>44</v>
      </c>
      <c r="O1135" s="87"/>
      <c r="P1135" s="216">
        <f>O1135*H1135</f>
        <v>0</v>
      </c>
      <c r="Q1135" s="216">
        <v>0.024197</v>
      </c>
      <c r="R1135" s="216">
        <f>Q1135*H1135</f>
        <v>0.21368370699999997</v>
      </c>
      <c r="S1135" s="216">
        <v>0</v>
      </c>
      <c r="T1135" s="217">
        <f>S1135*H1135</f>
        <v>0</v>
      </c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R1135" s="218" t="s">
        <v>246</v>
      </c>
      <c r="AT1135" s="218" t="s">
        <v>135</v>
      </c>
      <c r="AU1135" s="218" t="s">
        <v>83</v>
      </c>
      <c r="AY1135" s="20" t="s">
        <v>133</v>
      </c>
      <c r="BE1135" s="219">
        <f>IF(N1135="základní",J1135,0)</f>
        <v>0</v>
      </c>
      <c r="BF1135" s="219">
        <f>IF(N1135="snížená",J1135,0)</f>
        <v>0</v>
      </c>
      <c r="BG1135" s="219">
        <f>IF(N1135="zákl. přenesená",J1135,0)</f>
        <v>0</v>
      </c>
      <c r="BH1135" s="219">
        <f>IF(N1135="sníž. přenesená",J1135,0)</f>
        <v>0</v>
      </c>
      <c r="BI1135" s="219">
        <f>IF(N1135="nulová",J1135,0)</f>
        <v>0</v>
      </c>
      <c r="BJ1135" s="20" t="s">
        <v>81</v>
      </c>
      <c r="BK1135" s="219">
        <f>ROUND(I1135*H1135,2)</f>
        <v>0</v>
      </c>
      <c r="BL1135" s="20" t="s">
        <v>246</v>
      </c>
      <c r="BM1135" s="218" t="s">
        <v>1948</v>
      </c>
    </row>
    <row r="1136" s="2" customFormat="1">
      <c r="A1136" s="41"/>
      <c r="B1136" s="42"/>
      <c r="C1136" s="43"/>
      <c r="D1136" s="220" t="s">
        <v>142</v>
      </c>
      <c r="E1136" s="43"/>
      <c r="F1136" s="221" t="s">
        <v>1949</v>
      </c>
      <c r="G1136" s="43"/>
      <c r="H1136" s="43"/>
      <c r="I1136" s="222"/>
      <c r="J1136" s="43"/>
      <c r="K1136" s="43"/>
      <c r="L1136" s="47"/>
      <c r="M1136" s="223"/>
      <c r="N1136" s="224"/>
      <c r="O1136" s="87"/>
      <c r="P1136" s="87"/>
      <c r="Q1136" s="87"/>
      <c r="R1136" s="87"/>
      <c r="S1136" s="87"/>
      <c r="T1136" s="88"/>
      <c r="U1136" s="41"/>
      <c r="V1136" s="41"/>
      <c r="W1136" s="41"/>
      <c r="X1136" s="41"/>
      <c r="Y1136" s="41"/>
      <c r="Z1136" s="41"/>
      <c r="AA1136" s="41"/>
      <c r="AB1136" s="41"/>
      <c r="AC1136" s="41"/>
      <c r="AD1136" s="41"/>
      <c r="AE1136" s="41"/>
      <c r="AT1136" s="20" t="s">
        <v>142</v>
      </c>
      <c r="AU1136" s="20" t="s">
        <v>83</v>
      </c>
    </row>
    <row r="1137" s="2" customFormat="1">
      <c r="A1137" s="41"/>
      <c r="B1137" s="42"/>
      <c r="C1137" s="43"/>
      <c r="D1137" s="225" t="s">
        <v>144</v>
      </c>
      <c r="E1137" s="43"/>
      <c r="F1137" s="226" t="s">
        <v>1950</v>
      </c>
      <c r="G1137" s="43"/>
      <c r="H1137" s="43"/>
      <c r="I1137" s="222"/>
      <c r="J1137" s="43"/>
      <c r="K1137" s="43"/>
      <c r="L1137" s="47"/>
      <c r="M1137" s="223"/>
      <c r="N1137" s="224"/>
      <c r="O1137" s="87"/>
      <c r="P1137" s="87"/>
      <c r="Q1137" s="87"/>
      <c r="R1137" s="87"/>
      <c r="S1137" s="87"/>
      <c r="T1137" s="88"/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T1137" s="20" t="s">
        <v>144</v>
      </c>
      <c r="AU1137" s="20" t="s">
        <v>83</v>
      </c>
    </row>
    <row r="1138" s="14" customFormat="1">
      <c r="A1138" s="14"/>
      <c r="B1138" s="238"/>
      <c r="C1138" s="239"/>
      <c r="D1138" s="220" t="s">
        <v>146</v>
      </c>
      <c r="E1138" s="240" t="s">
        <v>19</v>
      </c>
      <c r="F1138" s="241" t="s">
        <v>841</v>
      </c>
      <c r="G1138" s="239"/>
      <c r="H1138" s="240" t="s">
        <v>19</v>
      </c>
      <c r="I1138" s="242"/>
      <c r="J1138" s="239"/>
      <c r="K1138" s="239"/>
      <c r="L1138" s="243"/>
      <c r="M1138" s="244"/>
      <c r="N1138" s="245"/>
      <c r="O1138" s="245"/>
      <c r="P1138" s="245"/>
      <c r="Q1138" s="245"/>
      <c r="R1138" s="245"/>
      <c r="S1138" s="245"/>
      <c r="T1138" s="246"/>
      <c r="U1138" s="14"/>
      <c r="V1138" s="14"/>
      <c r="W1138" s="14"/>
      <c r="X1138" s="14"/>
      <c r="Y1138" s="14"/>
      <c r="Z1138" s="14"/>
      <c r="AA1138" s="14"/>
      <c r="AB1138" s="14"/>
      <c r="AC1138" s="14"/>
      <c r="AD1138" s="14"/>
      <c r="AE1138" s="14"/>
      <c r="AT1138" s="247" t="s">
        <v>146</v>
      </c>
      <c r="AU1138" s="247" t="s">
        <v>83</v>
      </c>
      <c r="AV1138" s="14" t="s">
        <v>81</v>
      </c>
      <c r="AW1138" s="14" t="s">
        <v>33</v>
      </c>
      <c r="AX1138" s="14" t="s">
        <v>73</v>
      </c>
      <c r="AY1138" s="247" t="s">
        <v>133</v>
      </c>
    </row>
    <row r="1139" s="13" customFormat="1">
      <c r="A1139" s="13"/>
      <c r="B1139" s="227"/>
      <c r="C1139" s="228"/>
      <c r="D1139" s="220" t="s">
        <v>146</v>
      </c>
      <c r="E1139" s="229" t="s">
        <v>19</v>
      </c>
      <c r="F1139" s="230" t="s">
        <v>1951</v>
      </c>
      <c r="G1139" s="228"/>
      <c r="H1139" s="231">
        <v>0.48699999999999999</v>
      </c>
      <c r="I1139" s="232"/>
      <c r="J1139" s="228"/>
      <c r="K1139" s="228"/>
      <c r="L1139" s="233"/>
      <c r="M1139" s="234"/>
      <c r="N1139" s="235"/>
      <c r="O1139" s="235"/>
      <c r="P1139" s="235"/>
      <c r="Q1139" s="235"/>
      <c r="R1139" s="235"/>
      <c r="S1139" s="235"/>
      <c r="T1139" s="236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7" t="s">
        <v>146</v>
      </c>
      <c r="AU1139" s="237" t="s">
        <v>83</v>
      </c>
      <c r="AV1139" s="13" t="s">
        <v>83</v>
      </c>
      <c r="AW1139" s="13" t="s">
        <v>33</v>
      </c>
      <c r="AX1139" s="13" t="s">
        <v>73</v>
      </c>
      <c r="AY1139" s="237" t="s">
        <v>133</v>
      </c>
    </row>
    <row r="1140" s="13" customFormat="1">
      <c r="A1140" s="13"/>
      <c r="B1140" s="227"/>
      <c r="C1140" s="228"/>
      <c r="D1140" s="220" t="s">
        <v>146</v>
      </c>
      <c r="E1140" s="229" t="s">
        <v>19</v>
      </c>
      <c r="F1140" s="230" t="s">
        <v>1952</v>
      </c>
      <c r="G1140" s="228"/>
      <c r="H1140" s="231">
        <v>0.42999999999999999</v>
      </c>
      <c r="I1140" s="232"/>
      <c r="J1140" s="228"/>
      <c r="K1140" s="228"/>
      <c r="L1140" s="233"/>
      <c r="M1140" s="234"/>
      <c r="N1140" s="235"/>
      <c r="O1140" s="235"/>
      <c r="P1140" s="235"/>
      <c r="Q1140" s="235"/>
      <c r="R1140" s="235"/>
      <c r="S1140" s="235"/>
      <c r="T1140" s="236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7" t="s">
        <v>146</v>
      </c>
      <c r="AU1140" s="237" t="s">
        <v>83</v>
      </c>
      <c r="AV1140" s="13" t="s">
        <v>83</v>
      </c>
      <c r="AW1140" s="13" t="s">
        <v>33</v>
      </c>
      <c r="AX1140" s="13" t="s">
        <v>73</v>
      </c>
      <c r="AY1140" s="237" t="s">
        <v>133</v>
      </c>
    </row>
    <row r="1141" s="14" customFormat="1">
      <c r="A1141" s="14"/>
      <c r="B1141" s="238"/>
      <c r="C1141" s="239"/>
      <c r="D1141" s="220" t="s">
        <v>146</v>
      </c>
      <c r="E1141" s="240" t="s">
        <v>19</v>
      </c>
      <c r="F1141" s="241" t="s">
        <v>1336</v>
      </c>
      <c r="G1141" s="239"/>
      <c r="H1141" s="240" t="s">
        <v>19</v>
      </c>
      <c r="I1141" s="242"/>
      <c r="J1141" s="239"/>
      <c r="K1141" s="239"/>
      <c r="L1141" s="243"/>
      <c r="M1141" s="244"/>
      <c r="N1141" s="245"/>
      <c r="O1141" s="245"/>
      <c r="P1141" s="245"/>
      <c r="Q1141" s="245"/>
      <c r="R1141" s="245"/>
      <c r="S1141" s="245"/>
      <c r="T1141" s="246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47" t="s">
        <v>146</v>
      </c>
      <c r="AU1141" s="247" t="s">
        <v>83</v>
      </c>
      <c r="AV1141" s="14" t="s">
        <v>81</v>
      </c>
      <c r="AW1141" s="14" t="s">
        <v>33</v>
      </c>
      <c r="AX1141" s="14" t="s">
        <v>73</v>
      </c>
      <c r="AY1141" s="247" t="s">
        <v>133</v>
      </c>
    </row>
    <row r="1142" s="13" customFormat="1">
      <c r="A1142" s="13"/>
      <c r="B1142" s="227"/>
      <c r="C1142" s="228"/>
      <c r="D1142" s="220" t="s">
        <v>146</v>
      </c>
      <c r="E1142" s="229" t="s">
        <v>19</v>
      </c>
      <c r="F1142" s="230" t="s">
        <v>1953</v>
      </c>
      <c r="G1142" s="228"/>
      <c r="H1142" s="231">
        <v>0.84599999999999997</v>
      </c>
      <c r="I1142" s="232"/>
      <c r="J1142" s="228"/>
      <c r="K1142" s="228"/>
      <c r="L1142" s="233"/>
      <c r="M1142" s="234"/>
      <c r="N1142" s="235"/>
      <c r="O1142" s="235"/>
      <c r="P1142" s="235"/>
      <c r="Q1142" s="235"/>
      <c r="R1142" s="235"/>
      <c r="S1142" s="235"/>
      <c r="T1142" s="236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7" t="s">
        <v>146</v>
      </c>
      <c r="AU1142" s="237" t="s">
        <v>83</v>
      </c>
      <c r="AV1142" s="13" t="s">
        <v>83</v>
      </c>
      <c r="AW1142" s="13" t="s">
        <v>33</v>
      </c>
      <c r="AX1142" s="13" t="s">
        <v>73</v>
      </c>
      <c r="AY1142" s="237" t="s">
        <v>133</v>
      </c>
    </row>
    <row r="1143" s="13" customFormat="1">
      <c r="A1143" s="13"/>
      <c r="B1143" s="227"/>
      <c r="C1143" s="228"/>
      <c r="D1143" s="220" t="s">
        <v>146</v>
      </c>
      <c r="E1143" s="229" t="s">
        <v>19</v>
      </c>
      <c r="F1143" s="230" t="s">
        <v>1954</v>
      </c>
      <c r="G1143" s="228"/>
      <c r="H1143" s="231">
        <v>3.8759999999999999</v>
      </c>
      <c r="I1143" s="232"/>
      <c r="J1143" s="228"/>
      <c r="K1143" s="228"/>
      <c r="L1143" s="233"/>
      <c r="M1143" s="234"/>
      <c r="N1143" s="235"/>
      <c r="O1143" s="235"/>
      <c r="P1143" s="235"/>
      <c r="Q1143" s="235"/>
      <c r="R1143" s="235"/>
      <c r="S1143" s="235"/>
      <c r="T1143" s="236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7" t="s">
        <v>146</v>
      </c>
      <c r="AU1143" s="237" t="s">
        <v>83</v>
      </c>
      <c r="AV1143" s="13" t="s">
        <v>83</v>
      </c>
      <c r="AW1143" s="13" t="s">
        <v>33</v>
      </c>
      <c r="AX1143" s="13" t="s">
        <v>73</v>
      </c>
      <c r="AY1143" s="237" t="s">
        <v>133</v>
      </c>
    </row>
    <row r="1144" s="13" customFormat="1">
      <c r="A1144" s="13"/>
      <c r="B1144" s="227"/>
      <c r="C1144" s="228"/>
      <c r="D1144" s="220" t="s">
        <v>146</v>
      </c>
      <c r="E1144" s="229" t="s">
        <v>19</v>
      </c>
      <c r="F1144" s="230" t="s">
        <v>1955</v>
      </c>
      <c r="G1144" s="228"/>
      <c r="H1144" s="231">
        <v>2.1139999999999999</v>
      </c>
      <c r="I1144" s="232"/>
      <c r="J1144" s="228"/>
      <c r="K1144" s="228"/>
      <c r="L1144" s="233"/>
      <c r="M1144" s="234"/>
      <c r="N1144" s="235"/>
      <c r="O1144" s="235"/>
      <c r="P1144" s="235"/>
      <c r="Q1144" s="235"/>
      <c r="R1144" s="235"/>
      <c r="S1144" s="235"/>
      <c r="T1144" s="236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7" t="s">
        <v>146</v>
      </c>
      <c r="AU1144" s="237" t="s">
        <v>83</v>
      </c>
      <c r="AV1144" s="13" t="s">
        <v>83</v>
      </c>
      <c r="AW1144" s="13" t="s">
        <v>33</v>
      </c>
      <c r="AX1144" s="13" t="s">
        <v>73</v>
      </c>
      <c r="AY1144" s="237" t="s">
        <v>133</v>
      </c>
    </row>
    <row r="1145" s="13" customFormat="1">
      <c r="A1145" s="13"/>
      <c r="B1145" s="227"/>
      <c r="C1145" s="228"/>
      <c r="D1145" s="220" t="s">
        <v>146</v>
      </c>
      <c r="E1145" s="229" t="s">
        <v>19</v>
      </c>
      <c r="F1145" s="230" t="s">
        <v>1956</v>
      </c>
      <c r="G1145" s="228"/>
      <c r="H1145" s="231">
        <v>0.84599999999999997</v>
      </c>
      <c r="I1145" s="232"/>
      <c r="J1145" s="228"/>
      <c r="K1145" s="228"/>
      <c r="L1145" s="233"/>
      <c r="M1145" s="234"/>
      <c r="N1145" s="235"/>
      <c r="O1145" s="235"/>
      <c r="P1145" s="235"/>
      <c r="Q1145" s="235"/>
      <c r="R1145" s="235"/>
      <c r="S1145" s="235"/>
      <c r="T1145" s="236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7" t="s">
        <v>146</v>
      </c>
      <c r="AU1145" s="237" t="s">
        <v>83</v>
      </c>
      <c r="AV1145" s="13" t="s">
        <v>83</v>
      </c>
      <c r="AW1145" s="13" t="s">
        <v>33</v>
      </c>
      <c r="AX1145" s="13" t="s">
        <v>73</v>
      </c>
      <c r="AY1145" s="237" t="s">
        <v>133</v>
      </c>
    </row>
    <row r="1146" s="13" customFormat="1">
      <c r="A1146" s="13"/>
      <c r="B1146" s="227"/>
      <c r="C1146" s="228"/>
      <c r="D1146" s="220" t="s">
        <v>146</v>
      </c>
      <c r="E1146" s="229" t="s">
        <v>19</v>
      </c>
      <c r="F1146" s="230" t="s">
        <v>1957</v>
      </c>
      <c r="G1146" s="228"/>
      <c r="H1146" s="231">
        <v>0.23200000000000001</v>
      </c>
      <c r="I1146" s="232"/>
      <c r="J1146" s="228"/>
      <c r="K1146" s="228"/>
      <c r="L1146" s="233"/>
      <c r="M1146" s="234"/>
      <c r="N1146" s="235"/>
      <c r="O1146" s="235"/>
      <c r="P1146" s="235"/>
      <c r="Q1146" s="235"/>
      <c r="R1146" s="235"/>
      <c r="S1146" s="235"/>
      <c r="T1146" s="236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7" t="s">
        <v>146</v>
      </c>
      <c r="AU1146" s="237" t="s">
        <v>83</v>
      </c>
      <c r="AV1146" s="13" t="s">
        <v>83</v>
      </c>
      <c r="AW1146" s="13" t="s">
        <v>33</v>
      </c>
      <c r="AX1146" s="13" t="s">
        <v>73</v>
      </c>
      <c r="AY1146" s="237" t="s">
        <v>133</v>
      </c>
    </row>
    <row r="1147" s="15" customFormat="1">
      <c r="A1147" s="15"/>
      <c r="B1147" s="248"/>
      <c r="C1147" s="249"/>
      <c r="D1147" s="220" t="s">
        <v>146</v>
      </c>
      <c r="E1147" s="250" t="s">
        <v>19</v>
      </c>
      <c r="F1147" s="251" t="s">
        <v>261</v>
      </c>
      <c r="G1147" s="249"/>
      <c r="H1147" s="252">
        <v>8.8309999999999977</v>
      </c>
      <c r="I1147" s="253"/>
      <c r="J1147" s="249"/>
      <c r="K1147" s="249"/>
      <c r="L1147" s="254"/>
      <c r="M1147" s="255"/>
      <c r="N1147" s="256"/>
      <c r="O1147" s="256"/>
      <c r="P1147" s="256"/>
      <c r="Q1147" s="256"/>
      <c r="R1147" s="256"/>
      <c r="S1147" s="256"/>
      <c r="T1147" s="257"/>
      <c r="U1147" s="15"/>
      <c r="V1147" s="15"/>
      <c r="W1147" s="15"/>
      <c r="X1147" s="15"/>
      <c r="Y1147" s="15"/>
      <c r="Z1147" s="15"/>
      <c r="AA1147" s="15"/>
      <c r="AB1147" s="15"/>
      <c r="AC1147" s="15"/>
      <c r="AD1147" s="15"/>
      <c r="AE1147" s="15"/>
      <c r="AT1147" s="258" t="s">
        <v>146</v>
      </c>
      <c r="AU1147" s="258" t="s">
        <v>83</v>
      </c>
      <c r="AV1147" s="15" t="s">
        <v>140</v>
      </c>
      <c r="AW1147" s="15" t="s">
        <v>33</v>
      </c>
      <c r="AX1147" s="15" t="s">
        <v>81</v>
      </c>
      <c r="AY1147" s="258" t="s">
        <v>133</v>
      </c>
    </row>
    <row r="1148" s="2" customFormat="1" ht="33" customHeight="1">
      <c r="A1148" s="41"/>
      <c r="B1148" s="42"/>
      <c r="C1148" s="207" t="s">
        <v>1958</v>
      </c>
      <c r="D1148" s="207" t="s">
        <v>135</v>
      </c>
      <c r="E1148" s="208" t="s">
        <v>1959</v>
      </c>
      <c r="F1148" s="209" t="s">
        <v>1960</v>
      </c>
      <c r="G1148" s="210" t="s">
        <v>312</v>
      </c>
      <c r="H1148" s="211">
        <v>105.25</v>
      </c>
      <c r="I1148" s="212"/>
      <c r="J1148" s="213">
        <f>ROUND(I1148*H1148,2)</f>
        <v>0</v>
      </c>
      <c r="K1148" s="209" t="s">
        <v>139</v>
      </c>
      <c r="L1148" s="47"/>
      <c r="M1148" s="214" t="s">
        <v>19</v>
      </c>
      <c r="N1148" s="215" t="s">
        <v>44</v>
      </c>
      <c r="O1148" s="87"/>
      <c r="P1148" s="216">
        <f>O1148*H1148</f>
        <v>0</v>
      </c>
      <c r="Q1148" s="216">
        <v>0</v>
      </c>
      <c r="R1148" s="216">
        <f>Q1148*H1148</f>
        <v>0</v>
      </c>
      <c r="S1148" s="216">
        <v>0</v>
      </c>
      <c r="T1148" s="217">
        <f>S1148*H1148</f>
        <v>0</v>
      </c>
      <c r="U1148" s="41"/>
      <c r="V1148" s="41"/>
      <c r="W1148" s="41"/>
      <c r="X1148" s="41"/>
      <c r="Y1148" s="41"/>
      <c r="Z1148" s="41"/>
      <c r="AA1148" s="41"/>
      <c r="AB1148" s="41"/>
      <c r="AC1148" s="41"/>
      <c r="AD1148" s="41"/>
      <c r="AE1148" s="41"/>
      <c r="AR1148" s="218" t="s">
        <v>246</v>
      </c>
      <c r="AT1148" s="218" t="s">
        <v>135</v>
      </c>
      <c r="AU1148" s="218" t="s">
        <v>83</v>
      </c>
      <c r="AY1148" s="20" t="s">
        <v>133</v>
      </c>
      <c r="BE1148" s="219">
        <f>IF(N1148="základní",J1148,0)</f>
        <v>0</v>
      </c>
      <c r="BF1148" s="219">
        <f>IF(N1148="snížená",J1148,0)</f>
        <v>0</v>
      </c>
      <c r="BG1148" s="219">
        <f>IF(N1148="zákl. přenesená",J1148,0)</f>
        <v>0</v>
      </c>
      <c r="BH1148" s="219">
        <f>IF(N1148="sníž. přenesená",J1148,0)</f>
        <v>0</v>
      </c>
      <c r="BI1148" s="219">
        <f>IF(N1148="nulová",J1148,0)</f>
        <v>0</v>
      </c>
      <c r="BJ1148" s="20" t="s">
        <v>81</v>
      </c>
      <c r="BK1148" s="219">
        <f>ROUND(I1148*H1148,2)</f>
        <v>0</v>
      </c>
      <c r="BL1148" s="20" t="s">
        <v>246</v>
      </c>
      <c r="BM1148" s="218" t="s">
        <v>1961</v>
      </c>
    </row>
    <row r="1149" s="2" customFormat="1">
      <c r="A1149" s="41"/>
      <c r="B1149" s="42"/>
      <c r="C1149" s="43"/>
      <c r="D1149" s="220" t="s">
        <v>142</v>
      </c>
      <c r="E1149" s="43"/>
      <c r="F1149" s="221" t="s">
        <v>1962</v>
      </c>
      <c r="G1149" s="43"/>
      <c r="H1149" s="43"/>
      <c r="I1149" s="222"/>
      <c r="J1149" s="43"/>
      <c r="K1149" s="43"/>
      <c r="L1149" s="47"/>
      <c r="M1149" s="223"/>
      <c r="N1149" s="224"/>
      <c r="O1149" s="87"/>
      <c r="P1149" s="87"/>
      <c r="Q1149" s="87"/>
      <c r="R1149" s="87"/>
      <c r="S1149" s="87"/>
      <c r="T1149" s="88"/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T1149" s="20" t="s">
        <v>142</v>
      </c>
      <c r="AU1149" s="20" t="s">
        <v>83</v>
      </c>
    </row>
    <row r="1150" s="2" customFormat="1">
      <c r="A1150" s="41"/>
      <c r="B1150" s="42"/>
      <c r="C1150" s="43"/>
      <c r="D1150" s="225" t="s">
        <v>144</v>
      </c>
      <c r="E1150" s="43"/>
      <c r="F1150" s="226" t="s">
        <v>1963</v>
      </c>
      <c r="G1150" s="43"/>
      <c r="H1150" s="43"/>
      <c r="I1150" s="222"/>
      <c r="J1150" s="43"/>
      <c r="K1150" s="43"/>
      <c r="L1150" s="47"/>
      <c r="M1150" s="223"/>
      <c r="N1150" s="224"/>
      <c r="O1150" s="87"/>
      <c r="P1150" s="87"/>
      <c r="Q1150" s="87"/>
      <c r="R1150" s="87"/>
      <c r="S1150" s="87"/>
      <c r="T1150" s="88"/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T1150" s="20" t="s">
        <v>144</v>
      </c>
      <c r="AU1150" s="20" t="s">
        <v>83</v>
      </c>
    </row>
    <row r="1151" s="14" customFormat="1">
      <c r="A1151" s="14"/>
      <c r="B1151" s="238"/>
      <c r="C1151" s="239"/>
      <c r="D1151" s="220" t="s">
        <v>146</v>
      </c>
      <c r="E1151" s="240" t="s">
        <v>19</v>
      </c>
      <c r="F1151" s="241" t="s">
        <v>236</v>
      </c>
      <c r="G1151" s="239"/>
      <c r="H1151" s="240" t="s">
        <v>19</v>
      </c>
      <c r="I1151" s="242"/>
      <c r="J1151" s="239"/>
      <c r="K1151" s="239"/>
      <c r="L1151" s="243"/>
      <c r="M1151" s="244"/>
      <c r="N1151" s="245"/>
      <c r="O1151" s="245"/>
      <c r="P1151" s="245"/>
      <c r="Q1151" s="245"/>
      <c r="R1151" s="245"/>
      <c r="S1151" s="245"/>
      <c r="T1151" s="246"/>
      <c r="U1151" s="14"/>
      <c r="V1151" s="14"/>
      <c r="W1151" s="14"/>
      <c r="X1151" s="14"/>
      <c r="Y1151" s="14"/>
      <c r="Z1151" s="14"/>
      <c r="AA1151" s="14"/>
      <c r="AB1151" s="14"/>
      <c r="AC1151" s="14"/>
      <c r="AD1151" s="14"/>
      <c r="AE1151" s="14"/>
      <c r="AT1151" s="247" t="s">
        <v>146</v>
      </c>
      <c r="AU1151" s="247" t="s">
        <v>83</v>
      </c>
      <c r="AV1151" s="14" t="s">
        <v>81</v>
      </c>
      <c r="AW1151" s="14" t="s">
        <v>33</v>
      </c>
      <c r="AX1151" s="14" t="s">
        <v>73</v>
      </c>
      <c r="AY1151" s="247" t="s">
        <v>133</v>
      </c>
    </row>
    <row r="1152" s="14" customFormat="1">
      <c r="A1152" s="14"/>
      <c r="B1152" s="238"/>
      <c r="C1152" s="239"/>
      <c r="D1152" s="220" t="s">
        <v>146</v>
      </c>
      <c r="E1152" s="240" t="s">
        <v>19</v>
      </c>
      <c r="F1152" s="241" t="s">
        <v>1964</v>
      </c>
      <c r="G1152" s="239"/>
      <c r="H1152" s="240" t="s">
        <v>19</v>
      </c>
      <c r="I1152" s="242"/>
      <c r="J1152" s="239"/>
      <c r="K1152" s="239"/>
      <c r="L1152" s="243"/>
      <c r="M1152" s="244"/>
      <c r="N1152" s="245"/>
      <c r="O1152" s="245"/>
      <c r="P1152" s="245"/>
      <c r="Q1152" s="245"/>
      <c r="R1152" s="245"/>
      <c r="S1152" s="245"/>
      <c r="T1152" s="246"/>
      <c r="U1152" s="14"/>
      <c r="V1152" s="14"/>
      <c r="W1152" s="14"/>
      <c r="X1152" s="14"/>
      <c r="Y1152" s="14"/>
      <c r="Z1152" s="14"/>
      <c r="AA1152" s="14"/>
      <c r="AB1152" s="14"/>
      <c r="AC1152" s="14"/>
      <c r="AD1152" s="14"/>
      <c r="AE1152" s="14"/>
      <c r="AT1152" s="247" t="s">
        <v>146</v>
      </c>
      <c r="AU1152" s="247" t="s">
        <v>83</v>
      </c>
      <c r="AV1152" s="14" t="s">
        <v>81</v>
      </c>
      <c r="AW1152" s="14" t="s">
        <v>33</v>
      </c>
      <c r="AX1152" s="14" t="s">
        <v>73</v>
      </c>
      <c r="AY1152" s="247" t="s">
        <v>133</v>
      </c>
    </row>
    <row r="1153" s="13" customFormat="1">
      <c r="A1153" s="13"/>
      <c r="B1153" s="227"/>
      <c r="C1153" s="228"/>
      <c r="D1153" s="220" t="s">
        <v>146</v>
      </c>
      <c r="E1153" s="229" t="s">
        <v>19</v>
      </c>
      <c r="F1153" s="230" t="s">
        <v>1965</v>
      </c>
      <c r="G1153" s="228"/>
      <c r="H1153" s="231">
        <v>47.604999999999997</v>
      </c>
      <c r="I1153" s="232"/>
      <c r="J1153" s="228"/>
      <c r="K1153" s="228"/>
      <c r="L1153" s="233"/>
      <c r="M1153" s="234"/>
      <c r="N1153" s="235"/>
      <c r="O1153" s="235"/>
      <c r="P1153" s="235"/>
      <c r="Q1153" s="235"/>
      <c r="R1153" s="235"/>
      <c r="S1153" s="235"/>
      <c r="T1153" s="23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7" t="s">
        <v>146</v>
      </c>
      <c r="AU1153" s="237" t="s">
        <v>83</v>
      </c>
      <c r="AV1153" s="13" t="s">
        <v>83</v>
      </c>
      <c r="AW1153" s="13" t="s">
        <v>33</v>
      </c>
      <c r="AX1153" s="13" t="s">
        <v>73</v>
      </c>
      <c r="AY1153" s="237" t="s">
        <v>133</v>
      </c>
    </row>
    <row r="1154" s="13" customFormat="1">
      <c r="A1154" s="13"/>
      <c r="B1154" s="227"/>
      <c r="C1154" s="228"/>
      <c r="D1154" s="220" t="s">
        <v>146</v>
      </c>
      <c r="E1154" s="229" t="s">
        <v>19</v>
      </c>
      <c r="F1154" s="230" t="s">
        <v>1966</v>
      </c>
      <c r="G1154" s="228"/>
      <c r="H1154" s="231">
        <v>31.385000000000002</v>
      </c>
      <c r="I1154" s="232"/>
      <c r="J1154" s="228"/>
      <c r="K1154" s="228"/>
      <c r="L1154" s="233"/>
      <c r="M1154" s="234"/>
      <c r="N1154" s="235"/>
      <c r="O1154" s="235"/>
      <c r="P1154" s="235"/>
      <c r="Q1154" s="235"/>
      <c r="R1154" s="235"/>
      <c r="S1154" s="235"/>
      <c r="T1154" s="236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7" t="s">
        <v>146</v>
      </c>
      <c r="AU1154" s="237" t="s">
        <v>83</v>
      </c>
      <c r="AV1154" s="13" t="s">
        <v>83</v>
      </c>
      <c r="AW1154" s="13" t="s">
        <v>33</v>
      </c>
      <c r="AX1154" s="13" t="s">
        <v>73</v>
      </c>
      <c r="AY1154" s="237" t="s">
        <v>133</v>
      </c>
    </row>
    <row r="1155" s="14" customFormat="1">
      <c r="A1155" s="14"/>
      <c r="B1155" s="238"/>
      <c r="C1155" s="239"/>
      <c r="D1155" s="220" t="s">
        <v>146</v>
      </c>
      <c r="E1155" s="240" t="s">
        <v>19</v>
      </c>
      <c r="F1155" s="241" t="s">
        <v>1967</v>
      </c>
      <c r="G1155" s="239"/>
      <c r="H1155" s="240" t="s">
        <v>19</v>
      </c>
      <c r="I1155" s="242"/>
      <c r="J1155" s="239"/>
      <c r="K1155" s="239"/>
      <c r="L1155" s="243"/>
      <c r="M1155" s="244"/>
      <c r="N1155" s="245"/>
      <c r="O1155" s="245"/>
      <c r="P1155" s="245"/>
      <c r="Q1155" s="245"/>
      <c r="R1155" s="245"/>
      <c r="S1155" s="245"/>
      <c r="T1155" s="246"/>
      <c r="U1155" s="14"/>
      <c r="V1155" s="14"/>
      <c r="W1155" s="14"/>
      <c r="X1155" s="14"/>
      <c r="Y1155" s="14"/>
      <c r="Z1155" s="14"/>
      <c r="AA1155" s="14"/>
      <c r="AB1155" s="14"/>
      <c r="AC1155" s="14"/>
      <c r="AD1155" s="14"/>
      <c r="AE1155" s="14"/>
      <c r="AT1155" s="247" t="s">
        <v>146</v>
      </c>
      <c r="AU1155" s="247" t="s">
        <v>83</v>
      </c>
      <c r="AV1155" s="14" t="s">
        <v>81</v>
      </c>
      <c r="AW1155" s="14" t="s">
        <v>33</v>
      </c>
      <c r="AX1155" s="14" t="s">
        <v>73</v>
      </c>
      <c r="AY1155" s="247" t="s">
        <v>133</v>
      </c>
    </row>
    <row r="1156" s="13" customFormat="1">
      <c r="A1156" s="13"/>
      <c r="B1156" s="227"/>
      <c r="C1156" s="228"/>
      <c r="D1156" s="220" t="s">
        <v>146</v>
      </c>
      <c r="E1156" s="229" t="s">
        <v>19</v>
      </c>
      <c r="F1156" s="230" t="s">
        <v>1968</v>
      </c>
      <c r="G1156" s="228"/>
      <c r="H1156" s="231">
        <v>26.260000000000002</v>
      </c>
      <c r="I1156" s="232"/>
      <c r="J1156" s="228"/>
      <c r="K1156" s="228"/>
      <c r="L1156" s="233"/>
      <c r="M1156" s="234"/>
      <c r="N1156" s="235"/>
      <c r="O1156" s="235"/>
      <c r="P1156" s="235"/>
      <c r="Q1156" s="235"/>
      <c r="R1156" s="235"/>
      <c r="S1156" s="235"/>
      <c r="T1156" s="236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7" t="s">
        <v>146</v>
      </c>
      <c r="AU1156" s="237" t="s">
        <v>83</v>
      </c>
      <c r="AV1156" s="13" t="s">
        <v>83</v>
      </c>
      <c r="AW1156" s="13" t="s">
        <v>33</v>
      </c>
      <c r="AX1156" s="13" t="s">
        <v>73</v>
      </c>
      <c r="AY1156" s="237" t="s">
        <v>133</v>
      </c>
    </row>
    <row r="1157" s="15" customFormat="1">
      <c r="A1157" s="15"/>
      <c r="B1157" s="248"/>
      <c r="C1157" s="249"/>
      <c r="D1157" s="220" t="s">
        <v>146</v>
      </c>
      <c r="E1157" s="250" t="s">
        <v>19</v>
      </c>
      <c r="F1157" s="251" t="s">
        <v>261</v>
      </c>
      <c r="G1157" s="249"/>
      <c r="H1157" s="252">
        <v>105.25</v>
      </c>
      <c r="I1157" s="253"/>
      <c r="J1157" s="249"/>
      <c r="K1157" s="249"/>
      <c r="L1157" s="254"/>
      <c r="M1157" s="255"/>
      <c r="N1157" s="256"/>
      <c r="O1157" s="256"/>
      <c r="P1157" s="256"/>
      <c r="Q1157" s="256"/>
      <c r="R1157" s="256"/>
      <c r="S1157" s="256"/>
      <c r="T1157" s="257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58" t="s">
        <v>146</v>
      </c>
      <c r="AU1157" s="258" t="s">
        <v>83</v>
      </c>
      <c r="AV1157" s="15" t="s">
        <v>140</v>
      </c>
      <c r="AW1157" s="15" t="s">
        <v>33</v>
      </c>
      <c r="AX1157" s="15" t="s">
        <v>81</v>
      </c>
      <c r="AY1157" s="258" t="s">
        <v>133</v>
      </c>
    </row>
    <row r="1158" s="2" customFormat="1" ht="21.75" customHeight="1">
      <c r="A1158" s="41"/>
      <c r="B1158" s="42"/>
      <c r="C1158" s="273" t="s">
        <v>1969</v>
      </c>
      <c r="D1158" s="273" t="s">
        <v>735</v>
      </c>
      <c r="E1158" s="274" t="s">
        <v>1839</v>
      </c>
      <c r="F1158" s="275" t="s">
        <v>1840</v>
      </c>
      <c r="G1158" s="276" t="s">
        <v>138</v>
      </c>
      <c r="H1158" s="277">
        <v>3.242</v>
      </c>
      <c r="I1158" s="278"/>
      <c r="J1158" s="279">
        <f>ROUND(I1158*H1158,2)</f>
        <v>0</v>
      </c>
      <c r="K1158" s="275" t="s">
        <v>139</v>
      </c>
      <c r="L1158" s="280"/>
      <c r="M1158" s="281" t="s">
        <v>19</v>
      </c>
      <c r="N1158" s="282" t="s">
        <v>44</v>
      </c>
      <c r="O1158" s="87"/>
      <c r="P1158" s="216">
        <f>O1158*H1158</f>
        <v>0</v>
      </c>
      <c r="Q1158" s="216">
        <v>0.55000000000000004</v>
      </c>
      <c r="R1158" s="216">
        <f>Q1158*H1158</f>
        <v>1.7831000000000001</v>
      </c>
      <c r="S1158" s="216">
        <v>0</v>
      </c>
      <c r="T1158" s="217">
        <f>S1158*H1158</f>
        <v>0</v>
      </c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R1158" s="218" t="s">
        <v>382</v>
      </c>
      <c r="AT1158" s="218" t="s">
        <v>735</v>
      </c>
      <c r="AU1158" s="218" t="s">
        <v>83</v>
      </c>
      <c r="AY1158" s="20" t="s">
        <v>133</v>
      </c>
      <c r="BE1158" s="219">
        <f>IF(N1158="základní",J1158,0)</f>
        <v>0</v>
      </c>
      <c r="BF1158" s="219">
        <f>IF(N1158="snížená",J1158,0)</f>
        <v>0</v>
      </c>
      <c r="BG1158" s="219">
        <f>IF(N1158="zákl. přenesená",J1158,0)</f>
        <v>0</v>
      </c>
      <c r="BH1158" s="219">
        <f>IF(N1158="sníž. přenesená",J1158,0)</f>
        <v>0</v>
      </c>
      <c r="BI1158" s="219">
        <f>IF(N1158="nulová",J1158,0)</f>
        <v>0</v>
      </c>
      <c r="BJ1158" s="20" t="s">
        <v>81</v>
      </c>
      <c r="BK1158" s="219">
        <f>ROUND(I1158*H1158,2)</f>
        <v>0</v>
      </c>
      <c r="BL1158" s="20" t="s">
        <v>246</v>
      </c>
      <c r="BM1158" s="218" t="s">
        <v>1970</v>
      </c>
    </row>
    <row r="1159" s="2" customFormat="1">
      <c r="A1159" s="41"/>
      <c r="B1159" s="42"/>
      <c r="C1159" s="43"/>
      <c r="D1159" s="220" t="s">
        <v>142</v>
      </c>
      <c r="E1159" s="43"/>
      <c r="F1159" s="221" t="s">
        <v>1840</v>
      </c>
      <c r="G1159" s="43"/>
      <c r="H1159" s="43"/>
      <c r="I1159" s="222"/>
      <c r="J1159" s="43"/>
      <c r="K1159" s="43"/>
      <c r="L1159" s="47"/>
      <c r="M1159" s="223"/>
      <c r="N1159" s="224"/>
      <c r="O1159" s="87"/>
      <c r="P1159" s="87"/>
      <c r="Q1159" s="87"/>
      <c r="R1159" s="87"/>
      <c r="S1159" s="87"/>
      <c r="T1159" s="88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T1159" s="20" t="s">
        <v>142</v>
      </c>
      <c r="AU1159" s="20" t="s">
        <v>83</v>
      </c>
    </row>
    <row r="1160" s="13" customFormat="1">
      <c r="A1160" s="13"/>
      <c r="B1160" s="227"/>
      <c r="C1160" s="228"/>
      <c r="D1160" s="220" t="s">
        <v>146</v>
      </c>
      <c r="E1160" s="229" t="s">
        <v>19</v>
      </c>
      <c r="F1160" s="230" t="s">
        <v>1971</v>
      </c>
      <c r="G1160" s="228"/>
      <c r="H1160" s="231">
        <v>3.242</v>
      </c>
      <c r="I1160" s="232"/>
      <c r="J1160" s="228"/>
      <c r="K1160" s="228"/>
      <c r="L1160" s="233"/>
      <c r="M1160" s="234"/>
      <c r="N1160" s="235"/>
      <c r="O1160" s="235"/>
      <c r="P1160" s="235"/>
      <c r="Q1160" s="235"/>
      <c r="R1160" s="235"/>
      <c r="S1160" s="235"/>
      <c r="T1160" s="236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7" t="s">
        <v>146</v>
      </c>
      <c r="AU1160" s="237" t="s">
        <v>83</v>
      </c>
      <c r="AV1160" s="13" t="s">
        <v>83</v>
      </c>
      <c r="AW1160" s="13" t="s">
        <v>33</v>
      </c>
      <c r="AX1160" s="13" t="s">
        <v>81</v>
      </c>
      <c r="AY1160" s="237" t="s">
        <v>133</v>
      </c>
    </row>
    <row r="1161" s="2" customFormat="1" ht="33" customHeight="1">
      <c r="A1161" s="41"/>
      <c r="B1161" s="42"/>
      <c r="C1161" s="207" t="s">
        <v>1972</v>
      </c>
      <c r="D1161" s="207" t="s">
        <v>135</v>
      </c>
      <c r="E1161" s="208" t="s">
        <v>1973</v>
      </c>
      <c r="F1161" s="209" t="s">
        <v>1974</v>
      </c>
      <c r="G1161" s="210" t="s">
        <v>181</v>
      </c>
      <c r="H1161" s="211">
        <v>10.606999999999999</v>
      </c>
      <c r="I1161" s="212"/>
      <c r="J1161" s="213">
        <f>ROUND(I1161*H1161,2)</f>
        <v>0</v>
      </c>
      <c r="K1161" s="209" t="s">
        <v>139</v>
      </c>
      <c r="L1161" s="47"/>
      <c r="M1161" s="214" t="s">
        <v>19</v>
      </c>
      <c r="N1161" s="215" t="s">
        <v>44</v>
      </c>
      <c r="O1161" s="87"/>
      <c r="P1161" s="216">
        <f>O1161*H1161</f>
        <v>0</v>
      </c>
      <c r="Q1161" s="216">
        <v>0</v>
      </c>
      <c r="R1161" s="216">
        <f>Q1161*H1161</f>
        <v>0</v>
      </c>
      <c r="S1161" s="216">
        <v>0</v>
      </c>
      <c r="T1161" s="217">
        <f>S1161*H1161</f>
        <v>0</v>
      </c>
      <c r="U1161" s="41"/>
      <c r="V1161" s="41"/>
      <c r="W1161" s="41"/>
      <c r="X1161" s="41"/>
      <c r="Y1161" s="41"/>
      <c r="Z1161" s="41"/>
      <c r="AA1161" s="41"/>
      <c r="AB1161" s="41"/>
      <c r="AC1161" s="41"/>
      <c r="AD1161" s="41"/>
      <c r="AE1161" s="41"/>
      <c r="AR1161" s="218" t="s">
        <v>246</v>
      </c>
      <c r="AT1161" s="218" t="s">
        <v>135</v>
      </c>
      <c r="AU1161" s="218" t="s">
        <v>83</v>
      </c>
      <c r="AY1161" s="20" t="s">
        <v>133</v>
      </c>
      <c r="BE1161" s="219">
        <f>IF(N1161="základní",J1161,0)</f>
        <v>0</v>
      </c>
      <c r="BF1161" s="219">
        <f>IF(N1161="snížená",J1161,0)</f>
        <v>0</v>
      </c>
      <c r="BG1161" s="219">
        <f>IF(N1161="zákl. přenesená",J1161,0)</f>
        <v>0</v>
      </c>
      <c r="BH1161" s="219">
        <f>IF(N1161="sníž. přenesená",J1161,0)</f>
        <v>0</v>
      </c>
      <c r="BI1161" s="219">
        <f>IF(N1161="nulová",J1161,0)</f>
        <v>0</v>
      </c>
      <c r="BJ1161" s="20" t="s">
        <v>81</v>
      </c>
      <c r="BK1161" s="219">
        <f>ROUND(I1161*H1161,2)</f>
        <v>0</v>
      </c>
      <c r="BL1161" s="20" t="s">
        <v>246</v>
      </c>
      <c r="BM1161" s="218" t="s">
        <v>1975</v>
      </c>
    </row>
    <row r="1162" s="2" customFormat="1">
      <c r="A1162" s="41"/>
      <c r="B1162" s="42"/>
      <c r="C1162" s="43"/>
      <c r="D1162" s="220" t="s">
        <v>142</v>
      </c>
      <c r="E1162" s="43"/>
      <c r="F1162" s="221" t="s">
        <v>1976</v>
      </c>
      <c r="G1162" s="43"/>
      <c r="H1162" s="43"/>
      <c r="I1162" s="222"/>
      <c r="J1162" s="43"/>
      <c r="K1162" s="43"/>
      <c r="L1162" s="47"/>
      <c r="M1162" s="223"/>
      <c r="N1162" s="224"/>
      <c r="O1162" s="87"/>
      <c r="P1162" s="87"/>
      <c r="Q1162" s="87"/>
      <c r="R1162" s="87"/>
      <c r="S1162" s="87"/>
      <c r="T1162" s="88"/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T1162" s="20" t="s">
        <v>142</v>
      </c>
      <c r="AU1162" s="20" t="s">
        <v>83</v>
      </c>
    </row>
    <row r="1163" s="2" customFormat="1">
      <c r="A1163" s="41"/>
      <c r="B1163" s="42"/>
      <c r="C1163" s="43"/>
      <c r="D1163" s="225" t="s">
        <v>144</v>
      </c>
      <c r="E1163" s="43"/>
      <c r="F1163" s="226" t="s">
        <v>1977</v>
      </c>
      <c r="G1163" s="43"/>
      <c r="H1163" s="43"/>
      <c r="I1163" s="222"/>
      <c r="J1163" s="43"/>
      <c r="K1163" s="43"/>
      <c r="L1163" s="47"/>
      <c r="M1163" s="223"/>
      <c r="N1163" s="224"/>
      <c r="O1163" s="87"/>
      <c r="P1163" s="87"/>
      <c r="Q1163" s="87"/>
      <c r="R1163" s="87"/>
      <c r="S1163" s="87"/>
      <c r="T1163" s="88"/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T1163" s="20" t="s">
        <v>144</v>
      </c>
      <c r="AU1163" s="20" t="s">
        <v>83</v>
      </c>
    </row>
    <row r="1164" s="12" customFormat="1" ht="22.8" customHeight="1">
      <c r="A1164" s="12"/>
      <c r="B1164" s="191"/>
      <c r="C1164" s="192"/>
      <c r="D1164" s="193" t="s">
        <v>72</v>
      </c>
      <c r="E1164" s="205" t="s">
        <v>1978</v>
      </c>
      <c r="F1164" s="205" t="s">
        <v>1979</v>
      </c>
      <c r="G1164" s="192"/>
      <c r="H1164" s="192"/>
      <c r="I1164" s="195"/>
      <c r="J1164" s="206">
        <f>BK1164</f>
        <v>0</v>
      </c>
      <c r="K1164" s="192"/>
      <c r="L1164" s="197"/>
      <c r="M1164" s="198"/>
      <c r="N1164" s="199"/>
      <c r="O1164" s="199"/>
      <c r="P1164" s="200">
        <f>SUM(P1165:P1252)</f>
        <v>0</v>
      </c>
      <c r="Q1164" s="199"/>
      <c r="R1164" s="200">
        <f>SUM(R1165:R1252)</f>
        <v>6.1331842881211003</v>
      </c>
      <c r="S1164" s="199"/>
      <c r="T1164" s="201">
        <f>SUM(T1165:T1252)</f>
        <v>0</v>
      </c>
      <c r="U1164" s="12"/>
      <c r="V1164" s="12"/>
      <c r="W1164" s="12"/>
      <c r="X1164" s="12"/>
      <c r="Y1164" s="12"/>
      <c r="Z1164" s="12"/>
      <c r="AA1164" s="12"/>
      <c r="AB1164" s="12"/>
      <c r="AC1164" s="12"/>
      <c r="AD1164" s="12"/>
      <c r="AE1164" s="12"/>
      <c r="AR1164" s="202" t="s">
        <v>83</v>
      </c>
      <c r="AT1164" s="203" t="s">
        <v>72</v>
      </c>
      <c r="AU1164" s="203" t="s">
        <v>81</v>
      </c>
      <c r="AY1164" s="202" t="s">
        <v>133</v>
      </c>
      <c r="BK1164" s="204">
        <f>SUM(BK1165:BK1252)</f>
        <v>0</v>
      </c>
    </row>
    <row r="1165" s="2" customFormat="1" ht="24.15" customHeight="1">
      <c r="A1165" s="41"/>
      <c r="B1165" s="42"/>
      <c r="C1165" s="207" t="s">
        <v>1980</v>
      </c>
      <c r="D1165" s="207" t="s">
        <v>135</v>
      </c>
      <c r="E1165" s="208" t="s">
        <v>1981</v>
      </c>
      <c r="F1165" s="209" t="s">
        <v>1982</v>
      </c>
      <c r="G1165" s="210" t="s">
        <v>198</v>
      </c>
      <c r="H1165" s="211">
        <v>61.689999999999998</v>
      </c>
      <c r="I1165" s="212"/>
      <c r="J1165" s="213">
        <f>ROUND(I1165*H1165,2)</f>
        <v>0</v>
      </c>
      <c r="K1165" s="209" t="s">
        <v>139</v>
      </c>
      <c r="L1165" s="47"/>
      <c r="M1165" s="214" t="s">
        <v>19</v>
      </c>
      <c r="N1165" s="215" t="s">
        <v>44</v>
      </c>
      <c r="O1165" s="87"/>
      <c r="P1165" s="216">
        <f>O1165*H1165</f>
        <v>0</v>
      </c>
      <c r="Q1165" s="216">
        <v>0.026179999999999998</v>
      </c>
      <c r="R1165" s="216">
        <f>Q1165*H1165</f>
        <v>1.6150441999999998</v>
      </c>
      <c r="S1165" s="216">
        <v>0</v>
      </c>
      <c r="T1165" s="217">
        <f>S1165*H1165</f>
        <v>0</v>
      </c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R1165" s="218" t="s">
        <v>246</v>
      </c>
      <c r="AT1165" s="218" t="s">
        <v>135</v>
      </c>
      <c r="AU1165" s="218" t="s">
        <v>83</v>
      </c>
      <c r="AY1165" s="20" t="s">
        <v>133</v>
      </c>
      <c r="BE1165" s="219">
        <f>IF(N1165="základní",J1165,0)</f>
        <v>0</v>
      </c>
      <c r="BF1165" s="219">
        <f>IF(N1165="snížená",J1165,0)</f>
        <v>0</v>
      </c>
      <c r="BG1165" s="219">
        <f>IF(N1165="zákl. přenesená",J1165,0)</f>
        <v>0</v>
      </c>
      <c r="BH1165" s="219">
        <f>IF(N1165="sníž. přenesená",J1165,0)</f>
        <v>0</v>
      </c>
      <c r="BI1165" s="219">
        <f>IF(N1165="nulová",J1165,0)</f>
        <v>0</v>
      </c>
      <c r="BJ1165" s="20" t="s">
        <v>81</v>
      </c>
      <c r="BK1165" s="219">
        <f>ROUND(I1165*H1165,2)</f>
        <v>0</v>
      </c>
      <c r="BL1165" s="20" t="s">
        <v>246</v>
      </c>
      <c r="BM1165" s="218" t="s">
        <v>1983</v>
      </c>
    </row>
    <row r="1166" s="2" customFormat="1">
      <c r="A1166" s="41"/>
      <c r="B1166" s="42"/>
      <c r="C1166" s="43"/>
      <c r="D1166" s="220" t="s">
        <v>142</v>
      </c>
      <c r="E1166" s="43"/>
      <c r="F1166" s="221" t="s">
        <v>1984</v>
      </c>
      <c r="G1166" s="43"/>
      <c r="H1166" s="43"/>
      <c r="I1166" s="222"/>
      <c r="J1166" s="43"/>
      <c r="K1166" s="43"/>
      <c r="L1166" s="47"/>
      <c r="M1166" s="223"/>
      <c r="N1166" s="224"/>
      <c r="O1166" s="87"/>
      <c r="P1166" s="87"/>
      <c r="Q1166" s="87"/>
      <c r="R1166" s="87"/>
      <c r="S1166" s="87"/>
      <c r="T1166" s="88"/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T1166" s="20" t="s">
        <v>142</v>
      </c>
      <c r="AU1166" s="20" t="s">
        <v>83</v>
      </c>
    </row>
    <row r="1167" s="2" customFormat="1">
      <c r="A1167" s="41"/>
      <c r="B1167" s="42"/>
      <c r="C1167" s="43"/>
      <c r="D1167" s="225" t="s">
        <v>144</v>
      </c>
      <c r="E1167" s="43"/>
      <c r="F1167" s="226" t="s">
        <v>1985</v>
      </c>
      <c r="G1167" s="43"/>
      <c r="H1167" s="43"/>
      <c r="I1167" s="222"/>
      <c r="J1167" s="43"/>
      <c r="K1167" s="43"/>
      <c r="L1167" s="47"/>
      <c r="M1167" s="223"/>
      <c r="N1167" s="224"/>
      <c r="O1167" s="87"/>
      <c r="P1167" s="87"/>
      <c r="Q1167" s="87"/>
      <c r="R1167" s="87"/>
      <c r="S1167" s="87"/>
      <c r="T1167" s="88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T1167" s="20" t="s">
        <v>144</v>
      </c>
      <c r="AU1167" s="20" t="s">
        <v>83</v>
      </c>
    </row>
    <row r="1168" s="14" customFormat="1">
      <c r="A1168" s="14"/>
      <c r="B1168" s="238"/>
      <c r="C1168" s="239"/>
      <c r="D1168" s="220" t="s">
        <v>146</v>
      </c>
      <c r="E1168" s="240" t="s">
        <v>19</v>
      </c>
      <c r="F1168" s="241" t="s">
        <v>236</v>
      </c>
      <c r="G1168" s="239"/>
      <c r="H1168" s="240" t="s">
        <v>19</v>
      </c>
      <c r="I1168" s="242"/>
      <c r="J1168" s="239"/>
      <c r="K1168" s="239"/>
      <c r="L1168" s="243"/>
      <c r="M1168" s="244"/>
      <c r="N1168" s="245"/>
      <c r="O1168" s="245"/>
      <c r="P1168" s="245"/>
      <c r="Q1168" s="245"/>
      <c r="R1168" s="245"/>
      <c r="S1168" s="245"/>
      <c r="T1168" s="246"/>
      <c r="U1168" s="14"/>
      <c r="V1168" s="14"/>
      <c r="W1168" s="14"/>
      <c r="X1168" s="14"/>
      <c r="Y1168" s="14"/>
      <c r="Z1168" s="14"/>
      <c r="AA1168" s="14"/>
      <c r="AB1168" s="14"/>
      <c r="AC1168" s="14"/>
      <c r="AD1168" s="14"/>
      <c r="AE1168" s="14"/>
      <c r="AT1168" s="247" t="s">
        <v>146</v>
      </c>
      <c r="AU1168" s="247" t="s">
        <v>83</v>
      </c>
      <c r="AV1168" s="14" t="s">
        <v>81</v>
      </c>
      <c r="AW1168" s="14" t="s">
        <v>33</v>
      </c>
      <c r="AX1168" s="14" t="s">
        <v>73</v>
      </c>
      <c r="AY1168" s="247" t="s">
        <v>133</v>
      </c>
    </row>
    <row r="1169" s="13" customFormat="1">
      <c r="A1169" s="13"/>
      <c r="B1169" s="227"/>
      <c r="C1169" s="228"/>
      <c r="D1169" s="220" t="s">
        <v>146</v>
      </c>
      <c r="E1169" s="229" t="s">
        <v>19</v>
      </c>
      <c r="F1169" s="230" t="s">
        <v>1986</v>
      </c>
      <c r="G1169" s="228"/>
      <c r="H1169" s="231">
        <v>13.516</v>
      </c>
      <c r="I1169" s="232"/>
      <c r="J1169" s="228"/>
      <c r="K1169" s="228"/>
      <c r="L1169" s="233"/>
      <c r="M1169" s="234"/>
      <c r="N1169" s="235"/>
      <c r="O1169" s="235"/>
      <c r="P1169" s="235"/>
      <c r="Q1169" s="235"/>
      <c r="R1169" s="235"/>
      <c r="S1169" s="235"/>
      <c r="T1169" s="236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7" t="s">
        <v>146</v>
      </c>
      <c r="AU1169" s="237" t="s">
        <v>83</v>
      </c>
      <c r="AV1169" s="13" t="s">
        <v>83</v>
      </c>
      <c r="AW1169" s="13" t="s">
        <v>33</v>
      </c>
      <c r="AX1169" s="13" t="s">
        <v>73</v>
      </c>
      <c r="AY1169" s="237" t="s">
        <v>133</v>
      </c>
    </row>
    <row r="1170" s="13" customFormat="1">
      <c r="A1170" s="13"/>
      <c r="B1170" s="227"/>
      <c r="C1170" s="228"/>
      <c r="D1170" s="220" t="s">
        <v>146</v>
      </c>
      <c r="E1170" s="229" t="s">
        <v>19</v>
      </c>
      <c r="F1170" s="230" t="s">
        <v>1987</v>
      </c>
      <c r="G1170" s="228"/>
      <c r="H1170" s="231">
        <v>16.260999999999999</v>
      </c>
      <c r="I1170" s="232"/>
      <c r="J1170" s="228"/>
      <c r="K1170" s="228"/>
      <c r="L1170" s="233"/>
      <c r="M1170" s="234"/>
      <c r="N1170" s="235"/>
      <c r="O1170" s="235"/>
      <c r="P1170" s="235"/>
      <c r="Q1170" s="235"/>
      <c r="R1170" s="235"/>
      <c r="S1170" s="235"/>
      <c r="T1170" s="236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7" t="s">
        <v>146</v>
      </c>
      <c r="AU1170" s="237" t="s">
        <v>83</v>
      </c>
      <c r="AV1170" s="13" t="s">
        <v>83</v>
      </c>
      <c r="AW1170" s="13" t="s">
        <v>33</v>
      </c>
      <c r="AX1170" s="13" t="s">
        <v>73</v>
      </c>
      <c r="AY1170" s="237" t="s">
        <v>133</v>
      </c>
    </row>
    <row r="1171" s="13" customFormat="1">
      <c r="A1171" s="13"/>
      <c r="B1171" s="227"/>
      <c r="C1171" s="228"/>
      <c r="D1171" s="220" t="s">
        <v>146</v>
      </c>
      <c r="E1171" s="229" t="s">
        <v>19</v>
      </c>
      <c r="F1171" s="230" t="s">
        <v>1988</v>
      </c>
      <c r="G1171" s="228"/>
      <c r="H1171" s="231">
        <v>10.491</v>
      </c>
      <c r="I1171" s="232"/>
      <c r="J1171" s="228"/>
      <c r="K1171" s="228"/>
      <c r="L1171" s="233"/>
      <c r="M1171" s="234"/>
      <c r="N1171" s="235"/>
      <c r="O1171" s="235"/>
      <c r="P1171" s="235"/>
      <c r="Q1171" s="235"/>
      <c r="R1171" s="235"/>
      <c r="S1171" s="235"/>
      <c r="T1171" s="236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7" t="s">
        <v>146</v>
      </c>
      <c r="AU1171" s="237" t="s">
        <v>83</v>
      </c>
      <c r="AV1171" s="13" t="s">
        <v>83</v>
      </c>
      <c r="AW1171" s="13" t="s">
        <v>33</v>
      </c>
      <c r="AX1171" s="13" t="s">
        <v>73</v>
      </c>
      <c r="AY1171" s="237" t="s">
        <v>133</v>
      </c>
    </row>
    <row r="1172" s="13" customFormat="1">
      <c r="A1172" s="13"/>
      <c r="B1172" s="227"/>
      <c r="C1172" s="228"/>
      <c r="D1172" s="220" t="s">
        <v>146</v>
      </c>
      <c r="E1172" s="229" t="s">
        <v>19</v>
      </c>
      <c r="F1172" s="230" t="s">
        <v>1989</v>
      </c>
      <c r="G1172" s="228"/>
      <c r="H1172" s="231">
        <v>3.2999999999999998</v>
      </c>
      <c r="I1172" s="232"/>
      <c r="J1172" s="228"/>
      <c r="K1172" s="228"/>
      <c r="L1172" s="233"/>
      <c r="M1172" s="234"/>
      <c r="N1172" s="235"/>
      <c r="O1172" s="235"/>
      <c r="P1172" s="235"/>
      <c r="Q1172" s="235"/>
      <c r="R1172" s="235"/>
      <c r="S1172" s="235"/>
      <c r="T1172" s="236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7" t="s">
        <v>146</v>
      </c>
      <c r="AU1172" s="237" t="s">
        <v>83</v>
      </c>
      <c r="AV1172" s="13" t="s">
        <v>83</v>
      </c>
      <c r="AW1172" s="13" t="s">
        <v>33</v>
      </c>
      <c r="AX1172" s="13" t="s">
        <v>73</v>
      </c>
      <c r="AY1172" s="237" t="s">
        <v>133</v>
      </c>
    </row>
    <row r="1173" s="13" customFormat="1">
      <c r="A1173" s="13"/>
      <c r="B1173" s="227"/>
      <c r="C1173" s="228"/>
      <c r="D1173" s="220" t="s">
        <v>146</v>
      </c>
      <c r="E1173" s="229" t="s">
        <v>19</v>
      </c>
      <c r="F1173" s="230" t="s">
        <v>1990</v>
      </c>
      <c r="G1173" s="228"/>
      <c r="H1173" s="231">
        <v>5.3840000000000003</v>
      </c>
      <c r="I1173" s="232"/>
      <c r="J1173" s="228"/>
      <c r="K1173" s="228"/>
      <c r="L1173" s="233"/>
      <c r="M1173" s="234"/>
      <c r="N1173" s="235"/>
      <c r="O1173" s="235"/>
      <c r="P1173" s="235"/>
      <c r="Q1173" s="235"/>
      <c r="R1173" s="235"/>
      <c r="S1173" s="235"/>
      <c r="T1173" s="236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7" t="s">
        <v>146</v>
      </c>
      <c r="AU1173" s="237" t="s">
        <v>83</v>
      </c>
      <c r="AV1173" s="13" t="s">
        <v>83</v>
      </c>
      <c r="AW1173" s="13" t="s">
        <v>33</v>
      </c>
      <c r="AX1173" s="13" t="s">
        <v>73</v>
      </c>
      <c r="AY1173" s="237" t="s">
        <v>133</v>
      </c>
    </row>
    <row r="1174" s="13" customFormat="1">
      <c r="A1174" s="13"/>
      <c r="B1174" s="227"/>
      <c r="C1174" s="228"/>
      <c r="D1174" s="220" t="s">
        <v>146</v>
      </c>
      <c r="E1174" s="229" t="s">
        <v>19</v>
      </c>
      <c r="F1174" s="230" t="s">
        <v>1991</v>
      </c>
      <c r="G1174" s="228"/>
      <c r="H1174" s="231">
        <v>4.8840000000000003</v>
      </c>
      <c r="I1174" s="232"/>
      <c r="J1174" s="228"/>
      <c r="K1174" s="228"/>
      <c r="L1174" s="233"/>
      <c r="M1174" s="234"/>
      <c r="N1174" s="235"/>
      <c r="O1174" s="235"/>
      <c r="P1174" s="235"/>
      <c r="Q1174" s="235"/>
      <c r="R1174" s="235"/>
      <c r="S1174" s="235"/>
      <c r="T1174" s="236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7" t="s">
        <v>146</v>
      </c>
      <c r="AU1174" s="237" t="s">
        <v>83</v>
      </c>
      <c r="AV1174" s="13" t="s">
        <v>83</v>
      </c>
      <c r="AW1174" s="13" t="s">
        <v>33</v>
      </c>
      <c r="AX1174" s="13" t="s">
        <v>73</v>
      </c>
      <c r="AY1174" s="237" t="s">
        <v>133</v>
      </c>
    </row>
    <row r="1175" s="13" customFormat="1">
      <c r="A1175" s="13"/>
      <c r="B1175" s="227"/>
      <c r="C1175" s="228"/>
      <c r="D1175" s="220" t="s">
        <v>146</v>
      </c>
      <c r="E1175" s="229" t="s">
        <v>19</v>
      </c>
      <c r="F1175" s="230" t="s">
        <v>1992</v>
      </c>
      <c r="G1175" s="228"/>
      <c r="H1175" s="231">
        <v>7.8540000000000001</v>
      </c>
      <c r="I1175" s="232"/>
      <c r="J1175" s="228"/>
      <c r="K1175" s="228"/>
      <c r="L1175" s="233"/>
      <c r="M1175" s="234"/>
      <c r="N1175" s="235"/>
      <c r="O1175" s="235"/>
      <c r="P1175" s="235"/>
      <c r="Q1175" s="235"/>
      <c r="R1175" s="235"/>
      <c r="S1175" s="235"/>
      <c r="T1175" s="236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7" t="s">
        <v>146</v>
      </c>
      <c r="AU1175" s="237" t="s">
        <v>83</v>
      </c>
      <c r="AV1175" s="13" t="s">
        <v>83</v>
      </c>
      <c r="AW1175" s="13" t="s">
        <v>33</v>
      </c>
      <c r="AX1175" s="13" t="s">
        <v>73</v>
      </c>
      <c r="AY1175" s="237" t="s">
        <v>133</v>
      </c>
    </row>
    <row r="1176" s="15" customFormat="1">
      <c r="A1176" s="15"/>
      <c r="B1176" s="248"/>
      <c r="C1176" s="249"/>
      <c r="D1176" s="220" t="s">
        <v>146</v>
      </c>
      <c r="E1176" s="250" t="s">
        <v>19</v>
      </c>
      <c r="F1176" s="251" t="s">
        <v>261</v>
      </c>
      <c r="G1176" s="249"/>
      <c r="H1176" s="252">
        <v>61.689999999999998</v>
      </c>
      <c r="I1176" s="253"/>
      <c r="J1176" s="249"/>
      <c r="K1176" s="249"/>
      <c r="L1176" s="254"/>
      <c r="M1176" s="255"/>
      <c r="N1176" s="256"/>
      <c r="O1176" s="256"/>
      <c r="P1176" s="256"/>
      <c r="Q1176" s="256"/>
      <c r="R1176" s="256"/>
      <c r="S1176" s="256"/>
      <c r="T1176" s="257"/>
      <c r="U1176" s="15"/>
      <c r="V1176" s="15"/>
      <c r="W1176" s="15"/>
      <c r="X1176" s="15"/>
      <c r="Y1176" s="15"/>
      <c r="Z1176" s="15"/>
      <c r="AA1176" s="15"/>
      <c r="AB1176" s="15"/>
      <c r="AC1176" s="15"/>
      <c r="AD1176" s="15"/>
      <c r="AE1176" s="15"/>
      <c r="AT1176" s="258" t="s">
        <v>146</v>
      </c>
      <c r="AU1176" s="258" t="s">
        <v>83</v>
      </c>
      <c r="AV1176" s="15" t="s">
        <v>140</v>
      </c>
      <c r="AW1176" s="15" t="s">
        <v>33</v>
      </c>
      <c r="AX1176" s="15" t="s">
        <v>81</v>
      </c>
      <c r="AY1176" s="258" t="s">
        <v>133</v>
      </c>
    </row>
    <row r="1177" s="2" customFormat="1" ht="24.15" customHeight="1">
      <c r="A1177" s="41"/>
      <c r="B1177" s="42"/>
      <c r="C1177" s="207" t="s">
        <v>1993</v>
      </c>
      <c r="D1177" s="207" t="s">
        <v>135</v>
      </c>
      <c r="E1177" s="208" t="s">
        <v>1994</v>
      </c>
      <c r="F1177" s="209" t="s">
        <v>1995</v>
      </c>
      <c r="G1177" s="210" t="s">
        <v>198</v>
      </c>
      <c r="H1177" s="211">
        <v>5.6159999999999997</v>
      </c>
      <c r="I1177" s="212"/>
      <c r="J1177" s="213">
        <f>ROUND(I1177*H1177,2)</f>
        <v>0</v>
      </c>
      <c r="K1177" s="209" t="s">
        <v>139</v>
      </c>
      <c r="L1177" s="47"/>
      <c r="M1177" s="214" t="s">
        <v>19</v>
      </c>
      <c r="N1177" s="215" t="s">
        <v>44</v>
      </c>
      <c r="O1177" s="87"/>
      <c r="P1177" s="216">
        <f>O1177*H1177</f>
        <v>0</v>
      </c>
      <c r="Q1177" s="216">
        <v>0.02614</v>
      </c>
      <c r="R1177" s="216">
        <f>Q1177*H1177</f>
        <v>0.14680224</v>
      </c>
      <c r="S1177" s="216">
        <v>0</v>
      </c>
      <c r="T1177" s="217">
        <f>S1177*H1177</f>
        <v>0</v>
      </c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R1177" s="218" t="s">
        <v>246</v>
      </c>
      <c r="AT1177" s="218" t="s">
        <v>135</v>
      </c>
      <c r="AU1177" s="218" t="s">
        <v>83</v>
      </c>
      <c r="AY1177" s="20" t="s">
        <v>133</v>
      </c>
      <c r="BE1177" s="219">
        <f>IF(N1177="základní",J1177,0)</f>
        <v>0</v>
      </c>
      <c r="BF1177" s="219">
        <f>IF(N1177="snížená",J1177,0)</f>
        <v>0</v>
      </c>
      <c r="BG1177" s="219">
        <f>IF(N1177="zákl. přenesená",J1177,0)</f>
        <v>0</v>
      </c>
      <c r="BH1177" s="219">
        <f>IF(N1177="sníž. přenesená",J1177,0)</f>
        <v>0</v>
      </c>
      <c r="BI1177" s="219">
        <f>IF(N1177="nulová",J1177,0)</f>
        <v>0</v>
      </c>
      <c r="BJ1177" s="20" t="s">
        <v>81</v>
      </c>
      <c r="BK1177" s="219">
        <f>ROUND(I1177*H1177,2)</f>
        <v>0</v>
      </c>
      <c r="BL1177" s="20" t="s">
        <v>246</v>
      </c>
      <c r="BM1177" s="218" t="s">
        <v>1996</v>
      </c>
    </row>
    <row r="1178" s="2" customFormat="1">
      <c r="A1178" s="41"/>
      <c r="B1178" s="42"/>
      <c r="C1178" s="43"/>
      <c r="D1178" s="220" t="s">
        <v>142</v>
      </c>
      <c r="E1178" s="43"/>
      <c r="F1178" s="221" t="s">
        <v>1997</v>
      </c>
      <c r="G1178" s="43"/>
      <c r="H1178" s="43"/>
      <c r="I1178" s="222"/>
      <c r="J1178" s="43"/>
      <c r="K1178" s="43"/>
      <c r="L1178" s="47"/>
      <c r="M1178" s="223"/>
      <c r="N1178" s="224"/>
      <c r="O1178" s="87"/>
      <c r="P1178" s="87"/>
      <c r="Q1178" s="87"/>
      <c r="R1178" s="87"/>
      <c r="S1178" s="87"/>
      <c r="T1178" s="88"/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T1178" s="20" t="s">
        <v>142</v>
      </c>
      <c r="AU1178" s="20" t="s">
        <v>83</v>
      </c>
    </row>
    <row r="1179" s="2" customFormat="1">
      <c r="A1179" s="41"/>
      <c r="B1179" s="42"/>
      <c r="C1179" s="43"/>
      <c r="D1179" s="225" t="s">
        <v>144</v>
      </c>
      <c r="E1179" s="43"/>
      <c r="F1179" s="226" t="s">
        <v>1998</v>
      </c>
      <c r="G1179" s="43"/>
      <c r="H1179" s="43"/>
      <c r="I1179" s="222"/>
      <c r="J1179" s="43"/>
      <c r="K1179" s="43"/>
      <c r="L1179" s="47"/>
      <c r="M1179" s="223"/>
      <c r="N1179" s="224"/>
      <c r="O1179" s="87"/>
      <c r="P1179" s="87"/>
      <c r="Q1179" s="87"/>
      <c r="R1179" s="87"/>
      <c r="S1179" s="87"/>
      <c r="T1179" s="88"/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T1179" s="20" t="s">
        <v>144</v>
      </c>
      <c r="AU1179" s="20" t="s">
        <v>83</v>
      </c>
    </row>
    <row r="1180" s="14" customFormat="1">
      <c r="A1180" s="14"/>
      <c r="B1180" s="238"/>
      <c r="C1180" s="239"/>
      <c r="D1180" s="220" t="s">
        <v>146</v>
      </c>
      <c r="E1180" s="240" t="s">
        <v>19</v>
      </c>
      <c r="F1180" s="241" t="s">
        <v>236</v>
      </c>
      <c r="G1180" s="239"/>
      <c r="H1180" s="240" t="s">
        <v>19</v>
      </c>
      <c r="I1180" s="242"/>
      <c r="J1180" s="239"/>
      <c r="K1180" s="239"/>
      <c r="L1180" s="243"/>
      <c r="M1180" s="244"/>
      <c r="N1180" s="245"/>
      <c r="O1180" s="245"/>
      <c r="P1180" s="245"/>
      <c r="Q1180" s="245"/>
      <c r="R1180" s="245"/>
      <c r="S1180" s="245"/>
      <c r="T1180" s="246"/>
      <c r="U1180" s="14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47" t="s">
        <v>146</v>
      </c>
      <c r="AU1180" s="247" t="s">
        <v>83</v>
      </c>
      <c r="AV1180" s="14" t="s">
        <v>81</v>
      </c>
      <c r="AW1180" s="14" t="s">
        <v>33</v>
      </c>
      <c r="AX1180" s="14" t="s">
        <v>73</v>
      </c>
      <c r="AY1180" s="247" t="s">
        <v>133</v>
      </c>
    </row>
    <row r="1181" s="13" customFormat="1">
      <c r="A1181" s="13"/>
      <c r="B1181" s="227"/>
      <c r="C1181" s="228"/>
      <c r="D1181" s="220" t="s">
        <v>146</v>
      </c>
      <c r="E1181" s="229" t="s">
        <v>19</v>
      </c>
      <c r="F1181" s="230" t="s">
        <v>1999</v>
      </c>
      <c r="G1181" s="228"/>
      <c r="H1181" s="231">
        <v>5.6159999999999997</v>
      </c>
      <c r="I1181" s="232"/>
      <c r="J1181" s="228"/>
      <c r="K1181" s="228"/>
      <c r="L1181" s="233"/>
      <c r="M1181" s="234"/>
      <c r="N1181" s="235"/>
      <c r="O1181" s="235"/>
      <c r="P1181" s="235"/>
      <c r="Q1181" s="235"/>
      <c r="R1181" s="235"/>
      <c r="S1181" s="235"/>
      <c r="T1181" s="236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7" t="s">
        <v>146</v>
      </c>
      <c r="AU1181" s="237" t="s">
        <v>83</v>
      </c>
      <c r="AV1181" s="13" t="s">
        <v>83</v>
      </c>
      <c r="AW1181" s="13" t="s">
        <v>33</v>
      </c>
      <c r="AX1181" s="13" t="s">
        <v>81</v>
      </c>
      <c r="AY1181" s="237" t="s">
        <v>133</v>
      </c>
    </row>
    <row r="1182" s="2" customFormat="1" ht="24.15" customHeight="1">
      <c r="A1182" s="41"/>
      <c r="B1182" s="42"/>
      <c r="C1182" s="207" t="s">
        <v>2000</v>
      </c>
      <c r="D1182" s="207" t="s">
        <v>135</v>
      </c>
      <c r="E1182" s="208" t="s">
        <v>2001</v>
      </c>
      <c r="F1182" s="209" t="s">
        <v>2002</v>
      </c>
      <c r="G1182" s="210" t="s">
        <v>198</v>
      </c>
      <c r="H1182" s="211">
        <v>1.2</v>
      </c>
      <c r="I1182" s="212"/>
      <c r="J1182" s="213">
        <f>ROUND(I1182*H1182,2)</f>
        <v>0</v>
      </c>
      <c r="K1182" s="209" t="s">
        <v>139</v>
      </c>
      <c r="L1182" s="47"/>
      <c r="M1182" s="214" t="s">
        <v>19</v>
      </c>
      <c r="N1182" s="215" t="s">
        <v>44</v>
      </c>
      <c r="O1182" s="87"/>
      <c r="P1182" s="216">
        <f>O1182*H1182</f>
        <v>0</v>
      </c>
      <c r="Q1182" s="216">
        <v>0.02308</v>
      </c>
      <c r="R1182" s="216">
        <f>Q1182*H1182</f>
        <v>0.027695999999999998</v>
      </c>
      <c r="S1182" s="216">
        <v>0</v>
      </c>
      <c r="T1182" s="217">
        <f>S1182*H1182</f>
        <v>0</v>
      </c>
      <c r="U1182" s="41"/>
      <c r="V1182" s="41"/>
      <c r="W1182" s="41"/>
      <c r="X1182" s="41"/>
      <c r="Y1182" s="41"/>
      <c r="Z1182" s="41"/>
      <c r="AA1182" s="41"/>
      <c r="AB1182" s="41"/>
      <c r="AC1182" s="41"/>
      <c r="AD1182" s="41"/>
      <c r="AE1182" s="41"/>
      <c r="AR1182" s="218" t="s">
        <v>246</v>
      </c>
      <c r="AT1182" s="218" t="s">
        <v>135</v>
      </c>
      <c r="AU1182" s="218" t="s">
        <v>83</v>
      </c>
      <c r="AY1182" s="20" t="s">
        <v>133</v>
      </c>
      <c r="BE1182" s="219">
        <f>IF(N1182="základní",J1182,0)</f>
        <v>0</v>
      </c>
      <c r="BF1182" s="219">
        <f>IF(N1182="snížená",J1182,0)</f>
        <v>0</v>
      </c>
      <c r="BG1182" s="219">
        <f>IF(N1182="zákl. přenesená",J1182,0)</f>
        <v>0</v>
      </c>
      <c r="BH1182" s="219">
        <f>IF(N1182="sníž. přenesená",J1182,0)</f>
        <v>0</v>
      </c>
      <c r="BI1182" s="219">
        <f>IF(N1182="nulová",J1182,0)</f>
        <v>0</v>
      </c>
      <c r="BJ1182" s="20" t="s">
        <v>81</v>
      </c>
      <c r="BK1182" s="219">
        <f>ROUND(I1182*H1182,2)</f>
        <v>0</v>
      </c>
      <c r="BL1182" s="20" t="s">
        <v>246</v>
      </c>
      <c r="BM1182" s="218" t="s">
        <v>2003</v>
      </c>
    </row>
    <row r="1183" s="2" customFormat="1">
      <c r="A1183" s="41"/>
      <c r="B1183" s="42"/>
      <c r="C1183" s="43"/>
      <c r="D1183" s="220" t="s">
        <v>142</v>
      </c>
      <c r="E1183" s="43"/>
      <c r="F1183" s="221" t="s">
        <v>2004</v>
      </c>
      <c r="G1183" s="43"/>
      <c r="H1183" s="43"/>
      <c r="I1183" s="222"/>
      <c r="J1183" s="43"/>
      <c r="K1183" s="43"/>
      <c r="L1183" s="47"/>
      <c r="M1183" s="223"/>
      <c r="N1183" s="224"/>
      <c r="O1183" s="87"/>
      <c r="P1183" s="87"/>
      <c r="Q1183" s="87"/>
      <c r="R1183" s="87"/>
      <c r="S1183" s="87"/>
      <c r="T1183" s="88"/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T1183" s="20" t="s">
        <v>142</v>
      </c>
      <c r="AU1183" s="20" t="s">
        <v>83</v>
      </c>
    </row>
    <row r="1184" s="2" customFormat="1">
      <c r="A1184" s="41"/>
      <c r="B1184" s="42"/>
      <c r="C1184" s="43"/>
      <c r="D1184" s="225" t="s">
        <v>144</v>
      </c>
      <c r="E1184" s="43"/>
      <c r="F1184" s="226" t="s">
        <v>2005</v>
      </c>
      <c r="G1184" s="43"/>
      <c r="H1184" s="43"/>
      <c r="I1184" s="222"/>
      <c r="J1184" s="43"/>
      <c r="K1184" s="43"/>
      <c r="L1184" s="47"/>
      <c r="M1184" s="223"/>
      <c r="N1184" s="224"/>
      <c r="O1184" s="87"/>
      <c r="P1184" s="87"/>
      <c r="Q1184" s="87"/>
      <c r="R1184" s="87"/>
      <c r="S1184" s="87"/>
      <c r="T1184" s="88"/>
      <c r="U1184" s="41"/>
      <c r="V1184" s="41"/>
      <c r="W1184" s="41"/>
      <c r="X1184" s="41"/>
      <c r="Y1184" s="41"/>
      <c r="Z1184" s="41"/>
      <c r="AA1184" s="41"/>
      <c r="AB1184" s="41"/>
      <c r="AC1184" s="41"/>
      <c r="AD1184" s="41"/>
      <c r="AE1184" s="41"/>
      <c r="AT1184" s="20" t="s">
        <v>144</v>
      </c>
      <c r="AU1184" s="20" t="s">
        <v>83</v>
      </c>
    </row>
    <row r="1185" s="14" customFormat="1">
      <c r="A1185" s="14"/>
      <c r="B1185" s="238"/>
      <c r="C1185" s="239"/>
      <c r="D1185" s="220" t="s">
        <v>146</v>
      </c>
      <c r="E1185" s="240" t="s">
        <v>19</v>
      </c>
      <c r="F1185" s="241" t="s">
        <v>236</v>
      </c>
      <c r="G1185" s="239"/>
      <c r="H1185" s="240" t="s">
        <v>19</v>
      </c>
      <c r="I1185" s="242"/>
      <c r="J1185" s="239"/>
      <c r="K1185" s="239"/>
      <c r="L1185" s="243"/>
      <c r="M1185" s="244"/>
      <c r="N1185" s="245"/>
      <c r="O1185" s="245"/>
      <c r="P1185" s="245"/>
      <c r="Q1185" s="245"/>
      <c r="R1185" s="245"/>
      <c r="S1185" s="245"/>
      <c r="T1185" s="246"/>
      <c r="U1185" s="14"/>
      <c r="V1185" s="14"/>
      <c r="W1185" s="14"/>
      <c r="X1185" s="14"/>
      <c r="Y1185" s="14"/>
      <c r="Z1185" s="14"/>
      <c r="AA1185" s="14"/>
      <c r="AB1185" s="14"/>
      <c r="AC1185" s="14"/>
      <c r="AD1185" s="14"/>
      <c r="AE1185" s="14"/>
      <c r="AT1185" s="247" t="s">
        <v>146</v>
      </c>
      <c r="AU1185" s="247" t="s">
        <v>83</v>
      </c>
      <c r="AV1185" s="14" t="s">
        <v>81</v>
      </c>
      <c r="AW1185" s="14" t="s">
        <v>33</v>
      </c>
      <c r="AX1185" s="14" t="s">
        <v>73</v>
      </c>
      <c r="AY1185" s="247" t="s">
        <v>133</v>
      </c>
    </row>
    <row r="1186" s="13" customFormat="1">
      <c r="A1186" s="13"/>
      <c r="B1186" s="227"/>
      <c r="C1186" s="228"/>
      <c r="D1186" s="220" t="s">
        <v>146</v>
      </c>
      <c r="E1186" s="229" t="s">
        <v>19</v>
      </c>
      <c r="F1186" s="230" t="s">
        <v>2006</v>
      </c>
      <c r="G1186" s="228"/>
      <c r="H1186" s="231">
        <v>1.2</v>
      </c>
      <c r="I1186" s="232"/>
      <c r="J1186" s="228"/>
      <c r="K1186" s="228"/>
      <c r="L1186" s="233"/>
      <c r="M1186" s="234"/>
      <c r="N1186" s="235"/>
      <c r="O1186" s="235"/>
      <c r="P1186" s="235"/>
      <c r="Q1186" s="235"/>
      <c r="R1186" s="235"/>
      <c r="S1186" s="235"/>
      <c r="T1186" s="236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7" t="s">
        <v>146</v>
      </c>
      <c r="AU1186" s="237" t="s">
        <v>83</v>
      </c>
      <c r="AV1186" s="13" t="s">
        <v>83</v>
      </c>
      <c r="AW1186" s="13" t="s">
        <v>33</v>
      </c>
      <c r="AX1186" s="13" t="s">
        <v>81</v>
      </c>
      <c r="AY1186" s="237" t="s">
        <v>133</v>
      </c>
    </row>
    <row r="1187" s="2" customFormat="1" ht="24.15" customHeight="1">
      <c r="A1187" s="41"/>
      <c r="B1187" s="42"/>
      <c r="C1187" s="207" t="s">
        <v>2007</v>
      </c>
      <c r="D1187" s="207" t="s">
        <v>135</v>
      </c>
      <c r="E1187" s="208" t="s">
        <v>2008</v>
      </c>
      <c r="F1187" s="209" t="s">
        <v>2009</v>
      </c>
      <c r="G1187" s="210" t="s">
        <v>198</v>
      </c>
      <c r="H1187" s="211">
        <v>8.8070000000000004</v>
      </c>
      <c r="I1187" s="212"/>
      <c r="J1187" s="213">
        <f>ROUND(I1187*H1187,2)</f>
        <v>0</v>
      </c>
      <c r="K1187" s="209" t="s">
        <v>139</v>
      </c>
      <c r="L1187" s="47"/>
      <c r="M1187" s="214" t="s">
        <v>19</v>
      </c>
      <c r="N1187" s="215" t="s">
        <v>44</v>
      </c>
      <c r="O1187" s="87"/>
      <c r="P1187" s="216">
        <f>O1187*H1187</f>
        <v>0</v>
      </c>
      <c r="Q1187" s="216">
        <v>0.02681</v>
      </c>
      <c r="R1187" s="216">
        <f>Q1187*H1187</f>
        <v>0.23611567000000003</v>
      </c>
      <c r="S1187" s="216">
        <v>0</v>
      </c>
      <c r="T1187" s="217">
        <f>S1187*H1187</f>
        <v>0</v>
      </c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R1187" s="218" t="s">
        <v>246</v>
      </c>
      <c r="AT1187" s="218" t="s">
        <v>135</v>
      </c>
      <c r="AU1187" s="218" t="s">
        <v>83</v>
      </c>
      <c r="AY1187" s="20" t="s">
        <v>133</v>
      </c>
      <c r="BE1187" s="219">
        <f>IF(N1187="základní",J1187,0)</f>
        <v>0</v>
      </c>
      <c r="BF1187" s="219">
        <f>IF(N1187="snížená",J1187,0)</f>
        <v>0</v>
      </c>
      <c r="BG1187" s="219">
        <f>IF(N1187="zákl. přenesená",J1187,0)</f>
        <v>0</v>
      </c>
      <c r="BH1187" s="219">
        <f>IF(N1187="sníž. přenesená",J1187,0)</f>
        <v>0</v>
      </c>
      <c r="BI1187" s="219">
        <f>IF(N1187="nulová",J1187,0)</f>
        <v>0</v>
      </c>
      <c r="BJ1187" s="20" t="s">
        <v>81</v>
      </c>
      <c r="BK1187" s="219">
        <f>ROUND(I1187*H1187,2)</f>
        <v>0</v>
      </c>
      <c r="BL1187" s="20" t="s">
        <v>246</v>
      </c>
      <c r="BM1187" s="218" t="s">
        <v>2010</v>
      </c>
    </row>
    <row r="1188" s="2" customFormat="1">
      <c r="A1188" s="41"/>
      <c r="B1188" s="42"/>
      <c r="C1188" s="43"/>
      <c r="D1188" s="220" t="s">
        <v>142</v>
      </c>
      <c r="E1188" s="43"/>
      <c r="F1188" s="221" t="s">
        <v>2011</v>
      </c>
      <c r="G1188" s="43"/>
      <c r="H1188" s="43"/>
      <c r="I1188" s="222"/>
      <c r="J1188" s="43"/>
      <c r="K1188" s="43"/>
      <c r="L1188" s="47"/>
      <c r="M1188" s="223"/>
      <c r="N1188" s="224"/>
      <c r="O1188" s="87"/>
      <c r="P1188" s="87"/>
      <c r="Q1188" s="87"/>
      <c r="R1188" s="87"/>
      <c r="S1188" s="87"/>
      <c r="T1188" s="88"/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T1188" s="20" t="s">
        <v>142</v>
      </c>
      <c r="AU1188" s="20" t="s">
        <v>83</v>
      </c>
    </row>
    <row r="1189" s="2" customFormat="1">
      <c r="A1189" s="41"/>
      <c r="B1189" s="42"/>
      <c r="C1189" s="43"/>
      <c r="D1189" s="225" t="s">
        <v>144</v>
      </c>
      <c r="E1189" s="43"/>
      <c r="F1189" s="226" t="s">
        <v>2012</v>
      </c>
      <c r="G1189" s="43"/>
      <c r="H1189" s="43"/>
      <c r="I1189" s="222"/>
      <c r="J1189" s="43"/>
      <c r="K1189" s="43"/>
      <c r="L1189" s="47"/>
      <c r="M1189" s="223"/>
      <c r="N1189" s="224"/>
      <c r="O1189" s="87"/>
      <c r="P1189" s="87"/>
      <c r="Q1189" s="87"/>
      <c r="R1189" s="87"/>
      <c r="S1189" s="87"/>
      <c r="T1189" s="88"/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T1189" s="20" t="s">
        <v>144</v>
      </c>
      <c r="AU1189" s="20" t="s">
        <v>83</v>
      </c>
    </row>
    <row r="1190" s="14" customFormat="1">
      <c r="A1190" s="14"/>
      <c r="B1190" s="238"/>
      <c r="C1190" s="239"/>
      <c r="D1190" s="220" t="s">
        <v>146</v>
      </c>
      <c r="E1190" s="240" t="s">
        <v>19</v>
      </c>
      <c r="F1190" s="241" t="s">
        <v>236</v>
      </c>
      <c r="G1190" s="239"/>
      <c r="H1190" s="240" t="s">
        <v>19</v>
      </c>
      <c r="I1190" s="242"/>
      <c r="J1190" s="239"/>
      <c r="K1190" s="239"/>
      <c r="L1190" s="243"/>
      <c r="M1190" s="244"/>
      <c r="N1190" s="245"/>
      <c r="O1190" s="245"/>
      <c r="P1190" s="245"/>
      <c r="Q1190" s="245"/>
      <c r="R1190" s="245"/>
      <c r="S1190" s="245"/>
      <c r="T1190" s="246"/>
      <c r="U1190" s="14"/>
      <c r="V1190" s="14"/>
      <c r="W1190" s="14"/>
      <c r="X1190" s="14"/>
      <c r="Y1190" s="14"/>
      <c r="Z1190" s="14"/>
      <c r="AA1190" s="14"/>
      <c r="AB1190" s="14"/>
      <c r="AC1190" s="14"/>
      <c r="AD1190" s="14"/>
      <c r="AE1190" s="14"/>
      <c r="AT1190" s="247" t="s">
        <v>146</v>
      </c>
      <c r="AU1190" s="247" t="s">
        <v>83</v>
      </c>
      <c r="AV1190" s="14" t="s">
        <v>81</v>
      </c>
      <c r="AW1190" s="14" t="s">
        <v>33</v>
      </c>
      <c r="AX1190" s="14" t="s">
        <v>73</v>
      </c>
      <c r="AY1190" s="247" t="s">
        <v>133</v>
      </c>
    </row>
    <row r="1191" s="13" customFormat="1">
      <c r="A1191" s="13"/>
      <c r="B1191" s="227"/>
      <c r="C1191" s="228"/>
      <c r="D1191" s="220" t="s">
        <v>146</v>
      </c>
      <c r="E1191" s="229" t="s">
        <v>19</v>
      </c>
      <c r="F1191" s="230" t="s">
        <v>2013</v>
      </c>
      <c r="G1191" s="228"/>
      <c r="H1191" s="231">
        <v>3.177</v>
      </c>
      <c r="I1191" s="232"/>
      <c r="J1191" s="228"/>
      <c r="K1191" s="228"/>
      <c r="L1191" s="233"/>
      <c r="M1191" s="234"/>
      <c r="N1191" s="235"/>
      <c r="O1191" s="235"/>
      <c r="P1191" s="235"/>
      <c r="Q1191" s="235"/>
      <c r="R1191" s="235"/>
      <c r="S1191" s="235"/>
      <c r="T1191" s="236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7" t="s">
        <v>146</v>
      </c>
      <c r="AU1191" s="237" t="s">
        <v>83</v>
      </c>
      <c r="AV1191" s="13" t="s">
        <v>83</v>
      </c>
      <c r="AW1191" s="13" t="s">
        <v>33</v>
      </c>
      <c r="AX1191" s="13" t="s">
        <v>73</v>
      </c>
      <c r="AY1191" s="237" t="s">
        <v>133</v>
      </c>
    </row>
    <row r="1192" s="13" customFormat="1">
      <c r="A1192" s="13"/>
      <c r="B1192" s="227"/>
      <c r="C1192" s="228"/>
      <c r="D1192" s="220" t="s">
        <v>146</v>
      </c>
      <c r="E1192" s="229" t="s">
        <v>19</v>
      </c>
      <c r="F1192" s="230" t="s">
        <v>2014</v>
      </c>
      <c r="G1192" s="228"/>
      <c r="H1192" s="231">
        <v>1.248</v>
      </c>
      <c r="I1192" s="232"/>
      <c r="J1192" s="228"/>
      <c r="K1192" s="228"/>
      <c r="L1192" s="233"/>
      <c r="M1192" s="234"/>
      <c r="N1192" s="235"/>
      <c r="O1192" s="235"/>
      <c r="P1192" s="235"/>
      <c r="Q1192" s="235"/>
      <c r="R1192" s="235"/>
      <c r="S1192" s="235"/>
      <c r="T1192" s="236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7" t="s">
        <v>146</v>
      </c>
      <c r="AU1192" s="237" t="s">
        <v>83</v>
      </c>
      <c r="AV1192" s="13" t="s">
        <v>83</v>
      </c>
      <c r="AW1192" s="13" t="s">
        <v>33</v>
      </c>
      <c r="AX1192" s="13" t="s">
        <v>73</v>
      </c>
      <c r="AY1192" s="237" t="s">
        <v>133</v>
      </c>
    </row>
    <row r="1193" s="13" customFormat="1">
      <c r="A1193" s="13"/>
      <c r="B1193" s="227"/>
      <c r="C1193" s="228"/>
      <c r="D1193" s="220" t="s">
        <v>146</v>
      </c>
      <c r="E1193" s="229" t="s">
        <v>19</v>
      </c>
      <c r="F1193" s="230" t="s">
        <v>2015</v>
      </c>
      <c r="G1193" s="228"/>
      <c r="H1193" s="231">
        <v>4.3819999999999997</v>
      </c>
      <c r="I1193" s="232"/>
      <c r="J1193" s="228"/>
      <c r="K1193" s="228"/>
      <c r="L1193" s="233"/>
      <c r="M1193" s="234"/>
      <c r="N1193" s="235"/>
      <c r="O1193" s="235"/>
      <c r="P1193" s="235"/>
      <c r="Q1193" s="235"/>
      <c r="R1193" s="235"/>
      <c r="S1193" s="235"/>
      <c r="T1193" s="236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7" t="s">
        <v>146</v>
      </c>
      <c r="AU1193" s="237" t="s">
        <v>83</v>
      </c>
      <c r="AV1193" s="13" t="s">
        <v>83</v>
      </c>
      <c r="AW1193" s="13" t="s">
        <v>33</v>
      </c>
      <c r="AX1193" s="13" t="s">
        <v>73</v>
      </c>
      <c r="AY1193" s="237" t="s">
        <v>133</v>
      </c>
    </row>
    <row r="1194" s="15" customFormat="1">
      <c r="A1194" s="15"/>
      <c r="B1194" s="248"/>
      <c r="C1194" s="249"/>
      <c r="D1194" s="220" t="s">
        <v>146</v>
      </c>
      <c r="E1194" s="250" t="s">
        <v>19</v>
      </c>
      <c r="F1194" s="251" t="s">
        <v>261</v>
      </c>
      <c r="G1194" s="249"/>
      <c r="H1194" s="252">
        <v>8.8069999999999986</v>
      </c>
      <c r="I1194" s="253"/>
      <c r="J1194" s="249"/>
      <c r="K1194" s="249"/>
      <c r="L1194" s="254"/>
      <c r="M1194" s="255"/>
      <c r="N1194" s="256"/>
      <c r="O1194" s="256"/>
      <c r="P1194" s="256"/>
      <c r="Q1194" s="256"/>
      <c r="R1194" s="256"/>
      <c r="S1194" s="256"/>
      <c r="T1194" s="257"/>
      <c r="U1194" s="15"/>
      <c r="V1194" s="15"/>
      <c r="W1194" s="15"/>
      <c r="X1194" s="15"/>
      <c r="Y1194" s="15"/>
      <c r="Z1194" s="15"/>
      <c r="AA1194" s="15"/>
      <c r="AB1194" s="15"/>
      <c r="AC1194" s="15"/>
      <c r="AD1194" s="15"/>
      <c r="AE1194" s="15"/>
      <c r="AT1194" s="258" t="s">
        <v>146</v>
      </c>
      <c r="AU1194" s="258" t="s">
        <v>83</v>
      </c>
      <c r="AV1194" s="15" t="s">
        <v>140</v>
      </c>
      <c r="AW1194" s="15" t="s">
        <v>33</v>
      </c>
      <c r="AX1194" s="15" t="s">
        <v>81</v>
      </c>
      <c r="AY1194" s="258" t="s">
        <v>133</v>
      </c>
    </row>
    <row r="1195" s="2" customFormat="1" ht="33" customHeight="1">
      <c r="A1195" s="41"/>
      <c r="B1195" s="42"/>
      <c r="C1195" s="207" t="s">
        <v>2016</v>
      </c>
      <c r="D1195" s="207" t="s">
        <v>135</v>
      </c>
      <c r="E1195" s="208" t="s">
        <v>2017</v>
      </c>
      <c r="F1195" s="209" t="s">
        <v>2018</v>
      </c>
      <c r="G1195" s="210" t="s">
        <v>198</v>
      </c>
      <c r="H1195" s="211">
        <v>12.721</v>
      </c>
      <c r="I1195" s="212"/>
      <c r="J1195" s="213">
        <f>ROUND(I1195*H1195,2)</f>
        <v>0</v>
      </c>
      <c r="K1195" s="209" t="s">
        <v>139</v>
      </c>
      <c r="L1195" s="47"/>
      <c r="M1195" s="214" t="s">
        <v>19</v>
      </c>
      <c r="N1195" s="215" t="s">
        <v>44</v>
      </c>
      <c r="O1195" s="87"/>
      <c r="P1195" s="216">
        <f>O1195*H1195</f>
        <v>0</v>
      </c>
      <c r="Q1195" s="216">
        <v>0.0128764</v>
      </c>
      <c r="R1195" s="216">
        <f>Q1195*H1195</f>
        <v>0.16380068440000001</v>
      </c>
      <c r="S1195" s="216">
        <v>0</v>
      </c>
      <c r="T1195" s="217">
        <f>S1195*H1195</f>
        <v>0</v>
      </c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R1195" s="218" t="s">
        <v>246</v>
      </c>
      <c r="AT1195" s="218" t="s">
        <v>135</v>
      </c>
      <c r="AU1195" s="218" t="s">
        <v>83</v>
      </c>
      <c r="AY1195" s="20" t="s">
        <v>133</v>
      </c>
      <c r="BE1195" s="219">
        <f>IF(N1195="základní",J1195,0)</f>
        <v>0</v>
      </c>
      <c r="BF1195" s="219">
        <f>IF(N1195="snížená",J1195,0)</f>
        <v>0</v>
      </c>
      <c r="BG1195" s="219">
        <f>IF(N1195="zákl. přenesená",J1195,0)</f>
        <v>0</v>
      </c>
      <c r="BH1195" s="219">
        <f>IF(N1195="sníž. přenesená",J1195,0)</f>
        <v>0</v>
      </c>
      <c r="BI1195" s="219">
        <f>IF(N1195="nulová",J1195,0)</f>
        <v>0</v>
      </c>
      <c r="BJ1195" s="20" t="s">
        <v>81</v>
      </c>
      <c r="BK1195" s="219">
        <f>ROUND(I1195*H1195,2)</f>
        <v>0</v>
      </c>
      <c r="BL1195" s="20" t="s">
        <v>246</v>
      </c>
      <c r="BM1195" s="218" t="s">
        <v>2019</v>
      </c>
    </row>
    <row r="1196" s="2" customFormat="1">
      <c r="A1196" s="41"/>
      <c r="B1196" s="42"/>
      <c r="C1196" s="43"/>
      <c r="D1196" s="220" t="s">
        <v>142</v>
      </c>
      <c r="E1196" s="43"/>
      <c r="F1196" s="221" t="s">
        <v>2020</v>
      </c>
      <c r="G1196" s="43"/>
      <c r="H1196" s="43"/>
      <c r="I1196" s="222"/>
      <c r="J1196" s="43"/>
      <c r="K1196" s="43"/>
      <c r="L1196" s="47"/>
      <c r="M1196" s="223"/>
      <c r="N1196" s="224"/>
      <c r="O1196" s="87"/>
      <c r="P1196" s="87"/>
      <c r="Q1196" s="87"/>
      <c r="R1196" s="87"/>
      <c r="S1196" s="87"/>
      <c r="T1196" s="88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T1196" s="20" t="s">
        <v>142</v>
      </c>
      <c r="AU1196" s="20" t="s">
        <v>83</v>
      </c>
    </row>
    <row r="1197" s="2" customFormat="1">
      <c r="A1197" s="41"/>
      <c r="B1197" s="42"/>
      <c r="C1197" s="43"/>
      <c r="D1197" s="225" t="s">
        <v>144</v>
      </c>
      <c r="E1197" s="43"/>
      <c r="F1197" s="226" t="s">
        <v>2021</v>
      </c>
      <c r="G1197" s="43"/>
      <c r="H1197" s="43"/>
      <c r="I1197" s="222"/>
      <c r="J1197" s="43"/>
      <c r="K1197" s="43"/>
      <c r="L1197" s="47"/>
      <c r="M1197" s="223"/>
      <c r="N1197" s="224"/>
      <c r="O1197" s="87"/>
      <c r="P1197" s="87"/>
      <c r="Q1197" s="87"/>
      <c r="R1197" s="87"/>
      <c r="S1197" s="87"/>
      <c r="T1197" s="88"/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T1197" s="20" t="s">
        <v>144</v>
      </c>
      <c r="AU1197" s="20" t="s">
        <v>83</v>
      </c>
    </row>
    <row r="1198" s="14" customFormat="1">
      <c r="A1198" s="14"/>
      <c r="B1198" s="238"/>
      <c r="C1198" s="239"/>
      <c r="D1198" s="220" t="s">
        <v>146</v>
      </c>
      <c r="E1198" s="240" t="s">
        <v>19</v>
      </c>
      <c r="F1198" s="241" t="s">
        <v>194</v>
      </c>
      <c r="G1198" s="239"/>
      <c r="H1198" s="240" t="s">
        <v>19</v>
      </c>
      <c r="I1198" s="242"/>
      <c r="J1198" s="239"/>
      <c r="K1198" s="239"/>
      <c r="L1198" s="243"/>
      <c r="M1198" s="244"/>
      <c r="N1198" s="245"/>
      <c r="O1198" s="245"/>
      <c r="P1198" s="245"/>
      <c r="Q1198" s="245"/>
      <c r="R1198" s="245"/>
      <c r="S1198" s="245"/>
      <c r="T1198" s="246"/>
      <c r="U1198" s="14"/>
      <c r="V1198" s="14"/>
      <c r="W1198" s="14"/>
      <c r="X1198" s="14"/>
      <c r="Y1198" s="14"/>
      <c r="Z1198" s="14"/>
      <c r="AA1198" s="14"/>
      <c r="AB1198" s="14"/>
      <c r="AC1198" s="14"/>
      <c r="AD1198" s="14"/>
      <c r="AE1198" s="14"/>
      <c r="AT1198" s="247" t="s">
        <v>146</v>
      </c>
      <c r="AU1198" s="247" t="s">
        <v>83</v>
      </c>
      <c r="AV1198" s="14" t="s">
        <v>81</v>
      </c>
      <c r="AW1198" s="14" t="s">
        <v>33</v>
      </c>
      <c r="AX1198" s="14" t="s">
        <v>73</v>
      </c>
      <c r="AY1198" s="247" t="s">
        <v>133</v>
      </c>
    </row>
    <row r="1199" s="13" customFormat="1">
      <c r="A1199" s="13"/>
      <c r="B1199" s="227"/>
      <c r="C1199" s="228"/>
      <c r="D1199" s="220" t="s">
        <v>146</v>
      </c>
      <c r="E1199" s="229" t="s">
        <v>19</v>
      </c>
      <c r="F1199" s="230" t="s">
        <v>2022</v>
      </c>
      <c r="G1199" s="228"/>
      <c r="H1199" s="231">
        <v>12.721</v>
      </c>
      <c r="I1199" s="232"/>
      <c r="J1199" s="228"/>
      <c r="K1199" s="228"/>
      <c r="L1199" s="233"/>
      <c r="M1199" s="234"/>
      <c r="N1199" s="235"/>
      <c r="O1199" s="235"/>
      <c r="P1199" s="235"/>
      <c r="Q1199" s="235"/>
      <c r="R1199" s="235"/>
      <c r="S1199" s="235"/>
      <c r="T1199" s="236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7" t="s">
        <v>146</v>
      </c>
      <c r="AU1199" s="237" t="s">
        <v>83</v>
      </c>
      <c r="AV1199" s="13" t="s">
        <v>83</v>
      </c>
      <c r="AW1199" s="13" t="s">
        <v>33</v>
      </c>
      <c r="AX1199" s="13" t="s">
        <v>81</v>
      </c>
      <c r="AY1199" s="237" t="s">
        <v>133</v>
      </c>
    </row>
    <row r="1200" s="2" customFormat="1" ht="37.8" customHeight="1">
      <c r="A1200" s="41"/>
      <c r="B1200" s="42"/>
      <c r="C1200" s="207" t="s">
        <v>2023</v>
      </c>
      <c r="D1200" s="207" t="s">
        <v>135</v>
      </c>
      <c r="E1200" s="208" t="s">
        <v>2024</v>
      </c>
      <c r="F1200" s="209" t="s">
        <v>2025</v>
      </c>
      <c r="G1200" s="210" t="s">
        <v>198</v>
      </c>
      <c r="H1200" s="211">
        <v>2.032</v>
      </c>
      <c r="I1200" s="212"/>
      <c r="J1200" s="213">
        <f>ROUND(I1200*H1200,2)</f>
        <v>0</v>
      </c>
      <c r="K1200" s="209" t="s">
        <v>139</v>
      </c>
      <c r="L1200" s="47"/>
      <c r="M1200" s="214" t="s">
        <v>19</v>
      </c>
      <c r="N1200" s="215" t="s">
        <v>44</v>
      </c>
      <c r="O1200" s="87"/>
      <c r="P1200" s="216">
        <f>O1200*H1200</f>
        <v>0</v>
      </c>
      <c r="Q1200" s="216">
        <v>0.029627400000000002</v>
      </c>
      <c r="R1200" s="216">
        <f>Q1200*H1200</f>
        <v>0.060202876800000006</v>
      </c>
      <c r="S1200" s="216">
        <v>0</v>
      </c>
      <c r="T1200" s="217">
        <f>S1200*H1200</f>
        <v>0</v>
      </c>
      <c r="U1200" s="41"/>
      <c r="V1200" s="41"/>
      <c r="W1200" s="41"/>
      <c r="X1200" s="41"/>
      <c r="Y1200" s="41"/>
      <c r="Z1200" s="41"/>
      <c r="AA1200" s="41"/>
      <c r="AB1200" s="41"/>
      <c r="AC1200" s="41"/>
      <c r="AD1200" s="41"/>
      <c r="AE1200" s="41"/>
      <c r="AR1200" s="218" t="s">
        <v>246</v>
      </c>
      <c r="AT1200" s="218" t="s">
        <v>135</v>
      </c>
      <c r="AU1200" s="218" t="s">
        <v>83</v>
      </c>
      <c r="AY1200" s="20" t="s">
        <v>133</v>
      </c>
      <c r="BE1200" s="219">
        <f>IF(N1200="základní",J1200,0)</f>
        <v>0</v>
      </c>
      <c r="BF1200" s="219">
        <f>IF(N1200="snížená",J1200,0)</f>
        <v>0</v>
      </c>
      <c r="BG1200" s="219">
        <f>IF(N1200="zákl. přenesená",J1200,0)</f>
        <v>0</v>
      </c>
      <c r="BH1200" s="219">
        <f>IF(N1200="sníž. přenesená",J1200,0)</f>
        <v>0</v>
      </c>
      <c r="BI1200" s="219">
        <f>IF(N1200="nulová",J1200,0)</f>
        <v>0</v>
      </c>
      <c r="BJ1200" s="20" t="s">
        <v>81</v>
      </c>
      <c r="BK1200" s="219">
        <f>ROUND(I1200*H1200,2)</f>
        <v>0</v>
      </c>
      <c r="BL1200" s="20" t="s">
        <v>246</v>
      </c>
      <c r="BM1200" s="218" t="s">
        <v>2026</v>
      </c>
    </row>
    <row r="1201" s="2" customFormat="1">
      <c r="A1201" s="41"/>
      <c r="B1201" s="42"/>
      <c r="C1201" s="43"/>
      <c r="D1201" s="220" t="s">
        <v>142</v>
      </c>
      <c r="E1201" s="43"/>
      <c r="F1201" s="221" t="s">
        <v>2027</v>
      </c>
      <c r="G1201" s="43"/>
      <c r="H1201" s="43"/>
      <c r="I1201" s="222"/>
      <c r="J1201" s="43"/>
      <c r="K1201" s="43"/>
      <c r="L1201" s="47"/>
      <c r="M1201" s="223"/>
      <c r="N1201" s="224"/>
      <c r="O1201" s="87"/>
      <c r="P1201" s="87"/>
      <c r="Q1201" s="87"/>
      <c r="R1201" s="87"/>
      <c r="S1201" s="87"/>
      <c r="T1201" s="88"/>
      <c r="U1201" s="41"/>
      <c r="V1201" s="41"/>
      <c r="W1201" s="41"/>
      <c r="X1201" s="41"/>
      <c r="Y1201" s="41"/>
      <c r="Z1201" s="41"/>
      <c r="AA1201" s="41"/>
      <c r="AB1201" s="41"/>
      <c r="AC1201" s="41"/>
      <c r="AD1201" s="41"/>
      <c r="AE1201" s="41"/>
      <c r="AT1201" s="20" t="s">
        <v>142</v>
      </c>
      <c r="AU1201" s="20" t="s">
        <v>83</v>
      </c>
    </row>
    <row r="1202" s="2" customFormat="1">
      <c r="A1202" s="41"/>
      <c r="B1202" s="42"/>
      <c r="C1202" s="43"/>
      <c r="D1202" s="225" t="s">
        <v>144</v>
      </c>
      <c r="E1202" s="43"/>
      <c r="F1202" s="226" t="s">
        <v>2028</v>
      </c>
      <c r="G1202" s="43"/>
      <c r="H1202" s="43"/>
      <c r="I1202" s="222"/>
      <c r="J1202" s="43"/>
      <c r="K1202" s="43"/>
      <c r="L1202" s="47"/>
      <c r="M1202" s="223"/>
      <c r="N1202" s="224"/>
      <c r="O1202" s="87"/>
      <c r="P1202" s="87"/>
      <c r="Q1202" s="87"/>
      <c r="R1202" s="87"/>
      <c r="S1202" s="87"/>
      <c r="T1202" s="88"/>
      <c r="U1202" s="41"/>
      <c r="V1202" s="41"/>
      <c r="W1202" s="41"/>
      <c r="X1202" s="41"/>
      <c r="Y1202" s="41"/>
      <c r="Z1202" s="41"/>
      <c r="AA1202" s="41"/>
      <c r="AB1202" s="41"/>
      <c r="AC1202" s="41"/>
      <c r="AD1202" s="41"/>
      <c r="AE1202" s="41"/>
      <c r="AT1202" s="20" t="s">
        <v>144</v>
      </c>
      <c r="AU1202" s="20" t="s">
        <v>83</v>
      </c>
    </row>
    <row r="1203" s="14" customFormat="1">
      <c r="A1203" s="14"/>
      <c r="B1203" s="238"/>
      <c r="C1203" s="239"/>
      <c r="D1203" s="220" t="s">
        <v>146</v>
      </c>
      <c r="E1203" s="240" t="s">
        <v>19</v>
      </c>
      <c r="F1203" s="241" t="s">
        <v>236</v>
      </c>
      <c r="G1203" s="239"/>
      <c r="H1203" s="240" t="s">
        <v>19</v>
      </c>
      <c r="I1203" s="242"/>
      <c r="J1203" s="239"/>
      <c r="K1203" s="239"/>
      <c r="L1203" s="243"/>
      <c r="M1203" s="244"/>
      <c r="N1203" s="245"/>
      <c r="O1203" s="245"/>
      <c r="P1203" s="245"/>
      <c r="Q1203" s="245"/>
      <c r="R1203" s="245"/>
      <c r="S1203" s="245"/>
      <c r="T1203" s="246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7" t="s">
        <v>146</v>
      </c>
      <c r="AU1203" s="247" t="s">
        <v>83</v>
      </c>
      <c r="AV1203" s="14" t="s">
        <v>81</v>
      </c>
      <c r="AW1203" s="14" t="s">
        <v>33</v>
      </c>
      <c r="AX1203" s="14" t="s">
        <v>73</v>
      </c>
      <c r="AY1203" s="247" t="s">
        <v>133</v>
      </c>
    </row>
    <row r="1204" s="13" customFormat="1">
      <c r="A1204" s="13"/>
      <c r="B1204" s="227"/>
      <c r="C1204" s="228"/>
      <c r="D1204" s="220" t="s">
        <v>146</v>
      </c>
      <c r="E1204" s="229" t="s">
        <v>19</v>
      </c>
      <c r="F1204" s="230" t="s">
        <v>2029</v>
      </c>
      <c r="G1204" s="228"/>
      <c r="H1204" s="231">
        <v>2.032</v>
      </c>
      <c r="I1204" s="232"/>
      <c r="J1204" s="228"/>
      <c r="K1204" s="228"/>
      <c r="L1204" s="233"/>
      <c r="M1204" s="234"/>
      <c r="N1204" s="235"/>
      <c r="O1204" s="235"/>
      <c r="P1204" s="235"/>
      <c r="Q1204" s="235"/>
      <c r="R1204" s="235"/>
      <c r="S1204" s="235"/>
      <c r="T1204" s="236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T1204" s="237" t="s">
        <v>146</v>
      </c>
      <c r="AU1204" s="237" t="s">
        <v>83</v>
      </c>
      <c r="AV1204" s="13" t="s">
        <v>83</v>
      </c>
      <c r="AW1204" s="13" t="s">
        <v>33</v>
      </c>
      <c r="AX1204" s="13" t="s">
        <v>81</v>
      </c>
      <c r="AY1204" s="237" t="s">
        <v>133</v>
      </c>
    </row>
    <row r="1205" s="2" customFormat="1" ht="24.15" customHeight="1">
      <c r="A1205" s="41"/>
      <c r="B1205" s="42"/>
      <c r="C1205" s="207" t="s">
        <v>2030</v>
      </c>
      <c r="D1205" s="207" t="s">
        <v>135</v>
      </c>
      <c r="E1205" s="208" t="s">
        <v>2031</v>
      </c>
      <c r="F1205" s="209" t="s">
        <v>2032</v>
      </c>
      <c r="G1205" s="210" t="s">
        <v>198</v>
      </c>
      <c r="H1205" s="211">
        <v>5.0629999999999997</v>
      </c>
      <c r="I1205" s="212"/>
      <c r="J1205" s="213">
        <f>ROUND(I1205*H1205,2)</f>
        <v>0</v>
      </c>
      <c r="K1205" s="209" t="s">
        <v>139</v>
      </c>
      <c r="L1205" s="47"/>
      <c r="M1205" s="214" t="s">
        <v>19</v>
      </c>
      <c r="N1205" s="215" t="s">
        <v>44</v>
      </c>
      <c r="O1205" s="87"/>
      <c r="P1205" s="216">
        <f>O1205*H1205</f>
        <v>0</v>
      </c>
      <c r="Q1205" s="216">
        <v>0.020029999999999999</v>
      </c>
      <c r="R1205" s="216">
        <f>Q1205*H1205</f>
        <v>0.10141188999999999</v>
      </c>
      <c r="S1205" s="216">
        <v>0</v>
      </c>
      <c r="T1205" s="217">
        <f>S1205*H1205</f>
        <v>0</v>
      </c>
      <c r="U1205" s="41"/>
      <c r="V1205" s="41"/>
      <c r="W1205" s="41"/>
      <c r="X1205" s="41"/>
      <c r="Y1205" s="41"/>
      <c r="Z1205" s="41"/>
      <c r="AA1205" s="41"/>
      <c r="AB1205" s="41"/>
      <c r="AC1205" s="41"/>
      <c r="AD1205" s="41"/>
      <c r="AE1205" s="41"/>
      <c r="AR1205" s="218" t="s">
        <v>246</v>
      </c>
      <c r="AT1205" s="218" t="s">
        <v>135</v>
      </c>
      <c r="AU1205" s="218" t="s">
        <v>83</v>
      </c>
      <c r="AY1205" s="20" t="s">
        <v>133</v>
      </c>
      <c r="BE1205" s="219">
        <f>IF(N1205="základní",J1205,0)</f>
        <v>0</v>
      </c>
      <c r="BF1205" s="219">
        <f>IF(N1205="snížená",J1205,0)</f>
        <v>0</v>
      </c>
      <c r="BG1205" s="219">
        <f>IF(N1205="zákl. přenesená",J1205,0)</f>
        <v>0</v>
      </c>
      <c r="BH1205" s="219">
        <f>IF(N1205="sníž. přenesená",J1205,0)</f>
        <v>0</v>
      </c>
      <c r="BI1205" s="219">
        <f>IF(N1205="nulová",J1205,0)</f>
        <v>0</v>
      </c>
      <c r="BJ1205" s="20" t="s">
        <v>81</v>
      </c>
      <c r="BK1205" s="219">
        <f>ROUND(I1205*H1205,2)</f>
        <v>0</v>
      </c>
      <c r="BL1205" s="20" t="s">
        <v>246</v>
      </c>
      <c r="BM1205" s="218" t="s">
        <v>2033</v>
      </c>
    </row>
    <row r="1206" s="2" customFormat="1">
      <c r="A1206" s="41"/>
      <c r="B1206" s="42"/>
      <c r="C1206" s="43"/>
      <c r="D1206" s="220" t="s">
        <v>142</v>
      </c>
      <c r="E1206" s="43"/>
      <c r="F1206" s="221" t="s">
        <v>2034</v>
      </c>
      <c r="G1206" s="43"/>
      <c r="H1206" s="43"/>
      <c r="I1206" s="222"/>
      <c r="J1206" s="43"/>
      <c r="K1206" s="43"/>
      <c r="L1206" s="47"/>
      <c r="M1206" s="223"/>
      <c r="N1206" s="224"/>
      <c r="O1206" s="87"/>
      <c r="P1206" s="87"/>
      <c r="Q1206" s="87"/>
      <c r="R1206" s="87"/>
      <c r="S1206" s="87"/>
      <c r="T1206" s="88"/>
      <c r="U1206" s="41"/>
      <c r="V1206" s="41"/>
      <c r="W1206" s="41"/>
      <c r="X1206" s="41"/>
      <c r="Y1206" s="41"/>
      <c r="Z1206" s="41"/>
      <c r="AA1206" s="41"/>
      <c r="AB1206" s="41"/>
      <c r="AC1206" s="41"/>
      <c r="AD1206" s="41"/>
      <c r="AE1206" s="41"/>
      <c r="AT1206" s="20" t="s">
        <v>142</v>
      </c>
      <c r="AU1206" s="20" t="s">
        <v>83</v>
      </c>
    </row>
    <row r="1207" s="2" customFormat="1">
      <c r="A1207" s="41"/>
      <c r="B1207" s="42"/>
      <c r="C1207" s="43"/>
      <c r="D1207" s="225" t="s">
        <v>144</v>
      </c>
      <c r="E1207" s="43"/>
      <c r="F1207" s="226" t="s">
        <v>2035</v>
      </c>
      <c r="G1207" s="43"/>
      <c r="H1207" s="43"/>
      <c r="I1207" s="222"/>
      <c r="J1207" s="43"/>
      <c r="K1207" s="43"/>
      <c r="L1207" s="47"/>
      <c r="M1207" s="223"/>
      <c r="N1207" s="224"/>
      <c r="O1207" s="87"/>
      <c r="P1207" s="87"/>
      <c r="Q1207" s="87"/>
      <c r="R1207" s="87"/>
      <c r="S1207" s="87"/>
      <c r="T1207" s="88"/>
      <c r="U1207" s="41"/>
      <c r="V1207" s="41"/>
      <c r="W1207" s="41"/>
      <c r="X1207" s="41"/>
      <c r="Y1207" s="41"/>
      <c r="Z1207" s="41"/>
      <c r="AA1207" s="41"/>
      <c r="AB1207" s="41"/>
      <c r="AC1207" s="41"/>
      <c r="AD1207" s="41"/>
      <c r="AE1207" s="41"/>
      <c r="AT1207" s="20" t="s">
        <v>144</v>
      </c>
      <c r="AU1207" s="20" t="s">
        <v>83</v>
      </c>
    </row>
    <row r="1208" s="14" customFormat="1">
      <c r="A1208" s="14"/>
      <c r="B1208" s="238"/>
      <c r="C1208" s="239"/>
      <c r="D1208" s="220" t="s">
        <v>146</v>
      </c>
      <c r="E1208" s="240" t="s">
        <v>19</v>
      </c>
      <c r="F1208" s="241" t="s">
        <v>236</v>
      </c>
      <c r="G1208" s="239"/>
      <c r="H1208" s="240" t="s">
        <v>19</v>
      </c>
      <c r="I1208" s="242"/>
      <c r="J1208" s="239"/>
      <c r="K1208" s="239"/>
      <c r="L1208" s="243"/>
      <c r="M1208" s="244"/>
      <c r="N1208" s="245"/>
      <c r="O1208" s="245"/>
      <c r="P1208" s="245"/>
      <c r="Q1208" s="245"/>
      <c r="R1208" s="245"/>
      <c r="S1208" s="245"/>
      <c r="T1208" s="246"/>
      <c r="U1208" s="14"/>
      <c r="V1208" s="14"/>
      <c r="W1208" s="14"/>
      <c r="X1208" s="14"/>
      <c r="Y1208" s="14"/>
      <c r="Z1208" s="14"/>
      <c r="AA1208" s="14"/>
      <c r="AB1208" s="14"/>
      <c r="AC1208" s="14"/>
      <c r="AD1208" s="14"/>
      <c r="AE1208" s="14"/>
      <c r="AT1208" s="247" t="s">
        <v>146</v>
      </c>
      <c r="AU1208" s="247" t="s">
        <v>83</v>
      </c>
      <c r="AV1208" s="14" t="s">
        <v>81</v>
      </c>
      <c r="AW1208" s="14" t="s">
        <v>33</v>
      </c>
      <c r="AX1208" s="14" t="s">
        <v>73</v>
      </c>
      <c r="AY1208" s="247" t="s">
        <v>133</v>
      </c>
    </row>
    <row r="1209" s="13" customFormat="1">
      <c r="A1209" s="13"/>
      <c r="B1209" s="227"/>
      <c r="C1209" s="228"/>
      <c r="D1209" s="220" t="s">
        <v>146</v>
      </c>
      <c r="E1209" s="229" t="s">
        <v>19</v>
      </c>
      <c r="F1209" s="230" t="s">
        <v>2036</v>
      </c>
      <c r="G1209" s="228"/>
      <c r="H1209" s="231">
        <v>5.0629999999999997</v>
      </c>
      <c r="I1209" s="232"/>
      <c r="J1209" s="228"/>
      <c r="K1209" s="228"/>
      <c r="L1209" s="233"/>
      <c r="M1209" s="234"/>
      <c r="N1209" s="235"/>
      <c r="O1209" s="235"/>
      <c r="P1209" s="235"/>
      <c r="Q1209" s="235"/>
      <c r="R1209" s="235"/>
      <c r="S1209" s="235"/>
      <c r="T1209" s="236"/>
      <c r="U1209" s="13"/>
      <c r="V1209" s="13"/>
      <c r="W1209" s="13"/>
      <c r="X1209" s="13"/>
      <c r="Y1209" s="13"/>
      <c r="Z1209" s="13"/>
      <c r="AA1209" s="13"/>
      <c r="AB1209" s="13"/>
      <c r="AC1209" s="13"/>
      <c r="AD1209" s="13"/>
      <c r="AE1209" s="13"/>
      <c r="AT1209" s="237" t="s">
        <v>146</v>
      </c>
      <c r="AU1209" s="237" t="s">
        <v>83</v>
      </c>
      <c r="AV1209" s="13" t="s">
        <v>83</v>
      </c>
      <c r="AW1209" s="13" t="s">
        <v>33</v>
      </c>
      <c r="AX1209" s="13" t="s">
        <v>81</v>
      </c>
      <c r="AY1209" s="237" t="s">
        <v>133</v>
      </c>
    </row>
    <row r="1210" s="2" customFormat="1" ht="24.15" customHeight="1">
      <c r="A1210" s="41"/>
      <c r="B1210" s="42"/>
      <c r="C1210" s="207" t="s">
        <v>2037</v>
      </c>
      <c r="D1210" s="207" t="s">
        <v>135</v>
      </c>
      <c r="E1210" s="208" t="s">
        <v>2038</v>
      </c>
      <c r="F1210" s="209" t="s">
        <v>2039</v>
      </c>
      <c r="G1210" s="210" t="s">
        <v>198</v>
      </c>
      <c r="H1210" s="211">
        <v>48.340000000000003</v>
      </c>
      <c r="I1210" s="212"/>
      <c r="J1210" s="213">
        <f>ROUND(I1210*H1210,2)</f>
        <v>0</v>
      </c>
      <c r="K1210" s="209" t="s">
        <v>139</v>
      </c>
      <c r="L1210" s="47"/>
      <c r="M1210" s="214" t="s">
        <v>19</v>
      </c>
      <c r="N1210" s="215" t="s">
        <v>44</v>
      </c>
      <c r="O1210" s="87"/>
      <c r="P1210" s="216">
        <f>O1210*H1210</f>
        <v>0</v>
      </c>
      <c r="Q1210" s="216">
        <v>0.01691382</v>
      </c>
      <c r="R1210" s="216">
        <f>Q1210*H1210</f>
        <v>0.81761405880000004</v>
      </c>
      <c r="S1210" s="216">
        <v>0</v>
      </c>
      <c r="T1210" s="217">
        <f>S1210*H1210</f>
        <v>0</v>
      </c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R1210" s="218" t="s">
        <v>246</v>
      </c>
      <c r="AT1210" s="218" t="s">
        <v>135</v>
      </c>
      <c r="AU1210" s="218" t="s">
        <v>83</v>
      </c>
      <c r="AY1210" s="20" t="s">
        <v>133</v>
      </c>
      <c r="BE1210" s="219">
        <f>IF(N1210="základní",J1210,0)</f>
        <v>0</v>
      </c>
      <c r="BF1210" s="219">
        <f>IF(N1210="snížená",J1210,0)</f>
        <v>0</v>
      </c>
      <c r="BG1210" s="219">
        <f>IF(N1210="zákl. přenesená",J1210,0)</f>
        <v>0</v>
      </c>
      <c r="BH1210" s="219">
        <f>IF(N1210="sníž. přenesená",J1210,0)</f>
        <v>0</v>
      </c>
      <c r="BI1210" s="219">
        <f>IF(N1210="nulová",J1210,0)</f>
        <v>0</v>
      </c>
      <c r="BJ1210" s="20" t="s">
        <v>81</v>
      </c>
      <c r="BK1210" s="219">
        <f>ROUND(I1210*H1210,2)</f>
        <v>0</v>
      </c>
      <c r="BL1210" s="20" t="s">
        <v>246</v>
      </c>
      <c r="BM1210" s="218" t="s">
        <v>2040</v>
      </c>
    </row>
    <row r="1211" s="2" customFormat="1">
      <c r="A1211" s="41"/>
      <c r="B1211" s="42"/>
      <c r="C1211" s="43"/>
      <c r="D1211" s="220" t="s">
        <v>142</v>
      </c>
      <c r="E1211" s="43"/>
      <c r="F1211" s="221" t="s">
        <v>2041</v>
      </c>
      <c r="G1211" s="43"/>
      <c r="H1211" s="43"/>
      <c r="I1211" s="222"/>
      <c r="J1211" s="43"/>
      <c r="K1211" s="43"/>
      <c r="L1211" s="47"/>
      <c r="M1211" s="223"/>
      <c r="N1211" s="224"/>
      <c r="O1211" s="87"/>
      <c r="P1211" s="87"/>
      <c r="Q1211" s="87"/>
      <c r="R1211" s="87"/>
      <c r="S1211" s="87"/>
      <c r="T1211" s="88"/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T1211" s="20" t="s">
        <v>142</v>
      </c>
      <c r="AU1211" s="20" t="s">
        <v>83</v>
      </c>
    </row>
    <row r="1212" s="2" customFormat="1">
      <c r="A1212" s="41"/>
      <c r="B1212" s="42"/>
      <c r="C1212" s="43"/>
      <c r="D1212" s="225" t="s">
        <v>144</v>
      </c>
      <c r="E1212" s="43"/>
      <c r="F1212" s="226" t="s">
        <v>2042</v>
      </c>
      <c r="G1212" s="43"/>
      <c r="H1212" s="43"/>
      <c r="I1212" s="222"/>
      <c r="J1212" s="43"/>
      <c r="K1212" s="43"/>
      <c r="L1212" s="47"/>
      <c r="M1212" s="223"/>
      <c r="N1212" s="224"/>
      <c r="O1212" s="87"/>
      <c r="P1212" s="87"/>
      <c r="Q1212" s="87"/>
      <c r="R1212" s="87"/>
      <c r="S1212" s="87"/>
      <c r="T1212" s="88"/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T1212" s="20" t="s">
        <v>144</v>
      </c>
      <c r="AU1212" s="20" t="s">
        <v>83</v>
      </c>
    </row>
    <row r="1213" s="14" customFormat="1">
      <c r="A1213" s="14"/>
      <c r="B1213" s="238"/>
      <c r="C1213" s="239"/>
      <c r="D1213" s="220" t="s">
        <v>146</v>
      </c>
      <c r="E1213" s="240" t="s">
        <v>19</v>
      </c>
      <c r="F1213" s="241" t="s">
        <v>2043</v>
      </c>
      <c r="G1213" s="239"/>
      <c r="H1213" s="240" t="s">
        <v>19</v>
      </c>
      <c r="I1213" s="242"/>
      <c r="J1213" s="239"/>
      <c r="K1213" s="239"/>
      <c r="L1213" s="243"/>
      <c r="M1213" s="244"/>
      <c r="N1213" s="245"/>
      <c r="O1213" s="245"/>
      <c r="P1213" s="245"/>
      <c r="Q1213" s="245"/>
      <c r="R1213" s="245"/>
      <c r="S1213" s="245"/>
      <c r="T1213" s="246"/>
      <c r="U1213" s="14"/>
      <c r="V1213" s="14"/>
      <c r="W1213" s="14"/>
      <c r="X1213" s="14"/>
      <c r="Y1213" s="14"/>
      <c r="Z1213" s="14"/>
      <c r="AA1213" s="14"/>
      <c r="AB1213" s="14"/>
      <c r="AC1213" s="14"/>
      <c r="AD1213" s="14"/>
      <c r="AE1213" s="14"/>
      <c r="AT1213" s="247" t="s">
        <v>146</v>
      </c>
      <c r="AU1213" s="247" t="s">
        <v>83</v>
      </c>
      <c r="AV1213" s="14" t="s">
        <v>81</v>
      </c>
      <c r="AW1213" s="14" t="s">
        <v>33</v>
      </c>
      <c r="AX1213" s="14" t="s">
        <v>73</v>
      </c>
      <c r="AY1213" s="247" t="s">
        <v>133</v>
      </c>
    </row>
    <row r="1214" s="13" customFormat="1">
      <c r="A1214" s="13"/>
      <c r="B1214" s="227"/>
      <c r="C1214" s="228"/>
      <c r="D1214" s="220" t="s">
        <v>146</v>
      </c>
      <c r="E1214" s="229" t="s">
        <v>19</v>
      </c>
      <c r="F1214" s="230" t="s">
        <v>1233</v>
      </c>
      <c r="G1214" s="228"/>
      <c r="H1214" s="231">
        <v>48.340000000000003</v>
      </c>
      <c r="I1214" s="232"/>
      <c r="J1214" s="228"/>
      <c r="K1214" s="228"/>
      <c r="L1214" s="233"/>
      <c r="M1214" s="234"/>
      <c r="N1214" s="235"/>
      <c r="O1214" s="235"/>
      <c r="P1214" s="235"/>
      <c r="Q1214" s="235"/>
      <c r="R1214" s="235"/>
      <c r="S1214" s="235"/>
      <c r="T1214" s="23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7" t="s">
        <v>146</v>
      </c>
      <c r="AU1214" s="237" t="s">
        <v>83</v>
      </c>
      <c r="AV1214" s="13" t="s">
        <v>83</v>
      </c>
      <c r="AW1214" s="13" t="s">
        <v>33</v>
      </c>
      <c r="AX1214" s="13" t="s">
        <v>81</v>
      </c>
      <c r="AY1214" s="237" t="s">
        <v>133</v>
      </c>
    </row>
    <row r="1215" s="2" customFormat="1" ht="24.15" customHeight="1">
      <c r="A1215" s="41"/>
      <c r="B1215" s="42"/>
      <c r="C1215" s="207" t="s">
        <v>2044</v>
      </c>
      <c r="D1215" s="207" t="s">
        <v>135</v>
      </c>
      <c r="E1215" s="208" t="s">
        <v>2045</v>
      </c>
      <c r="F1215" s="209" t="s">
        <v>2046</v>
      </c>
      <c r="G1215" s="210" t="s">
        <v>198</v>
      </c>
      <c r="H1215" s="211">
        <v>7.4790000000000001</v>
      </c>
      <c r="I1215" s="212"/>
      <c r="J1215" s="213">
        <f>ROUND(I1215*H1215,2)</f>
        <v>0</v>
      </c>
      <c r="K1215" s="209" t="s">
        <v>139</v>
      </c>
      <c r="L1215" s="47"/>
      <c r="M1215" s="214" t="s">
        <v>19</v>
      </c>
      <c r="N1215" s="215" t="s">
        <v>44</v>
      </c>
      <c r="O1215" s="87"/>
      <c r="P1215" s="216">
        <f>O1215*H1215</f>
        <v>0</v>
      </c>
      <c r="Q1215" s="216">
        <v>0.00034141089999999998</v>
      </c>
      <c r="R1215" s="216">
        <f>Q1215*H1215</f>
        <v>0.0025534121210999999</v>
      </c>
      <c r="S1215" s="216">
        <v>0</v>
      </c>
      <c r="T1215" s="217">
        <f>S1215*H1215</f>
        <v>0</v>
      </c>
      <c r="U1215" s="41"/>
      <c r="V1215" s="41"/>
      <c r="W1215" s="41"/>
      <c r="X1215" s="41"/>
      <c r="Y1215" s="41"/>
      <c r="Z1215" s="41"/>
      <c r="AA1215" s="41"/>
      <c r="AB1215" s="41"/>
      <c r="AC1215" s="41"/>
      <c r="AD1215" s="41"/>
      <c r="AE1215" s="41"/>
      <c r="AR1215" s="218" t="s">
        <v>246</v>
      </c>
      <c r="AT1215" s="218" t="s">
        <v>135</v>
      </c>
      <c r="AU1215" s="218" t="s">
        <v>83</v>
      </c>
      <c r="AY1215" s="20" t="s">
        <v>133</v>
      </c>
      <c r="BE1215" s="219">
        <f>IF(N1215="základní",J1215,0)</f>
        <v>0</v>
      </c>
      <c r="BF1215" s="219">
        <f>IF(N1215="snížená",J1215,0)</f>
        <v>0</v>
      </c>
      <c r="BG1215" s="219">
        <f>IF(N1215="zákl. přenesená",J1215,0)</f>
        <v>0</v>
      </c>
      <c r="BH1215" s="219">
        <f>IF(N1215="sníž. přenesená",J1215,0)</f>
        <v>0</v>
      </c>
      <c r="BI1215" s="219">
        <f>IF(N1215="nulová",J1215,0)</f>
        <v>0</v>
      </c>
      <c r="BJ1215" s="20" t="s">
        <v>81</v>
      </c>
      <c r="BK1215" s="219">
        <f>ROUND(I1215*H1215,2)</f>
        <v>0</v>
      </c>
      <c r="BL1215" s="20" t="s">
        <v>246</v>
      </c>
      <c r="BM1215" s="218" t="s">
        <v>2047</v>
      </c>
    </row>
    <row r="1216" s="2" customFormat="1">
      <c r="A1216" s="41"/>
      <c r="B1216" s="42"/>
      <c r="C1216" s="43"/>
      <c r="D1216" s="220" t="s">
        <v>142</v>
      </c>
      <c r="E1216" s="43"/>
      <c r="F1216" s="221" t="s">
        <v>2048</v>
      </c>
      <c r="G1216" s="43"/>
      <c r="H1216" s="43"/>
      <c r="I1216" s="222"/>
      <c r="J1216" s="43"/>
      <c r="K1216" s="43"/>
      <c r="L1216" s="47"/>
      <c r="M1216" s="223"/>
      <c r="N1216" s="224"/>
      <c r="O1216" s="87"/>
      <c r="P1216" s="87"/>
      <c r="Q1216" s="87"/>
      <c r="R1216" s="87"/>
      <c r="S1216" s="87"/>
      <c r="T1216" s="88"/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T1216" s="20" t="s">
        <v>142</v>
      </c>
      <c r="AU1216" s="20" t="s">
        <v>83</v>
      </c>
    </row>
    <row r="1217" s="2" customFormat="1">
      <c r="A1217" s="41"/>
      <c r="B1217" s="42"/>
      <c r="C1217" s="43"/>
      <c r="D1217" s="225" t="s">
        <v>144</v>
      </c>
      <c r="E1217" s="43"/>
      <c r="F1217" s="226" t="s">
        <v>2049</v>
      </c>
      <c r="G1217" s="43"/>
      <c r="H1217" s="43"/>
      <c r="I1217" s="222"/>
      <c r="J1217" s="43"/>
      <c r="K1217" s="43"/>
      <c r="L1217" s="47"/>
      <c r="M1217" s="223"/>
      <c r="N1217" s="224"/>
      <c r="O1217" s="87"/>
      <c r="P1217" s="87"/>
      <c r="Q1217" s="87"/>
      <c r="R1217" s="87"/>
      <c r="S1217" s="87"/>
      <c r="T1217" s="88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T1217" s="20" t="s">
        <v>144</v>
      </c>
      <c r="AU1217" s="20" t="s">
        <v>83</v>
      </c>
    </row>
    <row r="1218" s="14" customFormat="1">
      <c r="A1218" s="14"/>
      <c r="B1218" s="238"/>
      <c r="C1218" s="239"/>
      <c r="D1218" s="220" t="s">
        <v>146</v>
      </c>
      <c r="E1218" s="240" t="s">
        <v>19</v>
      </c>
      <c r="F1218" s="241" t="s">
        <v>2050</v>
      </c>
      <c r="G1218" s="239"/>
      <c r="H1218" s="240" t="s">
        <v>19</v>
      </c>
      <c r="I1218" s="242"/>
      <c r="J1218" s="239"/>
      <c r="K1218" s="239"/>
      <c r="L1218" s="243"/>
      <c r="M1218" s="244"/>
      <c r="N1218" s="245"/>
      <c r="O1218" s="245"/>
      <c r="P1218" s="245"/>
      <c r="Q1218" s="245"/>
      <c r="R1218" s="245"/>
      <c r="S1218" s="245"/>
      <c r="T1218" s="246"/>
      <c r="U1218" s="14"/>
      <c r="V1218" s="14"/>
      <c r="W1218" s="14"/>
      <c r="X1218" s="14"/>
      <c r="Y1218" s="14"/>
      <c r="Z1218" s="14"/>
      <c r="AA1218" s="14"/>
      <c r="AB1218" s="14"/>
      <c r="AC1218" s="14"/>
      <c r="AD1218" s="14"/>
      <c r="AE1218" s="14"/>
      <c r="AT1218" s="247" t="s">
        <v>146</v>
      </c>
      <c r="AU1218" s="247" t="s">
        <v>83</v>
      </c>
      <c r="AV1218" s="14" t="s">
        <v>81</v>
      </c>
      <c r="AW1218" s="14" t="s">
        <v>33</v>
      </c>
      <c r="AX1218" s="14" t="s">
        <v>73</v>
      </c>
      <c r="AY1218" s="247" t="s">
        <v>133</v>
      </c>
    </row>
    <row r="1219" s="13" customFormat="1">
      <c r="A1219" s="13"/>
      <c r="B1219" s="227"/>
      <c r="C1219" s="228"/>
      <c r="D1219" s="220" t="s">
        <v>146</v>
      </c>
      <c r="E1219" s="229" t="s">
        <v>19</v>
      </c>
      <c r="F1219" s="230" t="s">
        <v>2051</v>
      </c>
      <c r="G1219" s="228"/>
      <c r="H1219" s="231">
        <v>7.4790000000000001</v>
      </c>
      <c r="I1219" s="232"/>
      <c r="J1219" s="228"/>
      <c r="K1219" s="228"/>
      <c r="L1219" s="233"/>
      <c r="M1219" s="234"/>
      <c r="N1219" s="235"/>
      <c r="O1219" s="235"/>
      <c r="P1219" s="235"/>
      <c r="Q1219" s="235"/>
      <c r="R1219" s="235"/>
      <c r="S1219" s="235"/>
      <c r="T1219" s="236"/>
      <c r="U1219" s="13"/>
      <c r="V1219" s="13"/>
      <c r="W1219" s="13"/>
      <c r="X1219" s="13"/>
      <c r="Y1219" s="13"/>
      <c r="Z1219" s="13"/>
      <c r="AA1219" s="13"/>
      <c r="AB1219" s="13"/>
      <c r="AC1219" s="13"/>
      <c r="AD1219" s="13"/>
      <c r="AE1219" s="13"/>
      <c r="AT1219" s="237" t="s">
        <v>146</v>
      </c>
      <c r="AU1219" s="237" t="s">
        <v>83</v>
      </c>
      <c r="AV1219" s="13" t="s">
        <v>83</v>
      </c>
      <c r="AW1219" s="13" t="s">
        <v>33</v>
      </c>
      <c r="AX1219" s="13" t="s">
        <v>81</v>
      </c>
      <c r="AY1219" s="237" t="s">
        <v>133</v>
      </c>
    </row>
    <row r="1220" s="2" customFormat="1" ht="21.75" customHeight="1">
      <c r="A1220" s="41"/>
      <c r="B1220" s="42"/>
      <c r="C1220" s="273" t="s">
        <v>2052</v>
      </c>
      <c r="D1220" s="273" t="s">
        <v>735</v>
      </c>
      <c r="E1220" s="274" t="s">
        <v>2053</v>
      </c>
      <c r="F1220" s="275" t="s">
        <v>2054</v>
      </c>
      <c r="G1220" s="276" t="s">
        <v>312</v>
      </c>
      <c r="H1220" s="277">
        <v>14.959</v>
      </c>
      <c r="I1220" s="278"/>
      <c r="J1220" s="279">
        <f>ROUND(I1220*H1220,2)</f>
        <v>0</v>
      </c>
      <c r="K1220" s="275" t="s">
        <v>139</v>
      </c>
      <c r="L1220" s="280"/>
      <c r="M1220" s="281" t="s">
        <v>19</v>
      </c>
      <c r="N1220" s="282" t="s">
        <v>44</v>
      </c>
      <c r="O1220" s="87"/>
      <c r="P1220" s="216">
        <f>O1220*H1220</f>
        <v>0</v>
      </c>
      <c r="Q1220" s="216">
        <v>0.00054000000000000001</v>
      </c>
      <c r="R1220" s="216">
        <f>Q1220*H1220</f>
        <v>0.0080778599999999992</v>
      </c>
      <c r="S1220" s="216">
        <v>0</v>
      </c>
      <c r="T1220" s="217">
        <f>S1220*H1220</f>
        <v>0</v>
      </c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R1220" s="218" t="s">
        <v>382</v>
      </c>
      <c r="AT1220" s="218" t="s">
        <v>735</v>
      </c>
      <c r="AU1220" s="218" t="s">
        <v>83</v>
      </c>
      <c r="AY1220" s="20" t="s">
        <v>133</v>
      </c>
      <c r="BE1220" s="219">
        <f>IF(N1220="základní",J1220,0)</f>
        <v>0</v>
      </c>
      <c r="BF1220" s="219">
        <f>IF(N1220="snížená",J1220,0)</f>
        <v>0</v>
      </c>
      <c r="BG1220" s="219">
        <f>IF(N1220="zákl. přenesená",J1220,0)</f>
        <v>0</v>
      </c>
      <c r="BH1220" s="219">
        <f>IF(N1220="sníž. přenesená",J1220,0)</f>
        <v>0</v>
      </c>
      <c r="BI1220" s="219">
        <f>IF(N1220="nulová",J1220,0)</f>
        <v>0</v>
      </c>
      <c r="BJ1220" s="20" t="s">
        <v>81</v>
      </c>
      <c r="BK1220" s="219">
        <f>ROUND(I1220*H1220,2)</f>
        <v>0</v>
      </c>
      <c r="BL1220" s="20" t="s">
        <v>246</v>
      </c>
      <c r="BM1220" s="218" t="s">
        <v>2055</v>
      </c>
    </row>
    <row r="1221" s="2" customFormat="1">
      <c r="A1221" s="41"/>
      <c r="B1221" s="42"/>
      <c r="C1221" s="43"/>
      <c r="D1221" s="220" t="s">
        <v>142</v>
      </c>
      <c r="E1221" s="43"/>
      <c r="F1221" s="221" t="s">
        <v>2054</v>
      </c>
      <c r="G1221" s="43"/>
      <c r="H1221" s="43"/>
      <c r="I1221" s="222"/>
      <c r="J1221" s="43"/>
      <c r="K1221" s="43"/>
      <c r="L1221" s="47"/>
      <c r="M1221" s="223"/>
      <c r="N1221" s="224"/>
      <c r="O1221" s="87"/>
      <c r="P1221" s="87"/>
      <c r="Q1221" s="87"/>
      <c r="R1221" s="87"/>
      <c r="S1221" s="87"/>
      <c r="T1221" s="88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T1221" s="20" t="s">
        <v>142</v>
      </c>
      <c r="AU1221" s="20" t="s">
        <v>83</v>
      </c>
    </row>
    <row r="1222" s="13" customFormat="1">
      <c r="A1222" s="13"/>
      <c r="B1222" s="227"/>
      <c r="C1222" s="228"/>
      <c r="D1222" s="220" t="s">
        <v>146</v>
      </c>
      <c r="E1222" s="229" t="s">
        <v>19</v>
      </c>
      <c r="F1222" s="230" t="s">
        <v>2056</v>
      </c>
      <c r="G1222" s="228"/>
      <c r="H1222" s="231">
        <v>14.959</v>
      </c>
      <c r="I1222" s="232"/>
      <c r="J1222" s="228"/>
      <c r="K1222" s="228"/>
      <c r="L1222" s="233"/>
      <c r="M1222" s="234"/>
      <c r="N1222" s="235"/>
      <c r="O1222" s="235"/>
      <c r="P1222" s="235"/>
      <c r="Q1222" s="235"/>
      <c r="R1222" s="235"/>
      <c r="S1222" s="235"/>
      <c r="T1222" s="236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7" t="s">
        <v>146</v>
      </c>
      <c r="AU1222" s="237" t="s">
        <v>83</v>
      </c>
      <c r="AV1222" s="13" t="s">
        <v>83</v>
      </c>
      <c r="AW1222" s="13" t="s">
        <v>33</v>
      </c>
      <c r="AX1222" s="13" t="s">
        <v>81</v>
      </c>
      <c r="AY1222" s="237" t="s">
        <v>133</v>
      </c>
    </row>
    <row r="1223" s="2" customFormat="1" ht="21.75" customHeight="1">
      <c r="A1223" s="41"/>
      <c r="B1223" s="42"/>
      <c r="C1223" s="273" t="s">
        <v>2057</v>
      </c>
      <c r="D1223" s="273" t="s">
        <v>735</v>
      </c>
      <c r="E1223" s="274" t="s">
        <v>2058</v>
      </c>
      <c r="F1223" s="275" t="s">
        <v>2059</v>
      </c>
      <c r="G1223" s="276" t="s">
        <v>312</v>
      </c>
      <c r="H1223" s="277">
        <v>11.08</v>
      </c>
      <c r="I1223" s="278"/>
      <c r="J1223" s="279">
        <f>ROUND(I1223*H1223,2)</f>
        <v>0</v>
      </c>
      <c r="K1223" s="275" t="s">
        <v>139</v>
      </c>
      <c r="L1223" s="280"/>
      <c r="M1223" s="281" t="s">
        <v>19</v>
      </c>
      <c r="N1223" s="282" t="s">
        <v>44</v>
      </c>
      <c r="O1223" s="87"/>
      <c r="P1223" s="216">
        <f>O1223*H1223</f>
        <v>0</v>
      </c>
      <c r="Q1223" s="216">
        <v>0.00035</v>
      </c>
      <c r="R1223" s="216">
        <f>Q1223*H1223</f>
        <v>0.0038779999999999999</v>
      </c>
      <c r="S1223" s="216">
        <v>0</v>
      </c>
      <c r="T1223" s="217">
        <f>S1223*H1223</f>
        <v>0</v>
      </c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R1223" s="218" t="s">
        <v>382</v>
      </c>
      <c r="AT1223" s="218" t="s">
        <v>735</v>
      </c>
      <c r="AU1223" s="218" t="s">
        <v>83</v>
      </c>
      <c r="AY1223" s="20" t="s">
        <v>133</v>
      </c>
      <c r="BE1223" s="219">
        <f>IF(N1223="základní",J1223,0)</f>
        <v>0</v>
      </c>
      <c r="BF1223" s="219">
        <f>IF(N1223="snížená",J1223,0)</f>
        <v>0</v>
      </c>
      <c r="BG1223" s="219">
        <f>IF(N1223="zákl. přenesená",J1223,0)</f>
        <v>0</v>
      </c>
      <c r="BH1223" s="219">
        <f>IF(N1223="sníž. přenesená",J1223,0)</f>
        <v>0</v>
      </c>
      <c r="BI1223" s="219">
        <f>IF(N1223="nulová",J1223,0)</f>
        <v>0</v>
      </c>
      <c r="BJ1223" s="20" t="s">
        <v>81</v>
      </c>
      <c r="BK1223" s="219">
        <f>ROUND(I1223*H1223,2)</f>
        <v>0</v>
      </c>
      <c r="BL1223" s="20" t="s">
        <v>246</v>
      </c>
      <c r="BM1223" s="218" t="s">
        <v>2060</v>
      </c>
    </row>
    <row r="1224" s="2" customFormat="1">
      <c r="A1224" s="41"/>
      <c r="B1224" s="42"/>
      <c r="C1224" s="43"/>
      <c r="D1224" s="220" t="s">
        <v>142</v>
      </c>
      <c r="E1224" s="43"/>
      <c r="F1224" s="221" t="s">
        <v>2059</v>
      </c>
      <c r="G1224" s="43"/>
      <c r="H1224" s="43"/>
      <c r="I1224" s="222"/>
      <c r="J1224" s="43"/>
      <c r="K1224" s="43"/>
      <c r="L1224" s="47"/>
      <c r="M1224" s="223"/>
      <c r="N1224" s="224"/>
      <c r="O1224" s="87"/>
      <c r="P1224" s="87"/>
      <c r="Q1224" s="87"/>
      <c r="R1224" s="87"/>
      <c r="S1224" s="87"/>
      <c r="T1224" s="88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T1224" s="20" t="s">
        <v>142</v>
      </c>
      <c r="AU1224" s="20" t="s">
        <v>83</v>
      </c>
    </row>
    <row r="1225" s="13" customFormat="1">
      <c r="A1225" s="13"/>
      <c r="B1225" s="227"/>
      <c r="C1225" s="228"/>
      <c r="D1225" s="220" t="s">
        <v>146</v>
      </c>
      <c r="E1225" s="229" t="s">
        <v>19</v>
      </c>
      <c r="F1225" s="230" t="s">
        <v>2061</v>
      </c>
      <c r="G1225" s="228"/>
      <c r="H1225" s="231">
        <v>11.08</v>
      </c>
      <c r="I1225" s="232"/>
      <c r="J1225" s="228"/>
      <c r="K1225" s="228"/>
      <c r="L1225" s="233"/>
      <c r="M1225" s="234"/>
      <c r="N1225" s="235"/>
      <c r="O1225" s="235"/>
      <c r="P1225" s="235"/>
      <c r="Q1225" s="235"/>
      <c r="R1225" s="235"/>
      <c r="S1225" s="235"/>
      <c r="T1225" s="236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37" t="s">
        <v>146</v>
      </c>
      <c r="AU1225" s="237" t="s">
        <v>83</v>
      </c>
      <c r="AV1225" s="13" t="s">
        <v>83</v>
      </c>
      <c r="AW1225" s="13" t="s">
        <v>33</v>
      </c>
      <c r="AX1225" s="13" t="s">
        <v>81</v>
      </c>
      <c r="AY1225" s="237" t="s">
        <v>133</v>
      </c>
    </row>
    <row r="1226" s="2" customFormat="1" ht="16.5" customHeight="1">
      <c r="A1226" s="41"/>
      <c r="B1226" s="42"/>
      <c r="C1226" s="207" t="s">
        <v>2062</v>
      </c>
      <c r="D1226" s="207" t="s">
        <v>135</v>
      </c>
      <c r="E1226" s="208" t="s">
        <v>2063</v>
      </c>
      <c r="F1226" s="209" t="s">
        <v>2064</v>
      </c>
      <c r="G1226" s="210" t="s">
        <v>198</v>
      </c>
      <c r="H1226" s="211">
        <v>7.4790000000000001</v>
      </c>
      <c r="I1226" s="212"/>
      <c r="J1226" s="213">
        <f>ROUND(I1226*H1226,2)</f>
        <v>0</v>
      </c>
      <c r="K1226" s="209" t="s">
        <v>139</v>
      </c>
      <c r="L1226" s="47"/>
      <c r="M1226" s="214" t="s">
        <v>19</v>
      </c>
      <c r="N1226" s="215" t="s">
        <v>44</v>
      </c>
      <c r="O1226" s="87"/>
      <c r="P1226" s="216">
        <f>O1226*H1226</f>
        <v>0</v>
      </c>
      <c r="Q1226" s="216">
        <v>0.00041199999999999999</v>
      </c>
      <c r="R1226" s="216">
        <f>Q1226*H1226</f>
        <v>0.0030813479999999998</v>
      </c>
      <c r="S1226" s="216">
        <v>0</v>
      </c>
      <c r="T1226" s="217">
        <f>S1226*H1226</f>
        <v>0</v>
      </c>
      <c r="U1226" s="41"/>
      <c r="V1226" s="41"/>
      <c r="W1226" s="41"/>
      <c r="X1226" s="41"/>
      <c r="Y1226" s="41"/>
      <c r="Z1226" s="41"/>
      <c r="AA1226" s="41"/>
      <c r="AB1226" s="41"/>
      <c r="AC1226" s="41"/>
      <c r="AD1226" s="41"/>
      <c r="AE1226" s="41"/>
      <c r="AR1226" s="218" t="s">
        <v>246</v>
      </c>
      <c r="AT1226" s="218" t="s">
        <v>135</v>
      </c>
      <c r="AU1226" s="218" t="s">
        <v>83</v>
      </c>
      <c r="AY1226" s="20" t="s">
        <v>133</v>
      </c>
      <c r="BE1226" s="219">
        <f>IF(N1226="základní",J1226,0)</f>
        <v>0</v>
      </c>
      <c r="BF1226" s="219">
        <f>IF(N1226="snížená",J1226,0)</f>
        <v>0</v>
      </c>
      <c r="BG1226" s="219">
        <f>IF(N1226="zákl. přenesená",J1226,0)</f>
        <v>0</v>
      </c>
      <c r="BH1226" s="219">
        <f>IF(N1226="sníž. přenesená",J1226,0)</f>
        <v>0</v>
      </c>
      <c r="BI1226" s="219">
        <f>IF(N1226="nulová",J1226,0)</f>
        <v>0</v>
      </c>
      <c r="BJ1226" s="20" t="s">
        <v>81</v>
      </c>
      <c r="BK1226" s="219">
        <f>ROUND(I1226*H1226,2)</f>
        <v>0</v>
      </c>
      <c r="BL1226" s="20" t="s">
        <v>246</v>
      </c>
      <c r="BM1226" s="218" t="s">
        <v>2065</v>
      </c>
    </row>
    <row r="1227" s="2" customFormat="1">
      <c r="A1227" s="41"/>
      <c r="B1227" s="42"/>
      <c r="C1227" s="43"/>
      <c r="D1227" s="220" t="s">
        <v>142</v>
      </c>
      <c r="E1227" s="43"/>
      <c r="F1227" s="221" t="s">
        <v>2066</v>
      </c>
      <c r="G1227" s="43"/>
      <c r="H1227" s="43"/>
      <c r="I1227" s="222"/>
      <c r="J1227" s="43"/>
      <c r="K1227" s="43"/>
      <c r="L1227" s="47"/>
      <c r="M1227" s="223"/>
      <c r="N1227" s="224"/>
      <c r="O1227" s="87"/>
      <c r="P1227" s="87"/>
      <c r="Q1227" s="87"/>
      <c r="R1227" s="87"/>
      <c r="S1227" s="87"/>
      <c r="T1227" s="88"/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T1227" s="20" t="s">
        <v>142</v>
      </c>
      <c r="AU1227" s="20" t="s">
        <v>83</v>
      </c>
    </row>
    <row r="1228" s="2" customFormat="1">
      <c r="A1228" s="41"/>
      <c r="B1228" s="42"/>
      <c r="C1228" s="43"/>
      <c r="D1228" s="225" t="s">
        <v>144</v>
      </c>
      <c r="E1228" s="43"/>
      <c r="F1228" s="226" t="s">
        <v>2067</v>
      </c>
      <c r="G1228" s="43"/>
      <c r="H1228" s="43"/>
      <c r="I1228" s="222"/>
      <c r="J1228" s="43"/>
      <c r="K1228" s="43"/>
      <c r="L1228" s="47"/>
      <c r="M1228" s="223"/>
      <c r="N1228" s="224"/>
      <c r="O1228" s="87"/>
      <c r="P1228" s="87"/>
      <c r="Q1228" s="87"/>
      <c r="R1228" s="87"/>
      <c r="S1228" s="87"/>
      <c r="T1228" s="88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T1228" s="20" t="s">
        <v>144</v>
      </c>
      <c r="AU1228" s="20" t="s">
        <v>83</v>
      </c>
    </row>
    <row r="1229" s="14" customFormat="1">
      <c r="A1229" s="14"/>
      <c r="B1229" s="238"/>
      <c r="C1229" s="239"/>
      <c r="D1229" s="220" t="s">
        <v>146</v>
      </c>
      <c r="E1229" s="240" t="s">
        <v>19</v>
      </c>
      <c r="F1229" s="241" t="s">
        <v>2050</v>
      </c>
      <c r="G1229" s="239"/>
      <c r="H1229" s="240" t="s">
        <v>19</v>
      </c>
      <c r="I1229" s="242"/>
      <c r="J1229" s="239"/>
      <c r="K1229" s="239"/>
      <c r="L1229" s="243"/>
      <c r="M1229" s="244"/>
      <c r="N1229" s="245"/>
      <c r="O1229" s="245"/>
      <c r="P1229" s="245"/>
      <c r="Q1229" s="245"/>
      <c r="R1229" s="245"/>
      <c r="S1229" s="245"/>
      <c r="T1229" s="246"/>
      <c r="U1229" s="14"/>
      <c r="V1229" s="14"/>
      <c r="W1229" s="14"/>
      <c r="X1229" s="14"/>
      <c r="Y1229" s="14"/>
      <c r="Z1229" s="14"/>
      <c r="AA1229" s="14"/>
      <c r="AB1229" s="14"/>
      <c r="AC1229" s="14"/>
      <c r="AD1229" s="14"/>
      <c r="AE1229" s="14"/>
      <c r="AT1229" s="247" t="s">
        <v>146</v>
      </c>
      <c r="AU1229" s="247" t="s">
        <v>83</v>
      </c>
      <c r="AV1229" s="14" t="s">
        <v>81</v>
      </c>
      <c r="AW1229" s="14" t="s">
        <v>33</v>
      </c>
      <c r="AX1229" s="14" t="s">
        <v>73</v>
      </c>
      <c r="AY1229" s="247" t="s">
        <v>133</v>
      </c>
    </row>
    <row r="1230" s="13" customFormat="1">
      <c r="A1230" s="13"/>
      <c r="B1230" s="227"/>
      <c r="C1230" s="228"/>
      <c r="D1230" s="220" t="s">
        <v>146</v>
      </c>
      <c r="E1230" s="229" t="s">
        <v>19</v>
      </c>
      <c r="F1230" s="230" t="s">
        <v>2051</v>
      </c>
      <c r="G1230" s="228"/>
      <c r="H1230" s="231">
        <v>7.4790000000000001</v>
      </c>
      <c r="I1230" s="232"/>
      <c r="J1230" s="228"/>
      <c r="K1230" s="228"/>
      <c r="L1230" s="233"/>
      <c r="M1230" s="234"/>
      <c r="N1230" s="235"/>
      <c r="O1230" s="235"/>
      <c r="P1230" s="235"/>
      <c r="Q1230" s="235"/>
      <c r="R1230" s="235"/>
      <c r="S1230" s="235"/>
      <c r="T1230" s="236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7" t="s">
        <v>146</v>
      </c>
      <c r="AU1230" s="237" t="s">
        <v>83</v>
      </c>
      <c r="AV1230" s="13" t="s">
        <v>83</v>
      </c>
      <c r="AW1230" s="13" t="s">
        <v>33</v>
      </c>
      <c r="AX1230" s="13" t="s">
        <v>81</v>
      </c>
      <c r="AY1230" s="237" t="s">
        <v>133</v>
      </c>
    </row>
    <row r="1231" s="2" customFormat="1" ht="16.5" customHeight="1">
      <c r="A1231" s="41"/>
      <c r="B1231" s="42"/>
      <c r="C1231" s="273" t="s">
        <v>2068</v>
      </c>
      <c r="D1231" s="273" t="s">
        <v>735</v>
      </c>
      <c r="E1231" s="274" t="s">
        <v>2069</v>
      </c>
      <c r="F1231" s="275" t="s">
        <v>2070</v>
      </c>
      <c r="G1231" s="276" t="s">
        <v>198</v>
      </c>
      <c r="H1231" s="277">
        <v>7.8529999999999998</v>
      </c>
      <c r="I1231" s="278"/>
      <c r="J1231" s="279">
        <f>ROUND(I1231*H1231,2)</f>
        <v>0</v>
      </c>
      <c r="K1231" s="275" t="s">
        <v>139</v>
      </c>
      <c r="L1231" s="280"/>
      <c r="M1231" s="281" t="s">
        <v>19</v>
      </c>
      <c r="N1231" s="282" t="s">
        <v>44</v>
      </c>
      <c r="O1231" s="87"/>
      <c r="P1231" s="216">
        <f>O1231*H1231</f>
        <v>0</v>
      </c>
      <c r="Q1231" s="216">
        <v>0.0054999999999999997</v>
      </c>
      <c r="R1231" s="216">
        <f>Q1231*H1231</f>
        <v>0.043191499999999994</v>
      </c>
      <c r="S1231" s="216">
        <v>0</v>
      </c>
      <c r="T1231" s="217">
        <f>S1231*H1231</f>
        <v>0</v>
      </c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R1231" s="218" t="s">
        <v>382</v>
      </c>
      <c r="AT1231" s="218" t="s">
        <v>735</v>
      </c>
      <c r="AU1231" s="218" t="s">
        <v>83</v>
      </c>
      <c r="AY1231" s="20" t="s">
        <v>133</v>
      </c>
      <c r="BE1231" s="219">
        <f>IF(N1231="základní",J1231,0)</f>
        <v>0</v>
      </c>
      <c r="BF1231" s="219">
        <f>IF(N1231="snížená",J1231,0)</f>
        <v>0</v>
      </c>
      <c r="BG1231" s="219">
        <f>IF(N1231="zákl. přenesená",J1231,0)</f>
        <v>0</v>
      </c>
      <c r="BH1231" s="219">
        <f>IF(N1231="sníž. přenesená",J1231,0)</f>
        <v>0</v>
      </c>
      <c r="BI1231" s="219">
        <f>IF(N1231="nulová",J1231,0)</f>
        <v>0</v>
      </c>
      <c r="BJ1231" s="20" t="s">
        <v>81</v>
      </c>
      <c r="BK1231" s="219">
        <f>ROUND(I1231*H1231,2)</f>
        <v>0</v>
      </c>
      <c r="BL1231" s="20" t="s">
        <v>246</v>
      </c>
      <c r="BM1231" s="218" t="s">
        <v>2071</v>
      </c>
    </row>
    <row r="1232" s="2" customFormat="1">
      <c r="A1232" s="41"/>
      <c r="B1232" s="42"/>
      <c r="C1232" s="43"/>
      <c r="D1232" s="220" t="s">
        <v>142</v>
      </c>
      <c r="E1232" s="43"/>
      <c r="F1232" s="221" t="s">
        <v>2070</v>
      </c>
      <c r="G1232" s="43"/>
      <c r="H1232" s="43"/>
      <c r="I1232" s="222"/>
      <c r="J1232" s="43"/>
      <c r="K1232" s="43"/>
      <c r="L1232" s="47"/>
      <c r="M1232" s="223"/>
      <c r="N1232" s="224"/>
      <c r="O1232" s="87"/>
      <c r="P1232" s="87"/>
      <c r="Q1232" s="87"/>
      <c r="R1232" s="87"/>
      <c r="S1232" s="87"/>
      <c r="T1232" s="88"/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T1232" s="20" t="s">
        <v>142</v>
      </c>
      <c r="AU1232" s="20" t="s">
        <v>83</v>
      </c>
    </row>
    <row r="1233" s="13" customFormat="1">
      <c r="A1233" s="13"/>
      <c r="B1233" s="227"/>
      <c r="C1233" s="228"/>
      <c r="D1233" s="220" t="s">
        <v>146</v>
      </c>
      <c r="E1233" s="228"/>
      <c r="F1233" s="230" t="s">
        <v>2072</v>
      </c>
      <c r="G1233" s="228"/>
      <c r="H1233" s="231">
        <v>7.8529999999999998</v>
      </c>
      <c r="I1233" s="232"/>
      <c r="J1233" s="228"/>
      <c r="K1233" s="228"/>
      <c r="L1233" s="233"/>
      <c r="M1233" s="234"/>
      <c r="N1233" s="235"/>
      <c r="O1233" s="235"/>
      <c r="P1233" s="235"/>
      <c r="Q1233" s="235"/>
      <c r="R1233" s="235"/>
      <c r="S1233" s="235"/>
      <c r="T1233" s="236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37" t="s">
        <v>146</v>
      </c>
      <c r="AU1233" s="237" t="s">
        <v>83</v>
      </c>
      <c r="AV1233" s="13" t="s">
        <v>83</v>
      </c>
      <c r="AW1233" s="13" t="s">
        <v>4</v>
      </c>
      <c r="AX1233" s="13" t="s">
        <v>81</v>
      </c>
      <c r="AY1233" s="237" t="s">
        <v>133</v>
      </c>
    </row>
    <row r="1234" s="2" customFormat="1" ht="21.75" customHeight="1">
      <c r="A1234" s="41"/>
      <c r="B1234" s="42"/>
      <c r="C1234" s="207" t="s">
        <v>2073</v>
      </c>
      <c r="D1234" s="207" t="s">
        <v>135</v>
      </c>
      <c r="E1234" s="208" t="s">
        <v>2074</v>
      </c>
      <c r="F1234" s="209" t="s">
        <v>2075</v>
      </c>
      <c r="G1234" s="210" t="s">
        <v>198</v>
      </c>
      <c r="H1234" s="211">
        <v>7.4790000000000001</v>
      </c>
      <c r="I1234" s="212"/>
      <c r="J1234" s="213">
        <f>ROUND(I1234*H1234,2)</f>
        <v>0</v>
      </c>
      <c r="K1234" s="209" t="s">
        <v>139</v>
      </c>
      <c r="L1234" s="47"/>
      <c r="M1234" s="214" t="s">
        <v>19</v>
      </c>
      <c r="N1234" s="215" t="s">
        <v>44</v>
      </c>
      <c r="O1234" s="87"/>
      <c r="P1234" s="216">
        <f>O1234*H1234</f>
        <v>0</v>
      </c>
      <c r="Q1234" s="216">
        <v>0.0016119999999999999</v>
      </c>
      <c r="R1234" s="216">
        <f>Q1234*H1234</f>
        <v>0.012056147999999999</v>
      </c>
      <c r="S1234" s="216">
        <v>0</v>
      </c>
      <c r="T1234" s="217">
        <f>S1234*H1234</f>
        <v>0</v>
      </c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R1234" s="218" t="s">
        <v>246</v>
      </c>
      <c r="AT1234" s="218" t="s">
        <v>135</v>
      </c>
      <c r="AU1234" s="218" t="s">
        <v>83</v>
      </c>
      <c r="AY1234" s="20" t="s">
        <v>133</v>
      </c>
      <c r="BE1234" s="219">
        <f>IF(N1234="základní",J1234,0)</f>
        <v>0</v>
      </c>
      <c r="BF1234" s="219">
        <f>IF(N1234="snížená",J1234,0)</f>
        <v>0</v>
      </c>
      <c r="BG1234" s="219">
        <f>IF(N1234="zákl. přenesená",J1234,0)</f>
        <v>0</v>
      </c>
      <c r="BH1234" s="219">
        <f>IF(N1234="sníž. přenesená",J1234,0)</f>
        <v>0</v>
      </c>
      <c r="BI1234" s="219">
        <f>IF(N1234="nulová",J1234,0)</f>
        <v>0</v>
      </c>
      <c r="BJ1234" s="20" t="s">
        <v>81</v>
      </c>
      <c r="BK1234" s="219">
        <f>ROUND(I1234*H1234,2)</f>
        <v>0</v>
      </c>
      <c r="BL1234" s="20" t="s">
        <v>246</v>
      </c>
      <c r="BM1234" s="218" t="s">
        <v>2076</v>
      </c>
    </row>
    <row r="1235" s="2" customFormat="1">
      <c r="A1235" s="41"/>
      <c r="B1235" s="42"/>
      <c r="C1235" s="43"/>
      <c r="D1235" s="220" t="s">
        <v>142</v>
      </c>
      <c r="E1235" s="43"/>
      <c r="F1235" s="221" t="s">
        <v>2077</v>
      </c>
      <c r="G1235" s="43"/>
      <c r="H1235" s="43"/>
      <c r="I1235" s="222"/>
      <c r="J1235" s="43"/>
      <c r="K1235" s="43"/>
      <c r="L1235" s="47"/>
      <c r="M1235" s="223"/>
      <c r="N1235" s="224"/>
      <c r="O1235" s="87"/>
      <c r="P1235" s="87"/>
      <c r="Q1235" s="87"/>
      <c r="R1235" s="87"/>
      <c r="S1235" s="87"/>
      <c r="T1235" s="88"/>
      <c r="U1235" s="41"/>
      <c r="V1235" s="41"/>
      <c r="W1235" s="41"/>
      <c r="X1235" s="41"/>
      <c r="Y1235" s="41"/>
      <c r="Z1235" s="41"/>
      <c r="AA1235" s="41"/>
      <c r="AB1235" s="41"/>
      <c r="AC1235" s="41"/>
      <c r="AD1235" s="41"/>
      <c r="AE1235" s="41"/>
      <c r="AT1235" s="20" t="s">
        <v>142</v>
      </c>
      <c r="AU1235" s="20" t="s">
        <v>83</v>
      </c>
    </row>
    <row r="1236" s="2" customFormat="1">
      <c r="A1236" s="41"/>
      <c r="B1236" s="42"/>
      <c r="C1236" s="43"/>
      <c r="D1236" s="225" t="s">
        <v>144</v>
      </c>
      <c r="E1236" s="43"/>
      <c r="F1236" s="226" t="s">
        <v>2078</v>
      </c>
      <c r="G1236" s="43"/>
      <c r="H1236" s="43"/>
      <c r="I1236" s="222"/>
      <c r="J1236" s="43"/>
      <c r="K1236" s="43"/>
      <c r="L1236" s="47"/>
      <c r="M1236" s="223"/>
      <c r="N1236" s="224"/>
      <c r="O1236" s="87"/>
      <c r="P1236" s="87"/>
      <c r="Q1236" s="87"/>
      <c r="R1236" s="87"/>
      <c r="S1236" s="87"/>
      <c r="T1236" s="88"/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T1236" s="20" t="s">
        <v>144</v>
      </c>
      <c r="AU1236" s="20" t="s">
        <v>83</v>
      </c>
    </row>
    <row r="1237" s="2" customFormat="1" ht="33" customHeight="1">
      <c r="A1237" s="41"/>
      <c r="B1237" s="42"/>
      <c r="C1237" s="207" t="s">
        <v>2079</v>
      </c>
      <c r="D1237" s="207" t="s">
        <v>135</v>
      </c>
      <c r="E1237" s="208" t="s">
        <v>2080</v>
      </c>
      <c r="F1237" s="209" t="s">
        <v>2081</v>
      </c>
      <c r="G1237" s="210" t="s">
        <v>198</v>
      </c>
      <c r="H1237" s="211">
        <v>176.16800000000001</v>
      </c>
      <c r="I1237" s="212"/>
      <c r="J1237" s="213">
        <f>ROUND(I1237*H1237,2)</f>
        <v>0</v>
      </c>
      <c r="K1237" s="209" t="s">
        <v>139</v>
      </c>
      <c r="L1237" s="47"/>
      <c r="M1237" s="214" t="s">
        <v>19</v>
      </c>
      <c r="N1237" s="215" t="s">
        <v>44</v>
      </c>
      <c r="O1237" s="87"/>
      <c r="P1237" s="216">
        <f>O1237*H1237</f>
        <v>0</v>
      </c>
      <c r="Q1237" s="216">
        <v>0.016299999999999999</v>
      </c>
      <c r="R1237" s="216">
        <f>Q1237*H1237</f>
        <v>2.8715383999999999</v>
      </c>
      <c r="S1237" s="216">
        <v>0</v>
      </c>
      <c r="T1237" s="217">
        <f>S1237*H1237</f>
        <v>0</v>
      </c>
      <c r="U1237" s="41"/>
      <c r="V1237" s="41"/>
      <c r="W1237" s="41"/>
      <c r="X1237" s="41"/>
      <c r="Y1237" s="41"/>
      <c r="Z1237" s="41"/>
      <c r="AA1237" s="41"/>
      <c r="AB1237" s="41"/>
      <c r="AC1237" s="41"/>
      <c r="AD1237" s="41"/>
      <c r="AE1237" s="41"/>
      <c r="AR1237" s="218" t="s">
        <v>246</v>
      </c>
      <c r="AT1237" s="218" t="s">
        <v>135</v>
      </c>
      <c r="AU1237" s="218" t="s">
        <v>83</v>
      </c>
      <c r="AY1237" s="20" t="s">
        <v>133</v>
      </c>
      <c r="BE1237" s="219">
        <f>IF(N1237="základní",J1237,0)</f>
        <v>0</v>
      </c>
      <c r="BF1237" s="219">
        <f>IF(N1237="snížená",J1237,0)</f>
        <v>0</v>
      </c>
      <c r="BG1237" s="219">
        <f>IF(N1237="zákl. přenesená",J1237,0)</f>
        <v>0</v>
      </c>
      <c r="BH1237" s="219">
        <f>IF(N1237="sníž. přenesená",J1237,0)</f>
        <v>0</v>
      </c>
      <c r="BI1237" s="219">
        <f>IF(N1237="nulová",J1237,0)</f>
        <v>0</v>
      </c>
      <c r="BJ1237" s="20" t="s">
        <v>81</v>
      </c>
      <c r="BK1237" s="219">
        <f>ROUND(I1237*H1237,2)</f>
        <v>0</v>
      </c>
      <c r="BL1237" s="20" t="s">
        <v>246</v>
      </c>
      <c r="BM1237" s="218" t="s">
        <v>2082</v>
      </c>
    </row>
    <row r="1238" s="2" customFormat="1">
      <c r="A1238" s="41"/>
      <c r="B1238" s="42"/>
      <c r="C1238" s="43"/>
      <c r="D1238" s="220" t="s">
        <v>142</v>
      </c>
      <c r="E1238" s="43"/>
      <c r="F1238" s="221" t="s">
        <v>2083</v>
      </c>
      <c r="G1238" s="43"/>
      <c r="H1238" s="43"/>
      <c r="I1238" s="222"/>
      <c r="J1238" s="43"/>
      <c r="K1238" s="43"/>
      <c r="L1238" s="47"/>
      <c r="M1238" s="223"/>
      <c r="N1238" s="224"/>
      <c r="O1238" s="87"/>
      <c r="P1238" s="87"/>
      <c r="Q1238" s="87"/>
      <c r="R1238" s="87"/>
      <c r="S1238" s="87"/>
      <c r="T1238" s="88"/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T1238" s="20" t="s">
        <v>142</v>
      </c>
      <c r="AU1238" s="20" t="s">
        <v>83</v>
      </c>
    </row>
    <row r="1239" s="2" customFormat="1">
      <c r="A1239" s="41"/>
      <c r="B1239" s="42"/>
      <c r="C1239" s="43"/>
      <c r="D1239" s="225" t="s">
        <v>144</v>
      </c>
      <c r="E1239" s="43"/>
      <c r="F1239" s="226" t="s">
        <v>2084</v>
      </c>
      <c r="G1239" s="43"/>
      <c r="H1239" s="43"/>
      <c r="I1239" s="222"/>
      <c r="J1239" s="43"/>
      <c r="K1239" s="43"/>
      <c r="L1239" s="47"/>
      <c r="M1239" s="223"/>
      <c r="N1239" s="224"/>
      <c r="O1239" s="87"/>
      <c r="P1239" s="87"/>
      <c r="Q1239" s="87"/>
      <c r="R1239" s="87"/>
      <c r="S1239" s="87"/>
      <c r="T1239" s="88"/>
      <c r="U1239" s="41"/>
      <c r="V1239" s="41"/>
      <c r="W1239" s="41"/>
      <c r="X1239" s="41"/>
      <c r="Y1239" s="41"/>
      <c r="Z1239" s="41"/>
      <c r="AA1239" s="41"/>
      <c r="AB1239" s="41"/>
      <c r="AC1239" s="41"/>
      <c r="AD1239" s="41"/>
      <c r="AE1239" s="41"/>
      <c r="AT1239" s="20" t="s">
        <v>144</v>
      </c>
      <c r="AU1239" s="20" t="s">
        <v>83</v>
      </c>
    </row>
    <row r="1240" s="14" customFormat="1">
      <c r="A1240" s="14"/>
      <c r="B1240" s="238"/>
      <c r="C1240" s="239"/>
      <c r="D1240" s="220" t="s">
        <v>146</v>
      </c>
      <c r="E1240" s="240" t="s">
        <v>19</v>
      </c>
      <c r="F1240" s="241" t="s">
        <v>1336</v>
      </c>
      <c r="G1240" s="239"/>
      <c r="H1240" s="240" t="s">
        <v>19</v>
      </c>
      <c r="I1240" s="242"/>
      <c r="J1240" s="239"/>
      <c r="K1240" s="239"/>
      <c r="L1240" s="243"/>
      <c r="M1240" s="244"/>
      <c r="N1240" s="245"/>
      <c r="O1240" s="245"/>
      <c r="P1240" s="245"/>
      <c r="Q1240" s="245"/>
      <c r="R1240" s="245"/>
      <c r="S1240" s="245"/>
      <c r="T1240" s="246"/>
      <c r="U1240" s="14"/>
      <c r="V1240" s="14"/>
      <c r="W1240" s="14"/>
      <c r="X1240" s="14"/>
      <c r="Y1240" s="14"/>
      <c r="Z1240" s="14"/>
      <c r="AA1240" s="14"/>
      <c r="AB1240" s="14"/>
      <c r="AC1240" s="14"/>
      <c r="AD1240" s="14"/>
      <c r="AE1240" s="14"/>
      <c r="AT1240" s="247" t="s">
        <v>146</v>
      </c>
      <c r="AU1240" s="247" t="s">
        <v>83</v>
      </c>
      <c r="AV1240" s="14" t="s">
        <v>81</v>
      </c>
      <c r="AW1240" s="14" t="s">
        <v>33</v>
      </c>
      <c r="AX1240" s="14" t="s">
        <v>73</v>
      </c>
      <c r="AY1240" s="247" t="s">
        <v>133</v>
      </c>
    </row>
    <row r="1241" s="13" customFormat="1">
      <c r="A1241" s="13"/>
      <c r="B1241" s="227"/>
      <c r="C1241" s="228"/>
      <c r="D1241" s="220" t="s">
        <v>146</v>
      </c>
      <c r="E1241" s="229" t="s">
        <v>19</v>
      </c>
      <c r="F1241" s="230" t="s">
        <v>410</v>
      </c>
      <c r="G1241" s="228"/>
      <c r="H1241" s="231">
        <v>82.019000000000005</v>
      </c>
      <c r="I1241" s="232"/>
      <c r="J1241" s="228"/>
      <c r="K1241" s="228"/>
      <c r="L1241" s="233"/>
      <c r="M1241" s="234"/>
      <c r="N1241" s="235"/>
      <c r="O1241" s="235"/>
      <c r="P1241" s="235"/>
      <c r="Q1241" s="235"/>
      <c r="R1241" s="235"/>
      <c r="S1241" s="235"/>
      <c r="T1241" s="236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37" t="s">
        <v>146</v>
      </c>
      <c r="AU1241" s="237" t="s">
        <v>83</v>
      </c>
      <c r="AV1241" s="13" t="s">
        <v>83</v>
      </c>
      <c r="AW1241" s="13" t="s">
        <v>33</v>
      </c>
      <c r="AX1241" s="13" t="s">
        <v>73</v>
      </c>
      <c r="AY1241" s="237" t="s">
        <v>133</v>
      </c>
    </row>
    <row r="1242" s="13" customFormat="1">
      <c r="A1242" s="13"/>
      <c r="B1242" s="227"/>
      <c r="C1242" s="228"/>
      <c r="D1242" s="220" t="s">
        <v>146</v>
      </c>
      <c r="E1242" s="229" t="s">
        <v>19</v>
      </c>
      <c r="F1242" s="230" t="s">
        <v>411</v>
      </c>
      <c r="G1242" s="228"/>
      <c r="H1242" s="231">
        <v>48.404000000000003</v>
      </c>
      <c r="I1242" s="232"/>
      <c r="J1242" s="228"/>
      <c r="K1242" s="228"/>
      <c r="L1242" s="233"/>
      <c r="M1242" s="234"/>
      <c r="N1242" s="235"/>
      <c r="O1242" s="235"/>
      <c r="P1242" s="235"/>
      <c r="Q1242" s="235"/>
      <c r="R1242" s="235"/>
      <c r="S1242" s="235"/>
      <c r="T1242" s="236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T1242" s="237" t="s">
        <v>146</v>
      </c>
      <c r="AU1242" s="237" t="s">
        <v>83</v>
      </c>
      <c r="AV1242" s="13" t="s">
        <v>83</v>
      </c>
      <c r="AW1242" s="13" t="s">
        <v>33</v>
      </c>
      <c r="AX1242" s="13" t="s">
        <v>73</v>
      </c>
      <c r="AY1242" s="237" t="s">
        <v>133</v>
      </c>
    </row>
    <row r="1243" s="13" customFormat="1">
      <c r="A1243" s="13"/>
      <c r="B1243" s="227"/>
      <c r="C1243" s="228"/>
      <c r="D1243" s="220" t="s">
        <v>146</v>
      </c>
      <c r="E1243" s="229" t="s">
        <v>19</v>
      </c>
      <c r="F1243" s="230" t="s">
        <v>412</v>
      </c>
      <c r="G1243" s="228"/>
      <c r="H1243" s="231">
        <v>45.744999999999997</v>
      </c>
      <c r="I1243" s="232"/>
      <c r="J1243" s="228"/>
      <c r="K1243" s="228"/>
      <c r="L1243" s="233"/>
      <c r="M1243" s="234"/>
      <c r="N1243" s="235"/>
      <c r="O1243" s="235"/>
      <c r="P1243" s="235"/>
      <c r="Q1243" s="235"/>
      <c r="R1243" s="235"/>
      <c r="S1243" s="235"/>
      <c r="T1243" s="236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37" t="s">
        <v>146</v>
      </c>
      <c r="AU1243" s="237" t="s">
        <v>83</v>
      </c>
      <c r="AV1243" s="13" t="s">
        <v>83</v>
      </c>
      <c r="AW1243" s="13" t="s">
        <v>33</v>
      </c>
      <c r="AX1243" s="13" t="s">
        <v>73</v>
      </c>
      <c r="AY1243" s="237" t="s">
        <v>133</v>
      </c>
    </row>
    <row r="1244" s="15" customFormat="1">
      <c r="A1244" s="15"/>
      <c r="B1244" s="248"/>
      <c r="C1244" s="249"/>
      <c r="D1244" s="220" t="s">
        <v>146</v>
      </c>
      <c r="E1244" s="250" t="s">
        <v>19</v>
      </c>
      <c r="F1244" s="251" t="s">
        <v>261</v>
      </c>
      <c r="G1244" s="249"/>
      <c r="H1244" s="252">
        <v>176.16800000000001</v>
      </c>
      <c r="I1244" s="253"/>
      <c r="J1244" s="249"/>
      <c r="K1244" s="249"/>
      <c r="L1244" s="254"/>
      <c r="M1244" s="255"/>
      <c r="N1244" s="256"/>
      <c r="O1244" s="256"/>
      <c r="P1244" s="256"/>
      <c r="Q1244" s="256"/>
      <c r="R1244" s="256"/>
      <c r="S1244" s="256"/>
      <c r="T1244" s="257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58" t="s">
        <v>146</v>
      </c>
      <c r="AU1244" s="258" t="s">
        <v>83</v>
      </c>
      <c r="AV1244" s="15" t="s">
        <v>140</v>
      </c>
      <c r="AW1244" s="15" t="s">
        <v>33</v>
      </c>
      <c r="AX1244" s="15" t="s">
        <v>81</v>
      </c>
      <c r="AY1244" s="258" t="s">
        <v>133</v>
      </c>
    </row>
    <row r="1245" s="2" customFormat="1" ht="24.15" customHeight="1">
      <c r="A1245" s="41"/>
      <c r="B1245" s="42"/>
      <c r="C1245" s="207" t="s">
        <v>2085</v>
      </c>
      <c r="D1245" s="207" t="s">
        <v>135</v>
      </c>
      <c r="E1245" s="208" t="s">
        <v>2086</v>
      </c>
      <c r="F1245" s="209" t="s">
        <v>2087</v>
      </c>
      <c r="G1245" s="210" t="s">
        <v>287</v>
      </c>
      <c r="H1245" s="211">
        <v>4</v>
      </c>
      <c r="I1245" s="212"/>
      <c r="J1245" s="213">
        <f>ROUND(I1245*H1245,2)</f>
        <v>0</v>
      </c>
      <c r="K1245" s="209" t="s">
        <v>139</v>
      </c>
      <c r="L1245" s="47"/>
      <c r="M1245" s="214" t="s">
        <v>19</v>
      </c>
      <c r="N1245" s="215" t="s">
        <v>44</v>
      </c>
      <c r="O1245" s="87"/>
      <c r="P1245" s="216">
        <f>O1245*H1245</f>
        <v>0</v>
      </c>
      <c r="Q1245" s="216">
        <v>0.0050299999999999997</v>
      </c>
      <c r="R1245" s="216">
        <f>Q1245*H1245</f>
        <v>0.020119999999999999</v>
      </c>
      <c r="S1245" s="216">
        <v>0</v>
      </c>
      <c r="T1245" s="217">
        <f>S1245*H1245</f>
        <v>0</v>
      </c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R1245" s="218" t="s">
        <v>246</v>
      </c>
      <c r="AT1245" s="218" t="s">
        <v>135</v>
      </c>
      <c r="AU1245" s="218" t="s">
        <v>83</v>
      </c>
      <c r="AY1245" s="20" t="s">
        <v>133</v>
      </c>
      <c r="BE1245" s="219">
        <f>IF(N1245="základní",J1245,0)</f>
        <v>0</v>
      </c>
      <c r="BF1245" s="219">
        <f>IF(N1245="snížená",J1245,0)</f>
        <v>0</v>
      </c>
      <c r="BG1245" s="219">
        <f>IF(N1245="zákl. přenesená",J1245,0)</f>
        <v>0</v>
      </c>
      <c r="BH1245" s="219">
        <f>IF(N1245="sníž. přenesená",J1245,0)</f>
        <v>0</v>
      </c>
      <c r="BI1245" s="219">
        <f>IF(N1245="nulová",J1245,0)</f>
        <v>0</v>
      </c>
      <c r="BJ1245" s="20" t="s">
        <v>81</v>
      </c>
      <c r="BK1245" s="219">
        <f>ROUND(I1245*H1245,2)</f>
        <v>0</v>
      </c>
      <c r="BL1245" s="20" t="s">
        <v>246</v>
      </c>
      <c r="BM1245" s="218" t="s">
        <v>2088</v>
      </c>
    </row>
    <row r="1246" s="2" customFormat="1">
      <c r="A1246" s="41"/>
      <c r="B1246" s="42"/>
      <c r="C1246" s="43"/>
      <c r="D1246" s="220" t="s">
        <v>142</v>
      </c>
      <c r="E1246" s="43"/>
      <c r="F1246" s="221" t="s">
        <v>2089</v>
      </c>
      <c r="G1246" s="43"/>
      <c r="H1246" s="43"/>
      <c r="I1246" s="222"/>
      <c r="J1246" s="43"/>
      <c r="K1246" s="43"/>
      <c r="L1246" s="47"/>
      <c r="M1246" s="223"/>
      <c r="N1246" s="224"/>
      <c r="O1246" s="87"/>
      <c r="P1246" s="87"/>
      <c r="Q1246" s="87"/>
      <c r="R1246" s="87"/>
      <c r="S1246" s="87"/>
      <c r="T1246" s="88"/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T1246" s="20" t="s">
        <v>142</v>
      </c>
      <c r="AU1246" s="20" t="s">
        <v>83</v>
      </c>
    </row>
    <row r="1247" s="2" customFormat="1">
      <c r="A1247" s="41"/>
      <c r="B1247" s="42"/>
      <c r="C1247" s="43"/>
      <c r="D1247" s="225" t="s">
        <v>144</v>
      </c>
      <c r="E1247" s="43"/>
      <c r="F1247" s="226" t="s">
        <v>2090</v>
      </c>
      <c r="G1247" s="43"/>
      <c r="H1247" s="43"/>
      <c r="I1247" s="222"/>
      <c r="J1247" s="43"/>
      <c r="K1247" s="43"/>
      <c r="L1247" s="47"/>
      <c r="M1247" s="223"/>
      <c r="N1247" s="224"/>
      <c r="O1247" s="87"/>
      <c r="P1247" s="87"/>
      <c r="Q1247" s="87"/>
      <c r="R1247" s="87"/>
      <c r="S1247" s="87"/>
      <c r="T1247" s="88"/>
      <c r="U1247" s="41"/>
      <c r="V1247" s="41"/>
      <c r="W1247" s="41"/>
      <c r="X1247" s="41"/>
      <c r="Y1247" s="41"/>
      <c r="Z1247" s="41"/>
      <c r="AA1247" s="41"/>
      <c r="AB1247" s="41"/>
      <c r="AC1247" s="41"/>
      <c r="AD1247" s="41"/>
      <c r="AE1247" s="41"/>
      <c r="AT1247" s="20" t="s">
        <v>144</v>
      </c>
      <c r="AU1247" s="20" t="s">
        <v>83</v>
      </c>
    </row>
    <row r="1248" s="14" customFormat="1">
      <c r="A1248" s="14"/>
      <c r="B1248" s="238"/>
      <c r="C1248" s="239"/>
      <c r="D1248" s="220" t="s">
        <v>146</v>
      </c>
      <c r="E1248" s="240" t="s">
        <v>19</v>
      </c>
      <c r="F1248" s="241" t="s">
        <v>236</v>
      </c>
      <c r="G1248" s="239"/>
      <c r="H1248" s="240" t="s">
        <v>19</v>
      </c>
      <c r="I1248" s="242"/>
      <c r="J1248" s="239"/>
      <c r="K1248" s="239"/>
      <c r="L1248" s="243"/>
      <c r="M1248" s="244"/>
      <c r="N1248" s="245"/>
      <c r="O1248" s="245"/>
      <c r="P1248" s="245"/>
      <c r="Q1248" s="245"/>
      <c r="R1248" s="245"/>
      <c r="S1248" s="245"/>
      <c r="T1248" s="246"/>
      <c r="U1248" s="14"/>
      <c r="V1248" s="14"/>
      <c r="W1248" s="14"/>
      <c r="X1248" s="14"/>
      <c r="Y1248" s="14"/>
      <c r="Z1248" s="14"/>
      <c r="AA1248" s="14"/>
      <c r="AB1248" s="14"/>
      <c r="AC1248" s="14"/>
      <c r="AD1248" s="14"/>
      <c r="AE1248" s="14"/>
      <c r="AT1248" s="247" t="s">
        <v>146</v>
      </c>
      <c r="AU1248" s="247" t="s">
        <v>83</v>
      </c>
      <c r="AV1248" s="14" t="s">
        <v>81</v>
      </c>
      <c r="AW1248" s="14" t="s">
        <v>33</v>
      </c>
      <c r="AX1248" s="14" t="s">
        <v>73</v>
      </c>
      <c r="AY1248" s="247" t="s">
        <v>133</v>
      </c>
    </row>
    <row r="1249" s="13" customFormat="1">
      <c r="A1249" s="13"/>
      <c r="B1249" s="227"/>
      <c r="C1249" s="228"/>
      <c r="D1249" s="220" t="s">
        <v>146</v>
      </c>
      <c r="E1249" s="229" t="s">
        <v>19</v>
      </c>
      <c r="F1249" s="230" t="s">
        <v>2091</v>
      </c>
      <c r="G1249" s="228"/>
      <c r="H1249" s="231">
        <v>4</v>
      </c>
      <c r="I1249" s="232"/>
      <c r="J1249" s="228"/>
      <c r="K1249" s="228"/>
      <c r="L1249" s="233"/>
      <c r="M1249" s="234"/>
      <c r="N1249" s="235"/>
      <c r="O1249" s="235"/>
      <c r="P1249" s="235"/>
      <c r="Q1249" s="235"/>
      <c r="R1249" s="235"/>
      <c r="S1249" s="235"/>
      <c r="T1249" s="236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37" t="s">
        <v>146</v>
      </c>
      <c r="AU1249" s="237" t="s">
        <v>83</v>
      </c>
      <c r="AV1249" s="13" t="s">
        <v>83</v>
      </c>
      <c r="AW1249" s="13" t="s">
        <v>33</v>
      </c>
      <c r="AX1249" s="13" t="s">
        <v>81</v>
      </c>
      <c r="AY1249" s="237" t="s">
        <v>133</v>
      </c>
    </row>
    <row r="1250" s="2" customFormat="1" ht="24.15" customHeight="1">
      <c r="A1250" s="41"/>
      <c r="B1250" s="42"/>
      <c r="C1250" s="207" t="s">
        <v>2092</v>
      </c>
      <c r="D1250" s="207" t="s">
        <v>135</v>
      </c>
      <c r="E1250" s="208" t="s">
        <v>2093</v>
      </c>
      <c r="F1250" s="209" t="s">
        <v>2094</v>
      </c>
      <c r="G1250" s="210" t="s">
        <v>181</v>
      </c>
      <c r="H1250" s="211">
        <v>6.133</v>
      </c>
      <c r="I1250" s="212"/>
      <c r="J1250" s="213">
        <f>ROUND(I1250*H1250,2)</f>
        <v>0</v>
      </c>
      <c r="K1250" s="209" t="s">
        <v>139</v>
      </c>
      <c r="L1250" s="47"/>
      <c r="M1250" s="214" t="s">
        <v>19</v>
      </c>
      <c r="N1250" s="215" t="s">
        <v>44</v>
      </c>
      <c r="O1250" s="87"/>
      <c r="P1250" s="216">
        <f>O1250*H1250</f>
        <v>0</v>
      </c>
      <c r="Q1250" s="216">
        <v>0</v>
      </c>
      <c r="R1250" s="216">
        <f>Q1250*H1250</f>
        <v>0</v>
      </c>
      <c r="S1250" s="216">
        <v>0</v>
      </c>
      <c r="T1250" s="217">
        <f>S1250*H1250</f>
        <v>0</v>
      </c>
      <c r="U1250" s="41"/>
      <c r="V1250" s="41"/>
      <c r="W1250" s="41"/>
      <c r="X1250" s="41"/>
      <c r="Y1250" s="41"/>
      <c r="Z1250" s="41"/>
      <c r="AA1250" s="41"/>
      <c r="AB1250" s="41"/>
      <c r="AC1250" s="41"/>
      <c r="AD1250" s="41"/>
      <c r="AE1250" s="41"/>
      <c r="AR1250" s="218" t="s">
        <v>246</v>
      </c>
      <c r="AT1250" s="218" t="s">
        <v>135</v>
      </c>
      <c r="AU1250" s="218" t="s">
        <v>83</v>
      </c>
      <c r="AY1250" s="20" t="s">
        <v>133</v>
      </c>
      <c r="BE1250" s="219">
        <f>IF(N1250="základní",J1250,0)</f>
        <v>0</v>
      </c>
      <c r="BF1250" s="219">
        <f>IF(N1250="snížená",J1250,0)</f>
        <v>0</v>
      </c>
      <c r="BG1250" s="219">
        <f>IF(N1250="zákl. přenesená",J1250,0)</f>
        <v>0</v>
      </c>
      <c r="BH1250" s="219">
        <f>IF(N1250="sníž. přenesená",J1250,0)</f>
        <v>0</v>
      </c>
      <c r="BI1250" s="219">
        <f>IF(N1250="nulová",J1250,0)</f>
        <v>0</v>
      </c>
      <c r="BJ1250" s="20" t="s">
        <v>81</v>
      </c>
      <c r="BK1250" s="219">
        <f>ROUND(I1250*H1250,2)</f>
        <v>0</v>
      </c>
      <c r="BL1250" s="20" t="s">
        <v>246</v>
      </c>
      <c r="BM1250" s="218" t="s">
        <v>2095</v>
      </c>
    </row>
    <row r="1251" s="2" customFormat="1">
      <c r="A1251" s="41"/>
      <c r="B1251" s="42"/>
      <c r="C1251" s="43"/>
      <c r="D1251" s="220" t="s">
        <v>142</v>
      </c>
      <c r="E1251" s="43"/>
      <c r="F1251" s="221" t="s">
        <v>2096</v>
      </c>
      <c r="G1251" s="43"/>
      <c r="H1251" s="43"/>
      <c r="I1251" s="222"/>
      <c r="J1251" s="43"/>
      <c r="K1251" s="43"/>
      <c r="L1251" s="47"/>
      <c r="M1251" s="223"/>
      <c r="N1251" s="224"/>
      <c r="O1251" s="87"/>
      <c r="P1251" s="87"/>
      <c r="Q1251" s="87"/>
      <c r="R1251" s="87"/>
      <c r="S1251" s="87"/>
      <c r="T1251" s="88"/>
      <c r="U1251" s="41"/>
      <c r="V1251" s="41"/>
      <c r="W1251" s="41"/>
      <c r="X1251" s="41"/>
      <c r="Y1251" s="41"/>
      <c r="Z1251" s="41"/>
      <c r="AA1251" s="41"/>
      <c r="AB1251" s="41"/>
      <c r="AC1251" s="41"/>
      <c r="AD1251" s="41"/>
      <c r="AE1251" s="41"/>
      <c r="AT1251" s="20" t="s">
        <v>142</v>
      </c>
      <c r="AU1251" s="20" t="s">
        <v>83</v>
      </c>
    </row>
    <row r="1252" s="2" customFormat="1">
      <c r="A1252" s="41"/>
      <c r="B1252" s="42"/>
      <c r="C1252" s="43"/>
      <c r="D1252" s="225" t="s">
        <v>144</v>
      </c>
      <c r="E1252" s="43"/>
      <c r="F1252" s="226" t="s">
        <v>2097</v>
      </c>
      <c r="G1252" s="43"/>
      <c r="H1252" s="43"/>
      <c r="I1252" s="222"/>
      <c r="J1252" s="43"/>
      <c r="K1252" s="43"/>
      <c r="L1252" s="47"/>
      <c r="M1252" s="223"/>
      <c r="N1252" s="224"/>
      <c r="O1252" s="87"/>
      <c r="P1252" s="87"/>
      <c r="Q1252" s="87"/>
      <c r="R1252" s="87"/>
      <c r="S1252" s="87"/>
      <c r="T1252" s="88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T1252" s="20" t="s">
        <v>144</v>
      </c>
      <c r="AU1252" s="20" t="s">
        <v>83</v>
      </c>
    </row>
    <row r="1253" s="12" customFormat="1" ht="22.8" customHeight="1">
      <c r="A1253" s="12"/>
      <c r="B1253" s="191"/>
      <c r="C1253" s="192"/>
      <c r="D1253" s="193" t="s">
        <v>72</v>
      </c>
      <c r="E1253" s="205" t="s">
        <v>420</v>
      </c>
      <c r="F1253" s="205" t="s">
        <v>421</v>
      </c>
      <c r="G1253" s="192"/>
      <c r="H1253" s="192"/>
      <c r="I1253" s="195"/>
      <c r="J1253" s="206">
        <f>BK1253</f>
        <v>0</v>
      </c>
      <c r="K1253" s="192"/>
      <c r="L1253" s="197"/>
      <c r="M1253" s="198"/>
      <c r="N1253" s="199"/>
      <c r="O1253" s="199"/>
      <c r="P1253" s="200">
        <f>SUM(P1254:P1339)</f>
        <v>0</v>
      </c>
      <c r="Q1253" s="199"/>
      <c r="R1253" s="200">
        <f>SUM(R1254:R1339)</f>
        <v>0.227355538</v>
      </c>
      <c r="S1253" s="199"/>
      <c r="T1253" s="201">
        <f>SUM(T1254:T1339)</f>
        <v>0</v>
      </c>
      <c r="U1253" s="12"/>
      <c r="V1253" s="12"/>
      <c r="W1253" s="12"/>
      <c r="X1253" s="12"/>
      <c r="Y1253" s="12"/>
      <c r="Z1253" s="12"/>
      <c r="AA1253" s="12"/>
      <c r="AB1253" s="12"/>
      <c r="AC1253" s="12"/>
      <c r="AD1253" s="12"/>
      <c r="AE1253" s="12"/>
      <c r="AR1253" s="202" t="s">
        <v>83</v>
      </c>
      <c r="AT1253" s="203" t="s">
        <v>72</v>
      </c>
      <c r="AU1253" s="203" t="s">
        <v>81</v>
      </c>
      <c r="AY1253" s="202" t="s">
        <v>133</v>
      </c>
      <c r="BK1253" s="204">
        <f>SUM(BK1254:BK1339)</f>
        <v>0</v>
      </c>
    </row>
    <row r="1254" s="2" customFormat="1" ht="24.15" customHeight="1">
      <c r="A1254" s="41"/>
      <c r="B1254" s="42"/>
      <c r="C1254" s="207" t="s">
        <v>2098</v>
      </c>
      <c r="D1254" s="207" t="s">
        <v>135</v>
      </c>
      <c r="E1254" s="208" t="s">
        <v>2099</v>
      </c>
      <c r="F1254" s="209" t="s">
        <v>2100</v>
      </c>
      <c r="G1254" s="210" t="s">
        <v>312</v>
      </c>
      <c r="H1254" s="211">
        <v>5.0999999999999996</v>
      </c>
      <c r="I1254" s="212"/>
      <c r="J1254" s="213">
        <f>ROUND(I1254*H1254,2)</f>
        <v>0</v>
      </c>
      <c r="K1254" s="209" t="s">
        <v>139</v>
      </c>
      <c r="L1254" s="47"/>
      <c r="M1254" s="214" t="s">
        <v>19</v>
      </c>
      <c r="N1254" s="215" t="s">
        <v>44</v>
      </c>
      <c r="O1254" s="87"/>
      <c r="P1254" s="216">
        <f>O1254*H1254</f>
        <v>0</v>
      </c>
      <c r="Q1254" s="216">
        <v>0.0018525</v>
      </c>
      <c r="R1254" s="216">
        <f>Q1254*H1254</f>
        <v>0.0094477499999999996</v>
      </c>
      <c r="S1254" s="216">
        <v>0</v>
      </c>
      <c r="T1254" s="217">
        <f>S1254*H1254</f>
        <v>0</v>
      </c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R1254" s="218" t="s">
        <v>246</v>
      </c>
      <c r="AT1254" s="218" t="s">
        <v>135</v>
      </c>
      <c r="AU1254" s="218" t="s">
        <v>83</v>
      </c>
      <c r="AY1254" s="20" t="s">
        <v>133</v>
      </c>
      <c r="BE1254" s="219">
        <f>IF(N1254="základní",J1254,0)</f>
        <v>0</v>
      </c>
      <c r="BF1254" s="219">
        <f>IF(N1254="snížená",J1254,0)</f>
        <v>0</v>
      </c>
      <c r="BG1254" s="219">
        <f>IF(N1254="zákl. přenesená",J1254,0)</f>
        <v>0</v>
      </c>
      <c r="BH1254" s="219">
        <f>IF(N1254="sníž. přenesená",J1254,0)</f>
        <v>0</v>
      </c>
      <c r="BI1254" s="219">
        <f>IF(N1254="nulová",J1254,0)</f>
        <v>0</v>
      </c>
      <c r="BJ1254" s="20" t="s">
        <v>81</v>
      </c>
      <c r="BK1254" s="219">
        <f>ROUND(I1254*H1254,2)</f>
        <v>0</v>
      </c>
      <c r="BL1254" s="20" t="s">
        <v>246</v>
      </c>
      <c r="BM1254" s="218" t="s">
        <v>2101</v>
      </c>
    </row>
    <row r="1255" s="2" customFormat="1">
      <c r="A1255" s="41"/>
      <c r="B1255" s="42"/>
      <c r="C1255" s="43"/>
      <c r="D1255" s="220" t="s">
        <v>142</v>
      </c>
      <c r="E1255" s="43"/>
      <c r="F1255" s="221" t="s">
        <v>2102</v>
      </c>
      <c r="G1255" s="43"/>
      <c r="H1255" s="43"/>
      <c r="I1255" s="222"/>
      <c r="J1255" s="43"/>
      <c r="K1255" s="43"/>
      <c r="L1255" s="47"/>
      <c r="M1255" s="223"/>
      <c r="N1255" s="224"/>
      <c r="O1255" s="87"/>
      <c r="P1255" s="87"/>
      <c r="Q1255" s="87"/>
      <c r="R1255" s="87"/>
      <c r="S1255" s="87"/>
      <c r="T1255" s="88"/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T1255" s="20" t="s">
        <v>142</v>
      </c>
      <c r="AU1255" s="20" t="s">
        <v>83</v>
      </c>
    </row>
    <row r="1256" s="2" customFormat="1">
      <c r="A1256" s="41"/>
      <c r="B1256" s="42"/>
      <c r="C1256" s="43"/>
      <c r="D1256" s="225" t="s">
        <v>144</v>
      </c>
      <c r="E1256" s="43"/>
      <c r="F1256" s="226" t="s">
        <v>2103</v>
      </c>
      <c r="G1256" s="43"/>
      <c r="H1256" s="43"/>
      <c r="I1256" s="222"/>
      <c r="J1256" s="43"/>
      <c r="K1256" s="43"/>
      <c r="L1256" s="47"/>
      <c r="M1256" s="223"/>
      <c r="N1256" s="224"/>
      <c r="O1256" s="87"/>
      <c r="P1256" s="87"/>
      <c r="Q1256" s="87"/>
      <c r="R1256" s="87"/>
      <c r="S1256" s="87"/>
      <c r="T1256" s="88"/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T1256" s="20" t="s">
        <v>144</v>
      </c>
      <c r="AU1256" s="20" t="s">
        <v>83</v>
      </c>
    </row>
    <row r="1257" s="14" customFormat="1">
      <c r="A1257" s="14"/>
      <c r="B1257" s="238"/>
      <c r="C1257" s="239"/>
      <c r="D1257" s="220" t="s">
        <v>146</v>
      </c>
      <c r="E1257" s="240" t="s">
        <v>19</v>
      </c>
      <c r="F1257" s="241" t="s">
        <v>841</v>
      </c>
      <c r="G1257" s="239"/>
      <c r="H1257" s="240" t="s">
        <v>19</v>
      </c>
      <c r="I1257" s="242"/>
      <c r="J1257" s="239"/>
      <c r="K1257" s="239"/>
      <c r="L1257" s="243"/>
      <c r="M1257" s="244"/>
      <c r="N1257" s="245"/>
      <c r="O1257" s="245"/>
      <c r="P1257" s="245"/>
      <c r="Q1257" s="245"/>
      <c r="R1257" s="245"/>
      <c r="S1257" s="245"/>
      <c r="T1257" s="246"/>
      <c r="U1257" s="14"/>
      <c r="V1257" s="14"/>
      <c r="W1257" s="14"/>
      <c r="X1257" s="14"/>
      <c r="Y1257" s="14"/>
      <c r="Z1257" s="14"/>
      <c r="AA1257" s="14"/>
      <c r="AB1257" s="14"/>
      <c r="AC1257" s="14"/>
      <c r="AD1257" s="14"/>
      <c r="AE1257" s="14"/>
      <c r="AT1257" s="247" t="s">
        <v>146</v>
      </c>
      <c r="AU1257" s="247" t="s">
        <v>83</v>
      </c>
      <c r="AV1257" s="14" t="s">
        <v>81</v>
      </c>
      <c r="AW1257" s="14" t="s">
        <v>33</v>
      </c>
      <c r="AX1257" s="14" t="s">
        <v>73</v>
      </c>
      <c r="AY1257" s="247" t="s">
        <v>133</v>
      </c>
    </row>
    <row r="1258" s="13" customFormat="1">
      <c r="A1258" s="13"/>
      <c r="B1258" s="227"/>
      <c r="C1258" s="228"/>
      <c r="D1258" s="220" t="s">
        <v>146</v>
      </c>
      <c r="E1258" s="229" t="s">
        <v>19</v>
      </c>
      <c r="F1258" s="230" t="s">
        <v>2104</v>
      </c>
      <c r="G1258" s="228"/>
      <c r="H1258" s="231">
        <v>5.0999999999999996</v>
      </c>
      <c r="I1258" s="232"/>
      <c r="J1258" s="228"/>
      <c r="K1258" s="228"/>
      <c r="L1258" s="233"/>
      <c r="M1258" s="234"/>
      <c r="N1258" s="235"/>
      <c r="O1258" s="235"/>
      <c r="P1258" s="235"/>
      <c r="Q1258" s="235"/>
      <c r="R1258" s="235"/>
      <c r="S1258" s="235"/>
      <c r="T1258" s="236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37" t="s">
        <v>146</v>
      </c>
      <c r="AU1258" s="237" t="s">
        <v>83</v>
      </c>
      <c r="AV1258" s="13" t="s">
        <v>83</v>
      </c>
      <c r="AW1258" s="13" t="s">
        <v>33</v>
      </c>
      <c r="AX1258" s="13" t="s">
        <v>81</v>
      </c>
      <c r="AY1258" s="237" t="s">
        <v>133</v>
      </c>
    </row>
    <row r="1259" s="2" customFormat="1" ht="33" customHeight="1">
      <c r="A1259" s="41"/>
      <c r="B1259" s="42"/>
      <c r="C1259" s="207" t="s">
        <v>2105</v>
      </c>
      <c r="D1259" s="207" t="s">
        <v>135</v>
      </c>
      <c r="E1259" s="208" t="s">
        <v>2106</v>
      </c>
      <c r="F1259" s="209" t="s">
        <v>2107</v>
      </c>
      <c r="G1259" s="210" t="s">
        <v>312</v>
      </c>
      <c r="H1259" s="211">
        <v>2.7599999999999998</v>
      </c>
      <c r="I1259" s="212"/>
      <c r="J1259" s="213">
        <f>ROUND(I1259*H1259,2)</f>
        <v>0</v>
      </c>
      <c r="K1259" s="209" t="s">
        <v>139</v>
      </c>
      <c r="L1259" s="47"/>
      <c r="M1259" s="214" t="s">
        <v>19</v>
      </c>
      <c r="N1259" s="215" t="s">
        <v>44</v>
      </c>
      <c r="O1259" s="87"/>
      <c r="P1259" s="216">
        <f>O1259*H1259</f>
        <v>0</v>
      </c>
      <c r="Q1259" s="216">
        <v>0.0035122</v>
      </c>
      <c r="R1259" s="216">
        <f>Q1259*H1259</f>
        <v>0.0096936719999999987</v>
      </c>
      <c r="S1259" s="216">
        <v>0</v>
      </c>
      <c r="T1259" s="217">
        <f>S1259*H1259</f>
        <v>0</v>
      </c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R1259" s="218" t="s">
        <v>246</v>
      </c>
      <c r="AT1259" s="218" t="s">
        <v>135</v>
      </c>
      <c r="AU1259" s="218" t="s">
        <v>83</v>
      </c>
      <c r="AY1259" s="20" t="s">
        <v>133</v>
      </c>
      <c r="BE1259" s="219">
        <f>IF(N1259="základní",J1259,0)</f>
        <v>0</v>
      </c>
      <c r="BF1259" s="219">
        <f>IF(N1259="snížená",J1259,0)</f>
        <v>0</v>
      </c>
      <c r="BG1259" s="219">
        <f>IF(N1259="zákl. přenesená",J1259,0)</f>
        <v>0</v>
      </c>
      <c r="BH1259" s="219">
        <f>IF(N1259="sníž. přenesená",J1259,0)</f>
        <v>0</v>
      </c>
      <c r="BI1259" s="219">
        <f>IF(N1259="nulová",J1259,0)</f>
        <v>0</v>
      </c>
      <c r="BJ1259" s="20" t="s">
        <v>81</v>
      </c>
      <c r="BK1259" s="219">
        <f>ROUND(I1259*H1259,2)</f>
        <v>0</v>
      </c>
      <c r="BL1259" s="20" t="s">
        <v>246</v>
      </c>
      <c r="BM1259" s="218" t="s">
        <v>2108</v>
      </c>
    </row>
    <row r="1260" s="2" customFormat="1">
      <c r="A1260" s="41"/>
      <c r="B1260" s="42"/>
      <c r="C1260" s="43"/>
      <c r="D1260" s="220" t="s">
        <v>142</v>
      </c>
      <c r="E1260" s="43"/>
      <c r="F1260" s="221" t="s">
        <v>2109</v>
      </c>
      <c r="G1260" s="43"/>
      <c r="H1260" s="43"/>
      <c r="I1260" s="222"/>
      <c r="J1260" s="43"/>
      <c r="K1260" s="43"/>
      <c r="L1260" s="47"/>
      <c r="M1260" s="223"/>
      <c r="N1260" s="224"/>
      <c r="O1260" s="87"/>
      <c r="P1260" s="87"/>
      <c r="Q1260" s="87"/>
      <c r="R1260" s="87"/>
      <c r="S1260" s="87"/>
      <c r="T1260" s="88"/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T1260" s="20" t="s">
        <v>142</v>
      </c>
      <c r="AU1260" s="20" t="s">
        <v>83</v>
      </c>
    </row>
    <row r="1261" s="2" customFormat="1">
      <c r="A1261" s="41"/>
      <c r="B1261" s="42"/>
      <c r="C1261" s="43"/>
      <c r="D1261" s="225" t="s">
        <v>144</v>
      </c>
      <c r="E1261" s="43"/>
      <c r="F1261" s="226" t="s">
        <v>2110</v>
      </c>
      <c r="G1261" s="43"/>
      <c r="H1261" s="43"/>
      <c r="I1261" s="222"/>
      <c r="J1261" s="43"/>
      <c r="K1261" s="43"/>
      <c r="L1261" s="47"/>
      <c r="M1261" s="223"/>
      <c r="N1261" s="224"/>
      <c r="O1261" s="87"/>
      <c r="P1261" s="87"/>
      <c r="Q1261" s="87"/>
      <c r="R1261" s="87"/>
      <c r="S1261" s="87"/>
      <c r="T1261" s="88"/>
      <c r="U1261" s="41"/>
      <c r="V1261" s="41"/>
      <c r="W1261" s="41"/>
      <c r="X1261" s="41"/>
      <c r="Y1261" s="41"/>
      <c r="Z1261" s="41"/>
      <c r="AA1261" s="41"/>
      <c r="AB1261" s="41"/>
      <c r="AC1261" s="41"/>
      <c r="AD1261" s="41"/>
      <c r="AE1261" s="41"/>
      <c r="AT1261" s="20" t="s">
        <v>144</v>
      </c>
      <c r="AU1261" s="20" t="s">
        <v>83</v>
      </c>
    </row>
    <row r="1262" s="14" customFormat="1">
      <c r="A1262" s="14"/>
      <c r="B1262" s="238"/>
      <c r="C1262" s="239"/>
      <c r="D1262" s="220" t="s">
        <v>146</v>
      </c>
      <c r="E1262" s="240" t="s">
        <v>19</v>
      </c>
      <c r="F1262" s="241" t="s">
        <v>841</v>
      </c>
      <c r="G1262" s="239"/>
      <c r="H1262" s="240" t="s">
        <v>19</v>
      </c>
      <c r="I1262" s="242"/>
      <c r="J1262" s="239"/>
      <c r="K1262" s="239"/>
      <c r="L1262" s="243"/>
      <c r="M1262" s="244"/>
      <c r="N1262" s="245"/>
      <c r="O1262" s="245"/>
      <c r="P1262" s="245"/>
      <c r="Q1262" s="245"/>
      <c r="R1262" s="245"/>
      <c r="S1262" s="245"/>
      <c r="T1262" s="246"/>
      <c r="U1262" s="14"/>
      <c r="V1262" s="14"/>
      <c r="W1262" s="14"/>
      <c r="X1262" s="14"/>
      <c r="Y1262" s="14"/>
      <c r="Z1262" s="14"/>
      <c r="AA1262" s="14"/>
      <c r="AB1262" s="14"/>
      <c r="AC1262" s="14"/>
      <c r="AD1262" s="14"/>
      <c r="AE1262" s="14"/>
      <c r="AT1262" s="247" t="s">
        <v>146</v>
      </c>
      <c r="AU1262" s="247" t="s">
        <v>83</v>
      </c>
      <c r="AV1262" s="14" t="s">
        <v>81</v>
      </c>
      <c r="AW1262" s="14" t="s">
        <v>33</v>
      </c>
      <c r="AX1262" s="14" t="s">
        <v>73</v>
      </c>
      <c r="AY1262" s="247" t="s">
        <v>133</v>
      </c>
    </row>
    <row r="1263" s="13" customFormat="1">
      <c r="A1263" s="13"/>
      <c r="B1263" s="227"/>
      <c r="C1263" s="228"/>
      <c r="D1263" s="220" t="s">
        <v>146</v>
      </c>
      <c r="E1263" s="229" t="s">
        <v>19</v>
      </c>
      <c r="F1263" s="230" t="s">
        <v>2111</v>
      </c>
      <c r="G1263" s="228"/>
      <c r="H1263" s="231">
        <v>2.7599999999999998</v>
      </c>
      <c r="I1263" s="232"/>
      <c r="J1263" s="228"/>
      <c r="K1263" s="228"/>
      <c r="L1263" s="233"/>
      <c r="M1263" s="234"/>
      <c r="N1263" s="235"/>
      <c r="O1263" s="235"/>
      <c r="P1263" s="235"/>
      <c r="Q1263" s="235"/>
      <c r="R1263" s="235"/>
      <c r="S1263" s="235"/>
      <c r="T1263" s="236"/>
      <c r="U1263" s="13"/>
      <c r="V1263" s="13"/>
      <c r="W1263" s="13"/>
      <c r="X1263" s="13"/>
      <c r="Y1263" s="13"/>
      <c r="Z1263" s="13"/>
      <c r="AA1263" s="13"/>
      <c r="AB1263" s="13"/>
      <c r="AC1263" s="13"/>
      <c r="AD1263" s="13"/>
      <c r="AE1263" s="13"/>
      <c r="AT1263" s="237" t="s">
        <v>146</v>
      </c>
      <c r="AU1263" s="237" t="s">
        <v>83</v>
      </c>
      <c r="AV1263" s="13" t="s">
        <v>83</v>
      </c>
      <c r="AW1263" s="13" t="s">
        <v>33</v>
      </c>
      <c r="AX1263" s="13" t="s">
        <v>81</v>
      </c>
      <c r="AY1263" s="237" t="s">
        <v>133</v>
      </c>
    </row>
    <row r="1264" s="2" customFormat="1" ht="33" customHeight="1">
      <c r="A1264" s="41"/>
      <c r="B1264" s="42"/>
      <c r="C1264" s="207" t="s">
        <v>2112</v>
      </c>
      <c r="D1264" s="207" t="s">
        <v>135</v>
      </c>
      <c r="E1264" s="208" t="s">
        <v>2113</v>
      </c>
      <c r="F1264" s="209" t="s">
        <v>2114</v>
      </c>
      <c r="G1264" s="210" t="s">
        <v>312</v>
      </c>
      <c r="H1264" s="211">
        <v>5.46</v>
      </c>
      <c r="I1264" s="212"/>
      <c r="J1264" s="213">
        <f>ROUND(I1264*H1264,2)</f>
        <v>0</v>
      </c>
      <c r="K1264" s="209" t="s">
        <v>139</v>
      </c>
      <c r="L1264" s="47"/>
      <c r="M1264" s="214" t="s">
        <v>19</v>
      </c>
      <c r="N1264" s="215" t="s">
        <v>44</v>
      </c>
      <c r="O1264" s="87"/>
      <c r="P1264" s="216">
        <f>O1264*H1264</f>
        <v>0</v>
      </c>
      <c r="Q1264" s="216">
        <v>0.0043750999999999998</v>
      </c>
      <c r="R1264" s="216">
        <f>Q1264*H1264</f>
        <v>0.023888046</v>
      </c>
      <c r="S1264" s="216">
        <v>0</v>
      </c>
      <c r="T1264" s="217">
        <f>S1264*H1264</f>
        <v>0</v>
      </c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R1264" s="218" t="s">
        <v>246</v>
      </c>
      <c r="AT1264" s="218" t="s">
        <v>135</v>
      </c>
      <c r="AU1264" s="218" t="s">
        <v>83</v>
      </c>
      <c r="AY1264" s="20" t="s">
        <v>133</v>
      </c>
      <c r="BE1264" s="219">
        <f>IF(N1264="základní",J1264,0)</f>
        <v>0</v>
      </c>
      <c r="BF1264" s="219">
        <f>IF(N1264="snížená",J1264,0)</f>
        <v>0</v>
      </c>
      <c r="BG1264" s="219">
        <f>IF(N1264="zákl. přenesená",J1264,0)</f>
        <v>0</v>
      </c>
      <c r="BH1264" s="219">
        <f>IF(N1264="sníž. přenesená",J1264,0)</f>
        <v>0</v>
      </c>
      <c r="BI1264" s="219">
        <f>IF(N1264="nulová",J1264,0)</f>
        <v>0</v>
      </c>
      <c r="BJ1264" s="20" t="s">
        <v>81</v>
      </c>
      <c r="BK1264" s="219">
        <f>ROUND(I1264*H1264,2)</f>
        <v>0</v>
      </c>
      <c r="BL1264" s="20" t="s">
        <v>246</v>
      </c>
      <c r="BM1264" s="218" t="s">
        <v>2115</v>
      </c>
    </row>
    <row r="1265" s="2" customFormat="1">
      <c r="A1265" s="41"/>
      <c r="B1265" s="42"/>
      <c r="C1265" s="43"/>
      <c r="D1265" s="220" t="s">
        <v>142</v>
      </c>
      <c r="E1265" s="43"/>
      <c r="F1265" s="221" t="s">
        <v>2116</v>
      </c>
      <c r="G1265" s="43"/>
      <c r="H1265" s="43"/>
      <c r="I1265" s="222"/>
      <c r="J1265" s="43"/>
      <c r="K1265" s="43"/>
      <c r="L1265" s="47"/>
      <c r="M1265" s="223"/>
      <c r="N1265" s="224"/>
      <c r="O1265" s="87"/>
      <c r="P1265" s="87"/>
      <c r="Q1265" s="87"/>
      <c r="R1265" s="87"/>
      <c r="S1265" s="87"/>
      <c r="T1265" s="88"/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T1265" s="20" t="s">
        <v>142</v>
      </c>
      <c r="AU1265" s="20" t="s">
        <v>83</v>
      </c>
    </row>
    <row r="1266" s="2" customFormat="1">
      <c r="A1266" s="41"/>
      <c r="B1266" s="42"/>
      <c r="C1266" s="43"/>
      <c r="D1266" s="225" t="s">
        <v>144</v>
      </c>
      <c r="E1266" s="43"/>
      <c r="F1266" s="226" t="s">
        <v>2117</v>
      </c>
      <c r="G1266" s="43"/>
      <c r="H1266" s="43"/>
      <c r="I1266" s="222"/>
      <c r="J1266" s="43"/>
      <c r="K1266" s="43"/>
      <c r="L1266" s="47"/>
      <c r="M1266" s="223"/>
      <c r="N1266" s="224"/>
      <c r="O1266" s="87"/>
      <c r="P1266" s="87"/>
      <c r="Q1266" s="87"/>
      <c r="R1266" s="87"/>
      <c r="S1266" s="87"/>
      <c r="T1266" s="88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T1266" s="20" t="s">
        <v>144</v>
      </c>
      <c r="AU1266" s="20" t="s">
        <v>83</v>
      </c>
    </row>
    <row r="1267" s="14" customFormat="1">
      <c r="A1267" s="14"/>
      <c r="B1267" s="238"/>
      <c r="C1267" s="239"/>
      <c r="D1267" s="220" t="s">
        <v>146</v>
      </c>
      <c r="E1267" s="240" t="s">
        <v>19</v>
      </c>
      <c r="F1267" s="241" t="s">
        <v>841</v>
      </c>
      <c r="G1267" s="239"/>
      <c r="H1267" s="240" t="s">
        <v>19</v>
      </c>
      <c r="I1267" s="242"/>
      <c r="J1267" s="239"/>
      <c r="K1267" s="239"/>
      <c r="L1267" s="243"/>
      <c r="M1267" s="244"/>
      <c r="N1267" s="245"/>
      <c r="O1267" s="245"/>
      <c r="P1267" s="245"/>
      <c r="Q1267" s="245"/>
      <c r="R1267" s="245"/>
      <c r="S1267" s="245"/>
      <c r="T1267" s="246"/>
      <c r="U1267" s="14"/>
      <c r="V1267" s="14"/>
      <c r="W1267" s="14"/>
      <c r="X1267" s="14"/>
      <c r="Y1267" s="14"/>
      <c r="Z1267" s="14"/>
      <c r="AA1267" s="14"/>
      <c r="AB1267" s="14"/>
      <c r="AC1267" s="14"/>
      <c r="AD1267" s="14"/>
      <c r="AE1267" s="14"/>
      <c r="AT1267" s="247" t="s">
        <v>146</v>
      </c>
      <c r="AU1267" s="247" t="s">
        <v>83</v>
      </c>
      <c r="AV1267" s="14" t="s">
        <v>81</v>
      </c>
      <c r="AW1267" s="14" t="s">
        <v>33</v>
      </c>
      <c r="AX1267" s="14" t="s">
        <v>73</v>
      </c>
      <c r="AY1267" s="247" t="s">
        <v>133</v>
      </c>
    </row>
    <row r="1268" s="13" customFormat="1">
      <c r="A1268" s="13"/>
      <c r="B1268" s="227"/>
      <c r="C1268" s="228"/>
      <c r="D1268" s="220" t="s">
        <v>146</v>
      </c>
      <c r="E1268" s="229" t="s">
        <v>19</v>
      </c>
      <c r="F1268" s="230" t="s">
        <v>2118</v>
      </c>
      <c r="G1268" s="228"/>
      <c r="H1268" s="231">
        <v>5.46</v>
      </c>
      <c r="I1268" s="232"/>
      <c r="J1268" s="228"/>
      <c r="K1268" s="228"/>
      <c r="L1268" s="233"/>
      <c r="M1268" s="234"/>
      <c r="N1268" s="235"/>
      <c r="O1268" s="235"/>
      <c r="P1268" s="235"/>
      <c r="Q1268" s="235"/>
      <c r="R1268" s="235"/>
      <c r="S1268" s="235"/>
      <c r="T1268" s="236"/>
      <c r="U1268" s="13"/>
      <c r="V1268" s="13"/>
      <c r="W1268" s="13"/>
      <c r="X1268" s="13"/>
      <c r="Y1268" s="13"/>
      <c r="Z1268" s="13"/>
      <c r="AA1268" s="13"/>
      <c r="AB1268" s="13"/>
      <c r="AC1268" s="13"/>
      <c r="AD1268" s="13"/>
      <c r="AE1268" s="13"/>
      <c r="AT1268" s="237" t="s">
        <v>146</v>
      </c>
      <c r="AU1268" s="237" t="s">
        <v>83</v>
      </c>
      <c r="AV1268" s="13" t="s">
        <v>83</v>
      </c>
      <c r="AW1268" s="13" t="s">
        <v>33</v>
      </c>
      <c r="AX1268" s="13" t="s">
        <v>81</v>
      </c>
      <c r="AY1268" s="237" t="s">
        <v>133</v>
      </c>
    </row>
    <row r="1269" s="2" customFormat="1" ht="33" customHeight="1">
      <c r="A1269" s="41"/>
      <c r="B1269" s="42"/>
      <c r="C1269" s="207" t="s">
        <v>2119</v>
      </c>
      <c r="D1269" s="207" t="s">
        <v>135</v>
      </c>
      <c r="E1269" s="208" t="s">
        <v>2120</v>
      </c>
      <c r="F1269" s="209" t="s">
        <v>2121</v>
      </c>
      <c r="G1269" s="210" t="s">
        <v>312</v>
      </c>
      <c r="H1269" s="211">
        <v>8.9499999999999993</v>
      </c>
      <c r="I1269" s="212"/>
      <c r="J1269" s="213">
        <f>ROUND(I1269*H1269,2)</f>
        <v>0</v>
      </c>
      <c r="K1269" s="209" t="s">
        <v>139</v>
      </c>
      <c r="L1269" s="47"/>
      <c r="M1269" s="214" t="s">
        <v>19</v>
      </c>
      <c r="N1269" s="215" t="s">
        <v>44</v>
      </c>
      <c r="O1269" s="87"/>
      <c r="P1269" s="216">
        <f>O1269*H1269</f>
        <v>0</v>
      </c>
      <c r="Q1269" s="216">
        <v>0.0028900000000000002</v>
      </c>
      <c r="R1269" s="216">
        <f>Q1269*H1269</f>
        <v>0.0258655</v>
      </c>
      <c r="S1269" s="216">
        <v>0</v>
      </c>
      <c r="T1269" s="217">
        <f>S1269*H1269</f>
        <v>0</v>
      </c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R1269" s="218" t="s">
        <v>246</v>
      </c>
      <c r="AT1269" s="218" t="s">
        <v>135</v>
      </c>
      <c r="AU1269" s="218" t="s">
        <v>83</v>
      </c>
      <c r="AY1269" s="20" t="s">
        <v>133</v>
      </c>
      <c r="BE1269" s="219">
        <f>IF(N1269="základní",J1269,0)</f>
        <v>0</v>
      </c>
      <c r="BF1269" s="219">
        <f>IF(N1269="snížená",J1269,0)</f>
        <v>0</v>
      </c>
      <c r="BG1269" s="219">
        <f>IF(N1269="zákl. přenesená",J1269,0)</f>
        <v>0</v>
      </c>
      <c r="BH1269" s="219">
        <f>IF(N1269="sníž. přenesená",J1269,0)</f>
        <v>0</v>
      </c>
      <c r="BI1269" s="219">
        <f>IF(N1269="nulová",J1269,0)</f>
        <v>0</v>
      </c>
      <c r="BJ1269" s="20" t="s">
        <v>81</v>
      </c>
      <c r="BK1269" s="219">
        <f>ROUND(I1269*H1269,2)</f>
        <v>0</v>
      </c>
      <c r="BL1269" s="20" t="s">
        <v>246</v>
      </c>
      <c r="BM1269" s="218" t="s">
        <v>2122</v>
      </c>
    </row>
    <row r="1270" s="2" customFormat="1">
      <c r="A1270" s="41"/>
      <c r="B1270" s="42"/>
      <c r="C1270" s="43"/>
      <c r="D1270" s="220" t="s">
        <v>142</v>
      </c>
      <c r="E1270" s="43"/>
      <c r="F1270" s="221" t="s">
        <v>2123</v>
      </c>
      <c r="G1270" s="43"/>
      <c r="H1270" s="43"/>
      <c r="I1270" s="222"/>
      <c r="J1270" s="43"/>
      <c r="K1270" s="43"/>
      <c r="L1270" s="47"/>
      <c r="M1270" s="223"/>
      <c r="N1270" s="224"/>
      <c r="O1270" s="87"/>
      <c r="P1270" s="87"/>
      <c r="Q1270" s="87"/>
      <c r="R1270" s="87"/>
      <c r="S1270" s="87"/>
      <c r="T1270" s="88"/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T1270" s="20" t="s">
        <v>142</v>
      </c>
      <c r="AU1270" s="20" t="s">
        <v>83</v>
      </c>
    </row>
    <row r="1271" s="2" customFormat="1">
      <c r="A1271" s="41"/>
      <c r="B1271" s="42"/>
      <c r="C1271" s="43"/>
      <c r="D1271" s="225" t="s">
        <v>144</v>
      </c>
      <c r="E1271" s="43"/>
      <c r="F1271" s="226" t="s">
        <v>2124</v>
      </c>
      <c r="G1271" s="43"/>
      <c r="H1271" s="43"/>
      <c r="I1271" s="222"/>
      <c r="J1271" s="43"/>
      <c r="K1271" s="43"/>
      <c r="L1271" s="47"/>
      <c r="M1271" s="223"/>
      <c r="N1271" s="224"/>
      <c r="O1271" s="87"/>
      <c r="P1271" s="87"/>
      <c r="Q1271" s="87"/>
      <c r="R1271" s="87"/>
      <c r="S1271" s="87"/>
      <c r="T1271" s="88"/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T1271" s="20" t="s">
        <v>144</v>
      </c>
      <c r="AU1271" s="20" t="s">
        <v>83</v>
      </c>
    </row>
    <row r="1272" s="14" customFormat="1">
      <c r="A1272" s="14"/>
      <c r="B1272" s="238"/>
      <c r="C1272" s="239"/>
      <c r="D1272" s="220" t="s">
        <v>146</v>
      </c>
      <c r="E1272" s="240" t="s">
        <v>19</v>
      </c>
      <c r="F1272" s="241" t="s">
        <v>1055</v>
      </c>
      <c r="G1272" s="239"/>
      <c r="H1272" s="240" t="s">
        <v>19</v>
      </c>
      <c r="I1272" s="242"/>
      <c r="J1272" s="239"/>
      <c r="K1272" s="239"/>
      <c r="L1272" s="243"/>
      <c r="M1272" s="244"/>
      <c r="N1272" s="245"/>
      <c r="O1272" s="245"/>
      <c r="P1272" s="245"/>
      <c r="Q1272" s="245"/>
      <c r="R1272" s="245"/>
      <c r="S1272" s="245"/>
      <c r="T1272" s="246"/>
      <c r="U1272" s="14"/>
      <c r="V1272" s="14"/>
      <c r="W1272" s="14"/>
      <c r="X1272" s="14"/>
      <c r="Y1272" s="14"/>
      <c r="Z1272" s="14"/>
      <c r="AA1272" s="14"/>
      <c r="AB1272" s="14"/>
      <c r="AC1272" s="14"/>
      <c r="AD1272" s="14"/>
      <c r="AE1272" s="14"/>
      <c r="AT1272" s="247" t="s">
        <v>146</v>
      </c>
      <c r="AU1272" s="247" t="s">
        <v>83</v>
      </c>
      <c r="AV1272" s="14" t="s">
        <v>81</v>
      </c>
      <c r="AW1272" s="14" t="s">
        <v>33</v>
      </c>
      <c r="AX1272" s="14" t="s">
        <v>73</v>
      </c>
      <c r="AY1272" s="247" t="s">
        <v>133</v>
      </c>
    </row>
    <row r="1273" s="13" customFormat="1">
      <c r="A1273" s="13"/>
      <c r="B1273" s="227"/>
      <c r="C1273" s="228"/>
      <c r="D1273" s="220" t="s">
        <v>146</v>
      </c>
      <c r="E1273" s="229" t="s">
        <v>19</v>
      </c>
      <c r="F1273" s="230" t="s">
        <v>2125</v>
      </c>
      <c r="G1273" s="228"/>
      <c r="H1273" s="231">
        <v>8.9499999999999993</v>
      </c>
      <c r="I1273" s="232"/>
      <c r="J1273" s="228"/>
      <c r="K1273" s="228"/>
      <c r="L1273" s="233"/>
      <c r="M1273" s="234"/>
      <c r="N1273" s="235"/>
      <c r="O1273" s="235"/>
      <c r="P1273" s="235"/>
      <c r="Q1273" s="235"/>
      <c r="R1273" s="235"/>
      <c r="S1273" s="235"/>
      <c r="T1273" s="236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7" t="s">
        <v>146</v>
      </c>
      <c r="AU1273" s="237" t="s">
        <v>83</v>
      </c>
      <c r="AV1273" s="13" t="s">
        <v>83</v>
      </c>
      <c r="AW1273" s="13" t="s">
        <v>33</v>
      </c>
      <c r="AX1273" s="13" t="s">
        <v>81</v>
      </c>
      <c r="AY1273" s="237" t="s">
        <v>133</v>
      </c>
    </row>
    <row r="1274" s="2" customFormat="1" ht="33" customHeight="1">
      <c r="A1274" s="41"/>
      <c r="B1274" s="42"/>
      <c r="C1274" s="207" t="s">
        <v>2126</v>
      </c>
      <c r="D1274" s="207" t="s">
        <v>135</v>
      </c>
      <c r="E1274" s="208" t="s">
        <v>2127</v>
      </c>
      <c r="F1274" s="209" t="s">
        <v>2128</v>
      </c>
      <c r="G1274" s="210" t="s">
        <v>312</v>
      </c>
      <c r="H1274" s="211">
        <v>2.7400000000000002</v>
      </c>
      <c r="I1274" s="212"/>
      <c r="J1274" s="213">
        <f>ROUND(I1274*H1274,2)</f>
        <v>0</v>
      </c>
      <c r="K1274" s="209" t="s">
        <v>139</v>
      </c>
      <c r="L1274" s="47"/>
      <c r="M1274" s="214" t="s">
        <v>19</v>
      </c>
      <c r="N1274" s="215" t="s">
        <v>44</v>
      </c>
      <c r="O1274" s="87"/>
      <c r="P1274" s="216">
        <f>O1274*H1274</f>
        <v>0</v>
      </c>
      <c r="Q1274" s="216">
        <v>0.0035000000000000001</v>
      </c>
      <c r="R1274" s="216">
        <f>Q1274*H1274</f>
        <v>0.0095900000000000013</v>
      </c>
      <c r="S1274" s="216">
        <v>0</v>
      </c>
      <c r="T1274" s="217">
        <f>S1274*H1274</f>
        <v>0</v>
      </c>
      <c r="U1274" s="41"/>
      <c r="V1274" s="41"/>
      <c r="W1274" s="41"/>
      <c r="X1274" s="41"/>
      <c r="Y1274" s="41"/>
      <c r="Z1274" s="41"/>
      <c r="AA1274" s="41"/>
      <c r="AB1274" s="41"/>
      <c r="AC1274" s="41"/>
      <c r="AD1274" s="41"/>
      <c r="AE1274" s="41"/>
      <c r="AR1274" s="218" t="s">
        <v>246</v>
      </c>
      <c r="AT1274" s="218" t="s">
        <v>135</v>
      </c>
      <c r="AU1274" s="218" t="s">
        <v>83</v>
      </c>
      <c r="AY1274" s="20" t="s">
        <v>133</v>
      </c>
      <c r="BE1274" s="219">
        <f>IF(N1274="základní",J1274,0)</f>
        <v>0</v>
      </c>
      <c r="BF1274" s="219">
        <f>IF(N1274="snížená",J1274,0)</f>
        <v>0</v>
      </c>
      <c r="BG1274" s="219">
        <f>IF(N1274="zákl. přenesená",J1274,0)</f>
        <v>0</v>
      </c>
      <c r="BH1274" s="219">
        <f>IF(N1274="sníž. přenesená",J1274,0)</f>
        <v>0</v>
      </c>
      <c r="BI1274" s="219">
        <f>IF(N1274="nulová",J1274,0)</f>
        <v>0</v>
      </c>
      <c r="BJ1274" s="20" t="s">
        <v>81</v>
      </c>
      <c r="BK1274" s="219">
        <f>ROUND(I1274*H1274,2)</f>
        <v>0</v>
      </c>
      <c r="BL1274" s="20" t="s">
        <v>246</v>
      </c>
      <c r="BM1274" s="218" t="s">
        <v>2129</v>
      </c>
    </row>
    <row r="1275" s="2" customFormat="1">
      <c r="A1275" s="41"/>
      <c r="B1275" s="42"/>
      <c r="C1275" s="43"/>
      <c r="D1275" s="220" t="s">
        <v>142</v>
      </c>
      <c r="E1275" s="43"/>
      <c r="F1275" s="221" t="s">
        <v>2130</v>
      </c>
      <c r="G1275" s="43"/>
      <c r="H1275" s="43"/>
      <c r="I1275" s="222"/>
      <c r="J1275" s="43"/>
      <c r="K1275" s="43"/>
      <c r="L1275" s="47"/>
      <c r="M1275" s="223"/>
      <c r="N1275" s="224"/>
      <c r="O1275" s="87"/>
      <c r="P1275" s="87"/>
      <c r="Q1275" s="87"/>
      <c r="R1275" s="87"/>
      <c r="S1275" s="87"/>
      <c r="T1275" s="88"/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T1275" s="20" t="s">
        <v>142</v>
      </c>
      <c r="AU1275" s="20" t="s">
        <v>83</v>
      </c>
    </row>
    <row r="1276" s="2" customFormat="1">
      <c r="A1276" s="41"/>
      <c r="B1276" s="42"/>
      <c r="C1276" s="43"/>
      <c r="D1276" s="225" t="s">
        <v>144</v>
      </c>
      <c r="E1276" s="43"/>
      <c r="F1276" s="226" t="s">
        <v>2131</v>
      </c>
      <c r="G1276" s="43"/>
      <c r="H1276" s="43"/>
      <c r="I1276" s="222"/>
      <c r="J1276" s="43"/>
      <c r="K1276" s="43"/>
      <c r="L1276" s="47"/>
      <c r="M1276" s="223"/>
      <c r="N1276" s="224"/>
      <c r="O1276" s="87"/>
      <c r="P1276" s="87"/>
      <c r="Q1276" s="87"/>
      <c r="R1276" s="87"/>
      <c r="S1276" s="87"/>
      <c r="T1276" s="88"/>
      <c r="U1276" s="41"/>
      <c r="V1276" s="41"/>
      <c r="W1276" s="41"/>
      <c r="X1276" s="41"/>
      <c r="Y1276" s="41"/>
      <c r="Z1276" s="41"/>
      <c r="AA1276" s="41"/>
      <c r="AB1276" s="41"/>
      <c r="AC1276" s="41"/>
      <c r="AD1276" s="41"/>
      <c r="AE1276" s="41"/>
      <c r="AT1276" s="20" t="s">
        <v>144</v>
      </c>
      <c r="AU1276" s="20" t="s">
        <v>83</v>
      </c>
    </row>
    <row r="1277" s="14" customFormat="1">
      <c r="A1277" s="14"/>
      <c r="B1277" s="238"/>
      <c r="C1277" s="239"/>
      <c r="D1277" s="220" t="s">
        <v>146</v>
      </c>
      <c r="E1277" s="240" t="s">
        <v>19</v>
      </c>
      <c r="F1277" s="241" t="s">
        <v>1323</v>
      </c>
      <c r="G1277" s="239"/>
      <c r="H1277" s="240" t="s">
        <v>19</v>
      </c>
      <c r="I1277" s="242"/>
      <c r="J1277" s="239"/>
      <c r="K1277" s="239"/>
      <c r="L1277" s="243"/>
      <c r="M1277" s="244"/>
      <c r="N1277" s="245"/>
      <c r="O1277" s="245"/>
      <c r="P1277" s="245"/>
      <c r="Q1277" s="245"/>
      <c r="R1277" s="245"/>
      <c r="S1277" s="245"/>
      <c r="T1277" s="246"/>
      <c r="U1277" s="14"/>
      <c r="V1277" s="14"/>
      <c r="W1277" s="14"/>
      <c r="X1277" s="14"/>
      <c r="Y1277" s="14"/>
      <c r="Z1277" s="14"/>
      <c r="AA1277" s="14"/>
      <c r="AB1277" s="14"/>
      <c r="AC1277" s="14"/>
      <c r="AD1277" s="14"/>
      <c r="AE1277" s="14"/>
      <c r="AT1277" s="247" t="s">
        <v>146</v>
      </c>
      <c r="AU1277" s="247" t="s">
        <v>83</v>
      </c>
      <c r="AV1277" s="14" t="s">
        <v>81</v>
      </c>
      <c r="AW1277" s="14" t="s">
        <v>33</v>
      </c>
      <c r="AX1277" s="14" t="s">
        <v>73</v>
      </c>
      <c r="AY1277" s="247" t="s">
        <v>133</v>
      </c>
    </row>
    <row r="1278" s="13" customFormat="1">
      <c r="A1278" s="13"/>
      <c r="B1278" s="227"/>
      <c r="C1278" s="228"/>
      <c r="D1278" s="220" t="s">
        <v>146</v>
      </c>
      <c r="E1278" s="229" t="s">
        <v>19</v>
      </c>
      <c r="F1278" s="230" t="s">
        <v>2132</v>
      </c>
      <c r="G1278" s="228"/>
      <c r="H1278" s="231">
        <v>2.7400000000000002</v>
      </c>
      <c r="I1278" s="232"/>
      <c r="J1278" s="228"/>
      <c r="K1278" s="228"/>
      <c r="L1278" s="233"/>
      <c r="M1278" s="234"/>
      <c r="N1278" s="235"/>
      <c r="O1278" s="235"/>
      <c r="P1278" s="235"/>
      <c r="Q1278" s="235"/>
      <c r="R1278" s="235"/>
      <c r="S1278" s="235"/>
      <c r="T1278" s="236"/>
      <c r="U1278" s="13"/>
      <c r="V1278" s="13"/>
      <c r="W1278" s="13"/>
      <c r="X1278" s="13"/>
      <c r="Y1278" s="13"/>
      <c r="Z1278" s="13"/>
      <c r="AA1278" s="13"/>
      <c r="AB1278" s="13"/>
      <c r="AC1278" s="13"/>
      <c r="AD1278" s="13"/>
      <c r="AE1278" s="13"/>
      <c r="AT1278" s="237" t="s">
        <v>146</v>
      </c>
      <c r="AU1278" s="237" t="s">
        <v>83</v>
      </c>
      <c r="AV1278" s="13" t="s">
        <v>83</v>
      </c>
      <c r="AW1278" s="13" t="s">
        <v>33</v>
      </c>
      <c r="AX1278" s="13" t="s">
        <v>81</v>
      </c>
      <c r="AY1278" s="237" t="s">
        <v>133</v>
      </c>
    </row>
    <row r="1279" s="2" customFormat="1" ht="33" customHeight="1">
      <c r="A1279" s="41"/>
      <c r="B1279" s="42"/>
      <c r="C1279" s="207" t="s">
        <v>2133</v>
      </c>
      <c r="D1279" s="207" t="s">
        <v>135</v>
      </c>
      <c r="E1279" s="208" t="s">
        <v>2134</v>
      </c>
      <c r="F1279" s="209" t="s">
        <v>2135</v>
      </c>
      <c r="G1279" s="210" t="s">
        <v>312</v>
      </c>
      <c r="H1279" s="211">
        <v>3.5</v>
      </c>
      <c r="I1279" s="212"/>
      <c r="J1279" s="213">
        <f>ROUND(I1279*H1279,2)</f>
        <v>0</v>
      </c>
      <c r="K1279" s="209" t="s">
        <v>139</v>
      </c>
      <c r="L1279" s="47"/>
      <c r="M1279" s="214" t="s">
        <v>19</v>
      </c>
      <c r="N1279" s="215" t="s">
        <v>44</v>
      </c>
      <c r="O1279" s="87"/>
      <c r="P1279" s="216">
        <f>O1279*H1279</f>
        <v>0</v>
      </c>
      <c r="Q1279" s="216">
        <v>0.0058199999999999997</v>
      </c>
      <c r="R1279" s="216">
        <f>Q1279*H1279</f>
        <v>0.020369999999999999</v>
      </c>
      <c r="S1279" s="216">
        <v>0</v>
      </c>
      <c r="T1279" s="217">
        <f>S1279*H1279</f>
        <v>0</v>
      </c>
      <c r="U1279" s="41"/>
      <c r="V1279" s="41"/>
      <c r="W1279" s="41"/>
      <c r="X1279" s="41"/>
      <c r="Y1279" s="41"/>
      <c r="Z1279" s="41"/>
      <c r="AA1279" s="41"/>
      <c r="AB1279" s="41"/>
      <c r="AC1279" s="41"/>
      <c r="AD1279" s="41"/>
      <c r="AE1279" s="41"/>
      <c r="AR1279" s="218" t="s">
        <v>246</v>
      </c>
      <c r="AT1279" s="218" t="s">
        <v>135</v>
      </c>
      <c r="AU1279" s="218" t="s">
        <v>83</v>
      </c>
      <c r="AY1279" s="20" t="s">
        <v>133</v>
      </c>
      <c r="BE1279" s="219">
        <f>IF(N1279="základní",J1279,0)</f>
        <v>0</v>
      </c>
      <c r="BF1279" s="219">
        <f>IF(N1279="snížená",J1279,0)</f>
        <v>0</v>
      </c>
      <c r="BG1279" s="219">
        <f>IF(N1279="zákl. přenesená",J1279,0)</f>
        <v>0</v>
      </c>
      <c r="BH1279" s="219">
        <f>IF(N1279="sníž. přenesená",J1279,0)</f>
        <v>0</v>
      </c>
      <c r="BI1279" s="219">
        <f>IF(N1279="nulová",J1279,0)</f>
        <v>0</v>
      </c>
      <c r="BJ1279" s="20" t="s">
        <v>81</v>
      </c>
      <c r="BK1279" s="219">
        <f>ROUND(I1279*H1279,2)</f>
        <v>0</v>
      </c>
      <c r="BL1279" s="20" t="s">
        <v>246</v>
      </c>
      <c r="BM1279" s="218" t="s">
        <v>2136</v>
      </c>
    </row>
    <row r="1280" s="2" customFormat="1">
      <c r="A1280" s="41"/>
      <c r="B1280" s="42"/>
      <c r="C1280" s="43"/>
      <c r="D1280" s="220" t="s">
        <v>142</v>
      </c>
      <c r="E1280" s="43"/>
      <c r="F1280" s="221" t="s">
        <v>2137</v>
      </c>
      <c r="G1280" s="43"/>
      <c r="H1280" s="43"/>
      <c r="I1280" s="222"/>
      <c r="J1280" s="43"/>
      <c r="K1280" s="43"/>
      <c r="L1280" s="47"/>
      <c r="M1280" s="223"/>
      <c r="N1280" s="224"/>
      <c r="O1280" s="87"/>
      <c r="P1280" s="87"/>
      <c r="Q1280" s="87"/>
      <c r="R1280" s="87"/>
      <c r="S1280" s="87"/>
      <c r="T1280" s="88"/>
      <c r="U1280" s="41"/>
      <c r="V1280" s="41"/>
      <c r="W1280" s="41"/>
      <c r="X1280" s="41"/>
      <c r="Y1280" s="41"/>
      <c r="Z1280" s="41"/>
      <c r="AA1280" s="41"/>
      <c r="AB1280" s="41"/>
      <c r="AC1280" s="41"/>
      <c r="AD1280" s="41"/>
      <c r="AE1280" s="41"/>
      <c r="AT1280" s="20" t="s">
        <v>142</v>
      </c>
      <c r="AU1280" s="20" t="s">
        <v>83</v>
      </c>
    </row>
    <row r="1281" s="2" customFormat="1">
      <c r="A1281" s="41"/>
      <c r="B1281" s="42"/>
      <c r="C1281" s="43"/>
      <c r="D1281" s="225" t="s">
        <v>144</v>
      </c>
      <c r="E1281" s="43"/>
      <c r="F1281" s="226" t="s">
        <v>2138</v>
      </c>
      <c r="G1281" s="43"/>
      <c r="H1281" s="43"/>
      <c r="I1281" s="222"/>
      <c r="J1281" s="43"/>
      <c r="K1281" s="43"/>
      <c r="L1281" s="47"/>
      <c r="M1281" s="223"/>
      <c r="N1281" s="224"/>
      <c r="O1281" s="87"/>
      <c r="P1281" s="87"/>
      <c r="Q1281" s="87"/>
      <c r="R1281" s="87"/>
      <c r="S1281" s="87"/>
      <c r="T1281" s="88"/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T1281" s="20" t="s">
        <v>144</v>
      </c>
      <c r="AU1281" s="20" t="s">
        <v>83</v>
      </c>
    </row>
    <row r="1282" s="14" customFormat="1">
      <c r="A1282" s="14"/>
      <c r="B1282" s="238"/>
      <c r="C1282" s="239"/>
      <c r="D1282" s="220" t="s">
        <v>146</v>
      </c>
      <c r="E1282" s="240" t="s">
        <v>19</v>
      </c>
      <c r="F1282" s="241" t="s">
        <v>1055</v>
      </c>
      <c r="G1282" s="239"/>
      <c r="H1282" s="240" t="s">
        <v>19</v>
      </c>
      <c r="I1282" s="242"/>
      <c r="J1282" s="239"/>
      <c r="K1282" s="239"/>
      <c r="L1282" s="243"/>
      <c r="M1282" s="244"/>
      <c r="N1282" s="245"/>
      <c r="O1282" s="245"/>
      <c r="P1282" s="245"/>
      <c r="Q1282" s="245"/>
      <c r="R1282" s="245"/>
      <c r="S1282" s="245"/>
      <c r="T1282" s="246"/>
      <c r="U1282" s="14"/>
      <c r="V1282" s="14"/>
      <c r="W1282" s="14"/>
      <c r="X1282" s="14"/>
      <c r="Y1282" s="14"/>
      <c r="Z1282" s="14"/>
      <c r="AA1282" s="14"/>
      <c r="AB1282" s="14"/>
      <c r="AC1282" s="14"/>
      <c r="AD1282" s="14"/>
      <c r="AE1282" s="14"/>
      <c r="AT1282" s="247" t="s">
        <v>146</v>
      </c>
      <c r="AU1282" s="247" t="s">
        <v>83</v>
      </c>
      <c r="AV1282" s="14" t="s">
        <v>81</v>
      </c>
      <c r="AW1282" s="14" t="s">
        <v>33</v>
      </c>
      <c r="AX1282" s="14" t="s">
        <v>73</v>
      </c>
      <c r="AY1282" s="247" t="s">
        <v>133</v>
      </c>
    </row>
    <row r="1283" s="13" customFormat="1">
      <c r="A1283" s="13"/>
      <c r="B1283" s="227"/>
      <c r="C1283" s="228"/>
      <c r="D1283" s="220" t="s">
        <v>146</v>
      </c>
      <c r="E1283" s="229" t="s">
        <v>19</v>
      </c>
      <c r="F1283" s="230" t="s">
        <v>2139</v>
      </c>
      <c r="G1283" s="228"/>
      <c r="H1283" s="231">
        <v>3.5</v>
      </c>
      <c r="I1283" s="232"/>
      <c r="J1283" s="228"/>
      <c r="K1283" s="228"/>
      <c r="L1283" s="233"/>
      <c r="M1283" s="234"/>
      <c r="N1283" s="235"/>
      <c r="O1283" s="235"/>
      <c r="P1283" s="235"/>
      <c r="Q1283" s="235"/>
      <c r="R1283" s="235"/>
      <c r="S1283" s="235"/>
      <c r="T1283" s="236"/>
      <c r="U1283" s="13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37" t="s">
        <v>146</v>
      </c>
      <c r="AU1283" s="237" t="s">
        <v>83</v>
      </c>
      <c r="AV1283" s="13" t="s">
        <v>83</v>
      </c>
      <c r="AW1283" s="13" t="s">
        <v>33</v>
      </c>
      <c r="AX1283" s="13" t="s">
        <v>81</v>
      </c>
      <c r="AY1283" s="237" t="s">
        <v>133</v>
      </c>
    </row>
    <row r="1284" s="2" customFormat="1" ht="33" customHeight="1">
      <c r="A1284" s="41"/>
      <c r="B1284" s="42"/>
      <c r="C1284" s="207" t="s">
        <v>2140</v>
      </c>
      <c r="D1284" s="207" t="s">
        <v>135</v>
      </c>
      <c r="E1284" s="208" t="s">
        <v>2141</v>
      </c>
      <c r="F1284" s="209" t="s">
        <v>2142</v>
      </c>
      <c r="G1284" s="210" t="s">
        <v>287</v>
      </c>
      <c r="H1284" s="211">
        <v>2</v>
      </c>
      <c r="I1284" s="212"/>
      <c r="J1284" s="213">
        <f>ROUND(I1284*H1284,2)</f>
        <v>0</v>
      </c>
      <c r="K1284" s="209" t="s">
        <v>139</v>
      </c>
      <c r="L1284" s="47"/>
      <c r="M1284" s="214" t="s">
        <v>19</v>
      </c>
      <c r="N1284" s="215" t="s">
        <v>44</v>
      </c>
      <c r="O1284" s="87"/>
      <c r="P1284" s="216">
        <f>O1284*H1284</f>
        <v>0</v>
      </c>
      <c r="Q1284" s="216">
        <v>0.0019300000000000001</v>
      </c>
      <c r="R1284" s="216">
        <f>Q1284*H1284</f>
        <v>0.0038600000000000001</v>
      </c>
      <c r="S1284" s="216">
        <v>0</v>
      </c>
      <c r="T1284" s="217">
        <f>S1284*H1284</f>
        <v>0</v>
      </c>
      <c r="U1284" s="41"/>
      <c r="V1284" s="41"/>
      <c r="W1284" s="41"/>
      <c r="X1284" s="41"/>
      <c r="Y1284" s="41"/>
      <c r="Z1284" s="41"/>
      <c r="AA1284" s="41"/>
      <c r="AB1284" s="41"/>
      <c r="AC1284" s="41"/>
      <c r="AD1284" s="41"/>
      <c r="AE1284" s="41"/>
      <c r="AR1284" s="218" t="s">
        <v>246</v>
      </c>
      <c r="AT1284" s="218" t="s">
        <v>135</v>
      </c>
      <c r="AU1284" s="218" t="s">
        <v>83</v>
      </c>
      <c r="AY1284" s="20" t="s">
        <v>133</v>
      </c>
      <c r="BE1284" s="219">
        <f>IF(N1284="základní",J1284,0)</f>
        <v>0</v>
      </c>
      <c r="BF1284" s="219">
        <f>IF(N1284="snížená",J1284,0)</f>
        <v>0</v>
      </c>
      <c r="BG1284" s="219">
        <f>IF(N1284="zákl. přenesená",J1284,0)</f>
        <v>0</v>
      </c>
      <c r="BH1284" s="219">
        <f>IF(N1284="sníž. přenesená",J1284,0)</f>
        <v>0</v>
      </c>
      <c r="BI1284" s="219">
        <f>IF(N1284="nulová",J1284,0)</f>
        <v>0</v>
      </c>
      <c r="BJ1284" s="20" t="s">
        <v>81</v>
      </c>
      <c r="BK1284" s="219">
        <f>ROUND(I1284*H1284,2)</f>
        <v>0</v>
      </c>
      <c r="BL1284" s="20" t="s">
        <v>246</v>
      </c>
      <c r="BM1284" s="218" t="s">
        <v>2143</v>
      </c>
    </row>
    <row r="1285" s="2" customFormat="1">
      <c r="A1285" s="41"/>
      <c r="B1285" s="42"/>
      <c r="C1285" s="43"/>
      <c r="D1285" s="220" t="s">
        <v>142</v>
      </c>
      <c r="E1285" s="43"/>
      <c r="F1285" s="221" t="s">
        <v>2144</v>
      </c>
      <c r="G1285" s="43"/>
      <c r="H1285" s="43"/>
      <c r="I1285" s="222"/>
      <c r="J1285" s="43"/>
      <c r="K1285" s="43"/>
      <c r="L1285" s="47"/>
      <c r="M1285" s="223"/>
      <c r="N1285" s="224"/>
      <c r="O1285" s="87"/>
      <c r="P1285" s="87"/>
      <c r="Q1285" s="87"/>
      <c r="R1285" s="87"/>
      <c r="S1285" s="87"/>
      <c r="T1285" s="88"/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T1285" s="20" t="s">
        <v>142</v>
      </c>
      <c r="AU1285" s="20" t="s">
        <v>83</v>
      </c>
    </row>
    <row r="1286" s="2" customFormat="1">
      <c r="A1286" s="41"/>
      <c r="B1286" s="42"/>
      <c r="C1286" s="43"/>
      <c r="D1286" s="225" t="s">
        <v>144</v>
      </c>
      <c r="E1286" s="43"/>
      <c r="F1286" s="226" t="s">
        <v>2145</v>
      </c>
      <c r="G1286" s="43"/>
      <c r="H1286" s="43"/>
      <c r="I1286" s="222"/>
      <c r="J1286" s="43"/>
      <c r="K1286" s="43"/>
      <c r="L1286" s="47"/>
      <c r="M1286" s="223"/>
      <c r="N1286" s="224"/>
      <c r="O1286" s="87"/>
      <c r="P1286" s="87"/>
      <c r="Q1286" s="87"/>
      <c r="R1286" s="87"/>
      <c r="S1286" s="87"/>
      <c r="T1286" s="88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T1286" s="20" t="s">
        <v>144</v>
      </c>
      <c r="AU1286" s="20" t="s">
        <v>83</v>
      </c>
    </row>
    <row r="1287" s="14" customFormat="1">
      <c r="A1287" s="14"/>
      <c r="B1287" s="238"/>
      <c r="C1287" s="239"/>
      <c r="D1287" s="220" t="s">
        <v>146</v>
      </c>
      <c r="E1287" s="240" t="s">
        <v>19</v>
      </c>
      <c r="F1287" s="241" t="s">
        <v>1323</v>
      </c>
      <c r="G1287" s="239"/>
      <c r="H1287" s="240" t="s">
        <v>19</v>
      </c>
      <c r="I1287" s="242"/>
      <c r="J1287" s="239"/>
      <c r="K1287" s="239"/>
      <c r="L1287" s="243"/>
      <c r="M1287" s="244"/>
      <c r="N1287" s="245"/>
      <c r="O1287" s="245"/>
      <c r="P1287" s="245"/>
      <c r="Q1287" s="245"/>
      <c r="R1287" s="245"/>
      <c r="S1287" s="245"/>
      <c r="T1287" s="246"/>
      <c r="U1287" s="14"/>
      <c r="V1287" s="14"/>
      <c r="W1287" s="14"/>
      <c r="X1287" s="14"/>
      <c r="Y1287" s="14"/>
      <c r="Z1287" s="14"/>
      <c r="AA1287" s="14"/>
      <c r="AB1287" s="14"/>
      <c r="AC1287" s="14"/>
      <c r="AD1287" s="14"/>
      <c r="AE1287" s="14"/>
      <c r="AT1287" s="247" t="s">
        <v>146</v>
      </c>
      <c r="AU1287" s="247" t="s">
        <v>83</v>
      </c>
      <c r="AV1287" s="14" t="s">
        <v>81</v>
      </c>
      <c r="AW1287" s="14" t="s">
        <v>33</v>
      </c>
      <c r="AX1287" s="14" t="s">
        <v>73</v>
      </c>
      <c r="AY1287" s="247" t="s">
        <v>133</v>
      </c>
    </row>
    <row r="1288" s="13" customFormat="1">
      <c r="A1288" s="13"/>
      <c r="B1288" s="227"/>
      <c r="C1288" s="228"/>
      <c r="D1288" s="220" t="s">
        <v>146</v>
      </c>
      <c r="E1288" s="229" t="s">
        <v>19</v>
      </c>
      <c r="F1288" s="230" t="s">
        <v>83</v>
      </c>
      <c r="G1288" s="228"/>
      <c r="H1288" s="231">
        <v>2</v>
      </c>
      <c r="I1288" s="232"/>
      <c r="J1288" s="228"/>
      <c r="K1288" s="228"/>
      <c r="L1288" s="233"/>
      <c r="M1288" s="234"/>
      <c r="N1288" s="235"/>
      <c r="O1288" s="235"/>
      <c r="P1288" s="235"/>
      <c r="Q1288" s="235"/>
      <c r="R1288" s="235"/>
      <c r="S1288" s="235"/>
      <c r="T1288" s="236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37" t="s">
        <v>146</v>
      </c>
      <c r="AU1288" s="237" t="s">
        <v>83</v>
      </c>
      <c r="AV1288" s="13" t="s">
        <v>83</v>
      </c>
      <c r="AW1288" s="13" t="s">
        <v>33</v>
      </c>
      <c r="AX1288" s="13" t="s">
        <v>81</v>
      </c>
      <c r="AY1288" s="237" t="s">
        <v>133</v>
      </c>
    </row>
    <row r="1289" s="2" customFormat="1" ht="33" customHeight="1">
      <c r="A1289" s="41"/>
      <c r="B1289" s="42"/>
      <c r="C1289" s="207" t="s">
        <v>2146</v>
      </c>
      <c r="D1289" s="207" t="s">
        <v>135</v>
      </c>
      <c r="E1289" s="208" t="s">
        <v>2147</v>
      </c>
      <c r="F1289" s="209" t="s">
        <v>2148</v>
      </c>
      <c r="G1289" s="210" t="s">
        <v>287</v>
      </c>
      <c r="H1289" s="211">
        <v>5</v>
      </c>
      <c r="I1289" s="212"/>
      <c r="J1289" s="213">
        <f>ROUND(I1289*H1289,2)</f>
        <v>0</v>
      </c>
      <c r="K1289" s="209" t="s">
        <v>139</v>
      </c>
      <c r="L1289" s="47"/>
      <c r="M1289" s="214" t="s">
        <v>19</v>
      </c>
      <c r="N1289" s="215" t="s">
        <v>44</v>
      </c>
      <c r="O1289" s="87"/>
      <c r="P1289" s="216">
        <f>O1289*H1289</f>
        <v>0</v>
      </c>
      <c r="Q1289" s="216">
        <v>0.0039100000000000003</v>
      </c>
      <c r="R1289" s="216">
        <f>Q1289*H1289</f>
        <v>0.019550000000000001</v>
      </c>
      <c r="S1289" s="216">
        <v>0</v>
      </c>
      <c r="T1289" s="217">
        <f>S1289*H1289</f>
        <v>0</v>
      </c>
      <c r="U1289" s="41"/>
      <c r="V1289" s="41"/>
      <c r="W1289" s="41"/>
      <c r="X1289" s="41"/>
      <c r="Y1289" s="41"/>
      <c r="Z1289" s="41"/>
      <c r="AA1289" s="41"/>
      <c r="AB1289" s="41"/>
      <c r="AC1289" s="41"/>
      <c r="AD1289" s="41"/>
      <c r="AE1289" s="41"/>
      <c r="AR1289" s="218" t="s">
        <v>246</v>
      </c>
      <c r="AT1289" s="218" t="s">
        <v>135</v>
      </c>
      <c r="AU1289" s="218" t="s">
        <v>83</v>
      </c>
      <c r="AY1289" s="20" t="s">
        <v>133</v>
      </c>
      <c r="BE1289" s="219">
        <f>IF(N1289="základní",J1289,0)</f>
        <v>0</v>
      </c>
      <c r="BF1289" s="219">
        <f>IF(N1289="snížená",J1289,0)</f>
        <v>0</v>
      </c>
      <c r="BG1289" s="219">
        <f>IF(N1289="zákl. přenesená",J1289,0)</f>
        <v>0</v>
      </c>
      <c r="BH1289" s="219">
        <f>IF(N1289="sníž. přenesená",J1289,0)</f>
        <v>0</v>
      </c>
      <c r="BI1289" s="219">
        <f>IF(N1289="nulová",J1289,0)</f>
        <v>0</v>
      </c>
      <c r="BJ1289" s="20" t="s">
        <v>81</v>
      </c>
      <c r="BK1289" s="219">
        <f>ROUND(I1289*H1289,2)</f>
        <v>0</v>
      </c>
      <c r="BL1289" s="20" t="s">
        <v>246</v>
      </c>
      <c r="BM1289" s="218" t="s">
        <v>2149</v>
      </c>
    </row>
    <row r="1290" s="2" customFormat="1">
      <c r="A1290" s="41"/>
      <c r="B1290" s="42"/>
      <c r="C1290" s="43"/>
      <c r="D1290" s="220" t="s">
        <v>142</v>
      </c>
      <c r="E1290" s="43"/>
      <c r="F1290" s="221" t="s">
        <v>2150</v>
      </c>
      <c r="G1290" s="43"/>
      <c r="H1290" s="43"/>
      <c r="I1290" s="222"/>
      <c r="J1290" s="43"/>
      <c r="K1290" s="43"/>
      <c r="L1290" s="47"/>
      <c r="M1290" s="223"/>
      <c r="N1290" s="224"/>
      <c r="O1290" s="87"/>
      <c r="P1290" s="87"/>
      <c r="Q1290" s="87"/>
      <c r="R1290" s="87"/>
      <c r="S1290" s="87"/>
      <c r="T1290" s="88"/>
      <c r="U1290" s="41"/>
      <c r="V1290" s="41"/>
      <c r="W1290" s="41"/>
      <c r="X1290" s="41"/>
      <c r="Y1290" s="41"/>
      <c r="Z1290" s="41"/>
      <c r="AA1290" s="41"/>
      <c r="AB1290" s="41"/>
      <c r="AC1290" s="41"/>
      <c r="AD1290" s="41"/>
      <c r="AE1290" s="41"/>
      <c r="AT1290" s="20" t="s">
        <v>142</v>
      </c>
      <c r="AU1290" s="20" t="s">
        <v>83</v>
      </c>
    </row>
    <row r="1291" s="2" customFormat="1">
      <c r="A1291" s="41"/>
      <c r="B1291" s="42"/>
      <c r="C1291" s="43"/>
      <c r="D1291" s="225" t="s">
        <v>144</v>
      </c>
      <c r="E1291" s="43"/>
      <c r="F1291" s="226" t="s">
        <v>2151</v>
      </c>
      <c r="G1291" s="43"/>
      <c r="H1291" s="43"/>
      <c r="I1291" s="222"/>
      <c r="J1291" s="43"/>
      <c r="K1291" s="43"/>
      <c r="L1291" s="47"/>
      <c r="M1291" s="223"/>
      <c r="N1291" s="224"/>
      <c r="O1291" s="87"/>
      <c r="P1291" s="87"/>
      <c r="Q1291" s="87"/>
      <c r="R1291" s="87"/>
      <c r="S1291" s="87"/>
      <c r="T1291" s="88"/>
      <c r="U1291" s="41"/>
      <c r="V1291" s="41"/>
      <c r="W1291" s="41"/>
      <c r="X1291" s="41"/>
      <c r="Y1291" s="41"/>
      <c r="Z1291" s="41"/>
      <c r="AA1291" s="41"/>
      <c r="AB1291" s="41"/>
      <c r="AC1291" s="41"/>
      <c r="AD1291" s="41"/>
      <c r="AE1291" s="41"/>
      <c r="AT1291" s="20" t="s">
        <v>144</v>
      </c>
      <c r="AU1291" s="20" t="s">
        <v>83</v>
      </c>
    </row>
    <row r="1292" s="14" customFormat="1">
      <c r="A1292" s="14"/>
      <c r="B1292" s="238"/>
      <c r="C1292" s="239"/>
      <c r="D1292" s="220" t="s">
        <v>146</v>
      </c>
      <c r="E1292" s="240" t="s">
        <v>19</v>
      </c>
      <c r="F1292" s="241" t="s">
        <v>1323</v>
      </c>
      <c r="G1292" s="239"/>
      <c r="H1292" s="240" t="s">
        <v>19</v>
      </c>
      <c r="I1292" s="242"/>
      <c r="J1292" s="239"/>
      <c r="K1292" s="239"/>
      <c r="L1292" s="243"/>
      <c r="M1292" s="244"/>
      <c r="N1292" s="245"/>
      <c r="O1292" s="245"/>
      <c r="P1292" s="245"/>
      <c r="Q1292" s="245"/>
      <c r="R1292" s="245"/>
      <c r="S1292" s="245"/>
      <c r="T1292" s="246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47" t="s">
        <v>146</v>
      </c>
      <c r="AU1292" s="247" t="s">
        <v>83</v>
      </c>
      <c r="AV1292" s="14" t="s">
        <v>81</v>
      </c>
      <c r="AW1292" s="14" t="s">
        <v>33</v>
      </c>
      <c r="AX1292" s="14" t="s">
        <v>73</v>
      </c>
      <c r="AY1292" s="247" t="s">
        <v>133</v>
      </c>
    </row>
    <row r="1293" s="13" customFormat="1">
      <c r="A1293" s="13"/>
      <c r="B1293" s="227"/>
      <c r="C1293" s="228"/>
      <c r="D1293" s="220" t="s">
        <v>146</v>
      </c>
      <c r="E1293" s="229" t="s">
        <v>19</v>
      </c>
      <c r="F1293" s="230" t="s">
        <v>2152</v>
      </c>
      <c r="G1293" s="228"/>
      <c r="H1293" s="231">
        <v>1</v>
      </c>
      <c r="I1293" s="232"/>
      <c r="J1293" s="228"/>
      <c r="K1293" s="228"/>
      <c r="L1293" s="233"/>
      <c r="M1293" s="234"/>
      <c r="N1293" s="235"/>
      <c r="O1293" s="235"/>
      <c r="P1293" s="235"/>
      <c r="Q1293" s="235"/>
      <c r="R1293" s="235"/>
      <c r="S1293" s="235"/>
      <c r="T1293" s="236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37" t="s">
        <v>146</v>
      </c>
      <c r="AU1293" s="237" t="s">
        <v>83</v>
      </c>
      <c r="AV1293" s="13" t="s">
        <v>83</v>
      </c>
      <c r="AW1293" s="13" t="s">
        <v>33</v>
      </c>
      <c r="AX1293" s="13" t="s">
        <v>73</v>
      </c>
      <c r="AY1293" s="237" t="s">
        <v>133</v>
      </c>
    </row>
    <row r="1294" s="13" customFormat="1">
      <c r="A1294" s="13"/>
      <c r="B1294" s="227"/>
      <c r="C1294" s="228"/>
      <c r="D1294" s="220" t="s">
        <v>146</v>
      </c>
      <c r="E1294" s="229" t="s">
        <v>19</v>
      </c>
      <c r="F1294" s="230" t="s">
        <v>2153</v>
      </c>
      <c r="G1294" s="228"/>
      <c r="H1294" s="231">
        <v>2</v>
      </c>
      <c r="I1294" s="232"/>
      <c r="J1294" s="228"/>
      <c r="K1294" s="228"/>
      <c r="L1294" s="233"/>
      <c r="M1294" s="234"/>
      <c r="N1294" s="235"/>
      <c r="O1294" s="235"/>
      <c r="P1294" s="235"/>
      <c r="Q1294" s="235"/>
      <c r="R1294" s="235"/>
      <c r="S1294" s="235"/>
      <c r="T1294" s="236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37" t="s">
        <v>146</v>
      </c>
      <c r="AU1294" s="237" t="s">
        <v>83</v>
      </c>
      <c r="AV1294" s="13" t="s">
        <v>83</v>
      </c>
      <c r="AW1294" s="13" t="s">
        <v>33</v>
      </c>
      <c r="AX1294" s="13" t="s">
        <v>73</v>
      </c>
      <c r="AY1294" s="237" t="s">
        <v>133</v>
      </c>
    </row>
    <row r="1295" s="13" customFormat="1">
      <c r="A1295" s="13"/>
      <c r="B1295" s="227"/>
      <c r="C1295" s="228"/>
      <c r="D1295" s="220" t="s">
        <v>146</v>
      </c>
      <c r="E1295" s="229" t="s">
        <v>19</v>
      </c>
      <c r="F1295" s="230" t="s">
        <v>2154</v>
      </c>
      <c r="G1295" s="228"/>
      <c r="H1295" s="231">
        <v>2</v>
      </c>
      <c r="I1295" s="232"/>
      <c r="J1295" s="228"/>
      <c r="K1295" s="228"/>
      <c r="L1295" s="233"/>
      <c r="M1295" s="234"/>
      <c r="N1295" s="235"/>
      <c r="O1295" s="235"/>
      <c r="P1295" s="235"/>
      <c r="Q1295" s="235"/>
      <c r="R1295" s="235"/>
      <c r="S1295" s="235"/>
      <c r="T1295" s="236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37" t="s">
        <v>146</v>
      </c>
      <c r="AU1295" s="237" t="s">
        <v>83</v>
      </c>
      <c r="AV1295" s="13" t="s">
        <v>83</v>
      </c>
      <c r="AW1295" s="13" t="s">
        <v>33</v>
      </c>
      <c r="AX1295" s="13" t="s">
        <v>73</v>
      </c>
      <c r="AY1295" s="237" t="s">
        <v>133</v>
      </c>
    </row>
    <row r="1296" s="15" customFormat="1">
      <c r="A1296" s="15"/>
      <c r="B1296" s="248"/>
      <c r="C1296" s="249"/>
      <c r="D1296" s="220" t="s">
        <v>146</v>
      </c>
      <c r="E1296" s="250" t="s">
        <v>19</v>
      </c>
      <c r="F1296" s="251" t="s">
        <v>261</v>
      </c>
      <c r="G1296" s="249"/>
      <c r="H1296" s="252">
        <v>5</v>
      </c>
      <c r="I1296" s="253"/>
      <c r="J1296" s="249"/>
      <c r="K1296" s="249"/>
      <c r="L1296" s="254"/>
      <c r="M1296" s="255"/>
      <c r="N1296" s="256"/>
      <c r="O1296" s="256"/>
      <c r="P1296" s="256"/>
      <c r="Q1296" s="256"/>
      <c r="R1296" s="256"/>
      <c r="S1296" s="256"/>
      <c r="T1296" s="257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58" t="s">
        <v>146</v>
      </c>
      <c r="AU1296" s="258" t="s">
        <v>83</v>
      </c>
      <c r="AV1296" s="15" t="s">
        <v>140</v>
      </c>
      <c r="AW1296" s="15" t="s">
        <v>33</v>
      </c>
      <c r="AX1296" s="15" t="s">
        <v>81</v>
      </c>
      <c r="AY1296" s="258" t="s">
        <v>133</v>
      </c>
    </row>
    <row r="1297" s="2" customFormat="1" ht="16.5" customHeight="1">
      <c r="A1297" s="41"/>
      <c r="B1297" s="42"/>
      <c r="C1297" s="207" t="s">
        <v>2155</v>
      </c>
      <c r="D1297" s="207" t="s">
        <v>135</v>
      </c>
      <c r="E1297" s="208" t="s">
        <v>2156</v>
      </c>
      <c r="F1297" s="209" t="s">
        <v>2157</v>
      </c>
      <c r="G1297" s="210" t="s">
        <v>312</v>
      </c>
      <c r="H1297" s="211">
        <v>20.5</v>
      </c>
      <c r="I1297" s="212"/>
      <c r="J1297" s="213">
        <f>ROUND(I1297*H1297,2)</f>
        <v>0</v>
      </c>
      <c r="K1297" s="209" t="s">
        <v>139</v>
      </c>
      <c r="L1297" s="47"/>
      <c r="M1297" s="214" t="s">
        <v>19</v>
      </c>
      <c r="N1297" s="215" t="s">
        <v>44</v>
      </c>
      <c r="O1297" s="87"/>
      <c r="P1297" s="216">
        <f>O1297*H1297</f>
        <v>0</v>
      </c>
      <c r="Q1297" s="216">
        <v>0</v>
      </c>
      <c r="R1297" s="216">
        <f>Q1297*H1297</f>
        <v>0</v>
      </c>
      <c r="S1297" s="216">
        <v>0</v>
      </c>
      <c r="T1297" s="217">
        <f>S1297*H1297</f>
        <v>0</v>
      </c>
      <c r="U1297" s="41"/>
      <c r="V1297" s="41"/>
      <c r="W1297" s="41"/>
      <c r="X1297" s="41"/>
      <c r="Y1297" s="41"/>
      <c r="Z1297" s="41"/>
      <c r="AA1297" s="41"/>
      <c r="AB1297" s="41"/>
      <c r="AC1297" s="41"/>
      <c r="AD1297" s="41"/>
      <c r="AE1297" s="41"/>
      <c r="AR1297" s="218" t="s">
        <v>246</v>
      </c>
      <c r="AT1297" s="218" t="s">
        <v>135</v>
      </c>
      <c r="AU1297" s="218" t="s">
        <v>83</v>
      </c>
      <c r="AY1297" s="20" t="s">
        <v>133</v>
      </c>
      <c r="BE1297" s="219">
        <f>IF(N1297="základní",J1297,0)</f>
        <v>0</v>
      </c>
      <c r="BF1297" s="219">
        <f>IF(N1297="snížená",J1297,0)</f>
        <v>0</v>
      </c>
      <c r="BG1297" s="219">
        <f>IF(N1297="zákl. přenesená",J1297,0)</f>
        <v>0</v>
      </c>
      <c r="BH1297" s="219">
        <f>IF(N1297="sníž. přenesená",J1297,0)</f>
        <v>0</v>
      </c>
      <c r="BI1297" s="219">
        <f>IF(N1297="nulová",J1297,0)</f>
        <v>0</v>
      </c>
      <c r="BJ1297" s="20" t="s">
        <v>81</v>
      </c>
      <c r="BK1297" s="219">
        <f>ROUND(I1297*H1297,2)</f>
        <v>0</v>
      </c>
      <c r="BL1297" s="20" t="s">
        <v>246</v>
      </c>
      <c r="BM1297" s="218" t="s">
        <v>2158</v>
      </c>
    </row>
    <row r="1298" s="2" customFormat="1">
      <c r="A1298" s="41"/>
      <c r="B1298" s="42"/>
      <c r="C1298" s="43"/>
      <c r="D1298" s="220" t="s">
        <v>142</v>
      </c>
      <c r="E1298" s="43"/>
      <c r="F1298" s="221" t="s">
        <v>2159</v>
      </c>
      <c r="G1298" s="43"/>
      <c r="H1298" s="43"/>
      <c r="I1298" s="222"/>
      <c r="J1298" s="43"/>
      <c r="K1298" s="43"/>
      <c r="L1298" s="47"/>
      <c r="M1298" s="223"/>
      <c r="N1298" s="224"/>
      <c r="O1298" s="87"/>
      <c r="P1298" s="87"/>
      <c r="Q1298" s="87"/>
      <c r="R1298" s="87"/>
      <c r="S1298" s="87"/>
      <c r="T1298" s="88"/>
      <c r="U1298" s="41"/>
      <c r="V1298" s="41"/>
      <c r="W1298" s="41"/>
      <c r="X1298" s="41"/>
      <c r="Y1298" s="41"/>
      <c r="Z1298" s="41"/>
      <c r="AA1298" s="41"/>
      <c r="AB1298" s="41"/>
      <c r="AC1298" s="41"/>
      <c r="AD1298" s="41"/>
      <c r="AE1298" s="41"/>
      <c r="AT1298" s="20" t="s">
        <v>142</v>
      </c>
      <c r="AU1298" s="20" t="s">
        <v>83</v>
      </c>
    </row>
    <row r="1299" s="2" customFormat="1">
      <c r="A1299" s="41"/>
      <c r="B1299" s="42"/>
      <c r="C1299" s="43"/>
      <c r="D1299" s="225" t="s">
        <v>144</v>
      </c>
      <c r="E1299" s="43"/>
      <c r="F1299" s="226" t="s">
        <v>2160</v>
      </c>
      <c r="G1299" s="43"/>
      <c r="H1299" s="43"/>
      <c r="I1299" s="222"/>
      <c r="J1299" s="43"/>
      <c r="K1299" s="43"/>
      <c r="L1299" s="47"/>
      <c r="M1299" s="223"/>
      <c r="N1299" s="224"/>
      <c r="O1299" s="87"/>
      <c r="P1299" s="87"/>
      <c r="Q1299" s="87"/>
      <c r="R1299" s="87"/>
      <c r="S1299" s="87"/>
      <c r="T1299" s="88"/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T1299" s="20" t="s">
        <v>144</v>
      </c>
      <c r="AU1299" s="20" t="s">
        <v>83</v>
      </c>
    </row>
    <row r="1300" s="14" customFormat="1">
      <c r="A1300" s="14"/>
      <c r="B1300" s="238"/>
      <c r="C1300" s="239"/>
      <c r="D1300" s="220" t="s">
        <v>146</v>
      </c>
      <c r="E1300" s="240" t="s">
        <v>19</v>
      </c>
      <c r="F1300" s="241" t="s">
        <v>2161</v>
      </c>
      <c r="G1300" s="239"/>
      <c r="H1300" s="240" t="s">
        <v>19</v>
      </c>
      <c r="I1300" s="242"/>
      <c r="J1300" s="239"/>
      <c r="K1300" s="239"/>
      <c r="L1300" s="243"/>
      <c r="M1300" s="244"/>
      <c r="N1300" s="245"/>
      <c r="O1300" s="245"/>
      <c r="P1300" s="245"/>
      <c r="Q1300" s="245"/>
      <c r="R1300" s="245"/>
      <c r="S1300" s="245"/>
      <c r="T1300" s="246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47" t="s">
        <v>146</v>
      </c>
      <c r="AU1300" s="247" t="s">
        <v>83</v>
      </c>
      <c r="AV1300" s="14" t="s">
        <v>81</v>
      </c>
      <c r="AW1300" s="14" t="s">
        <v>33</v>
      </c>
      <c r="AX1300" s="14" t="s">
        <v>73</v>
      </c>
      <c r="AY1300" s="247" t="s">
        <v>133</v>
      </c>
    </row>
    <row r="1301" s="13" customFormat="1">
      <c r="A1301" s="13"/>
      <c r="B1301" s="227"/>
      <c r="C1301" s="228"/>
      <c r="D1301" s="220" t="s">
        <v>146</v>
      </c>
      <c r="E1301" s="229" t="s">
        <v>19</v>
      </c>
      <c r="F1301" s="230" t="s">
        <v>2162</v>
      </c>
      <c r="G1301" s="228"/>
      <c r="H1301" s="231">
        <v>20.5</v>
      </c>
      <c r="I1301" s="232"/>
      <c r="J1301" s="228"/>
      <c r="K1301" s="228"/>
      <c r="L1301" s="233"/>
      <c r="M1301" s="234"/>
      <c r="N1301" s="235"/>
      <c r="O1301" s="235"/>
      <c r="P1301" s="235"/>
      <c r="Q1301" s="235"/>
      <c r="R1301" s="235"/>
      <c r="S1301" s="235"/>
      <c r="T1301" s="236"/>
      <c r="U1301" s="13"/>
      <c r="V1301" s="13"/>
      <c r="W1301" s="13"/>
      <c r="X1301" s="13"/>
      <c r="Y1301" s="13"/>
      <c r="Z1301" s="13"/>
      <c r="AA1301" s="13"/>
      <c r="AB1301" s="13"/>
      <c r="AC1301" s="13"/>
      <c r="AD1301" s="13"/>
      <c r="AE1301" s="13"/>
      <c r="AT1301" s="237" t="s">
        <v>146</v>
      </c>
      <c r="AU1301" s="237" t="s">
        <v>83</v>
      </c>
      <c r="AV1301" s="13" t="s">
        <v>83</v>
      </c>
      <c r="AW1301" s="13" t="s">
        <v>33</v>
      </c>
      <c r="AX1301" s="13" t="s">
        <v>81</v>
      </c>
      <c r="AY1301" s="237" t="s">
        <v>133</v>
      </c>
    </row>
    <row r="1302" s="2" customFormat="1" ht="16.5" customHeight="1">
      <c r="A1302" s="41"/>
      <c r="B1302" s="42"/>
      <c r="C1302" s="207" t="s">
        <v>2163</v>
      </c>
      <c r="D1302" s="207" t="s">
        <v>135</v>
      </c>
      <c r="E1302" s="208" t="s">
        <v>2164</v>
      </c>
      <c r="F1302" s="209" t="s">
        <v>2165</v>
      </c>
      <c r="G1302" s="210" t="s">
        <v>287</v>
      </c>
      <c r="H1302" s="211">
        <v>21.5</v>
      </c>
      <c r="I1302" s="212"/>
      <c r="J1302" s="213">
        <f>ROUND(I1302*H1302,2)</f>
        <v>0</v>
      </c>
      <c r="K1302" s="209" t="s">
        <v>139</v>
      </c>
      <c r="L1302" s="47"/>
      <c r="M1302" s="214" t="s">
        <v>19</v>
      </c>
      <c r="N1302" s="215" t="s">
        <v>44</v>
      </c>
      <c r="O1302" s="87"/>
      <c r="P1302" s="216">
        <f>O1302*H1302</f>
        <v>0</v>
      </c>
      <c r="Q1302" s="216">
        <v>0</v>
      </c>
      <c r="R1302" s="216">
        <f>Q1302*H1302</f>
        <v>0</v>
      </c>
      <c r="S1302" s="216">
        <v>0</v>
      </c>
      <c r="T1302" s="217">
        <f>S1302*H1302</f>
        <v>0</v>
      </c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R1302" s="218" t="s">
        <v>246</v>
      </c>
      <c r="AT1302" s="218" t="s">
        <v>135</v>
      </c>
      <c r="AU1302" s="218" t="s">
        <v>83</v>
      </c>
      <c r="AY1302" s="20" t="s">
        <v>133</v>
      </c>
      <c r="BE1302" s="219">
        <f>IF(N1302="základní",J1302,0)</f>
        <v>0</v>
      </c>
      <c r="BF1302" s="219">
        <f>IF(N1302="snížená",J1302,0)</f>
        <v>0</v>
      </c>
      <c r="BG1302" s="219">
        <f>IF(N1302="zákl. přenesená",J1302,0)</f>
        <v>0</v>
      </c>
      <c r="BH1302" s="219">
        <f>IF(N1302="sníž. přenesená",J1302,0)</f>
        <v>0</v>
      </c>
      <c r="BI1302" s="219">
        <f>IF(N1302="nulová",J1302,0)</f>
        <v>0</v>
      </c>
      <c r="BJ1302" s="20" t="s">
        <v>81</v>
      </c>
      <c r="BK1302" s="219">
        <f>ROUND(I1302*H1302,2)</f>
        <v>0</v>
      </c>
      <c r="BL1302" s="20" t="s">
        <v>246</v>
      </c>
      <c r="BM1302" s="218" t="s">
        <v>2166</v>
      </c>
    </row>
    <row r="1303" s="2" customFormat="1">
      <c r="A1303" s="41"/>
      <c r="B1303" s="42"/>
      <c r="C1303" s="43"/>
      <c r="D1303" s="220" t="s">
        <v>142</v>
      </c>
      <c r="E1303" s="43"/>
      <c r="F1303" s="221" t="s">
        <v>2167</v>
      </c>
      <c r="G1303" s="43"/>
      <c r="H1303" s="43"/>
      <c r="I1303" s="222"/>
      <c r="J1303" s="43"/>
      <c r="K1303" s="43"/>
      <c r="L1303" s="47"/>
      <c r="M1303" s="223"/>
      <c r="N1303" s="224"/>
      <c r="O1303" s="87"/>
      <c r="P1303" s="87"/>
      <c r="Q1303" s="87"/>
      <c r="R1303" s="87"/>
      <c r="S1303" s="87"/>
      <c r="T1303" s="88"/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T1303" s="20" t="s">
        <v>142</v>
      </c>
      <c r="AU1303" s="20" t="s">
        <v>83</v>
      </c>
    </row>
    <row r="1304" s="2" customFormat="1">
      <c r="A1304" s="41"/>
      <c r="B1304" s="42"/>
      <c r="C1304" s="43"/>
      <c r="D1304" s="225" t="s">
        <v>144</v>
      </c>
      <c r="E1304" s="43"/>
      <c r="F1304" s="226" t="s">
        <v>2168</v>
      </c>
      <c r="G1304" s="43"/>
      <c r="H1304" s="43"/>
      <c r="I1304" s="222"/>
      <c r="J1304" s="43"/>
      <c r="K1304" s="43"/>
      <c r="L1304" s="47"/>
      <c r="M1304" s="223"/>
      <c r="N1304" s="224"/>
      <c r="O1304" s="87"/>
      <c r="P1304" s="87"/>
      <c r="Q1304" s="87"/>
      <c r="R1304" s="87"/>
      <c r="S1304" s="87"/>
      <c r="T1304" s="88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T1304" s="20" t="s">
        <v>144</v>
      </c>
      <c r="AU1304" s="20" t="s">
        <v>83</v>
      </c>
    </row>
    <row r="1305" s="14" customFormat="1">
      <c r="A1305" s="14"/>
      <c r="B1305" s="238"/>
      <c r="C1305" s="239"/>
      <c r="D1305" s="220" t="s">
        <v>146</v>
      </c>
      <c r="E1305" s="240" t="s">
        <v>19</v>
      </c>
      <c r="F1305" s="241" t="s">
        <v>2161</v>
      </c>
      <c r="G1305" s="239"/>
      <c r="H1305" s="240" t="s">
        <v>19</v>
      </c>
      <c r="I1305" s="242"/>
      <c r="J1305" s="239"/>
      <c r="K1305" s="239"/>
      <c r="L1305" s="243"/>
      <c r="M1305" s="244"/>
      <c r="N1305" s="245"/>
      <c r="O1305" s="245"/>
      <c r="P1305" s="245"/>
      <c r="Q1305" s="245"/>
      <c r="R1305" s="245"/>
      <c r="S1305" s="245"/>
      <c r="T1305" s="246"/>
      <c r="U1305" s="14"/>
      <c r="V1305" s="14"/>
      <c r="W1305" s="14"/>
      <c r="X1305" s="14"/>
      <c r="Y1305" s="14"/>
      <c r="Z1305" s="14"/>
      <c r="AA1305" s="14"/>
      <c r="AB1305" s="14"/>
      <c r="AC1305" s="14"/>
      <c r="AD1305" s="14"/>
      <c r="AE1305" s="14"/>
      <c r="AT1305" s="247" t="s">
        <v>146</v>
      </c>
      <c r="AU1305" s="247" t="s">
        <v>83</v>
      </c>
      <c r="AV1305" s="14" t="s">
        <v>81</v>
      </c>
      <c r="AW1305" s="14" t="s">
        <v>33</v>
      </c>
      <c r="AX1305" s="14" t="s">
        <v>73</v>
      </c>
      <c r="AY1305" s="247" t="s">
        <v>133</v>
      </c>
    </row>
    <row r="1306" s="13" customFormat="1">
      <c r="A1306" s="13"/>
      <c r="B1306" s="227"/>
      <c r="C1306" s="228"/>
      <c r="D1306" s="220" t="s">
        <v>146</v>
      </c>
      <c r="E1306" s="229" t="s">
        <v>19</v>
      </c>
      <c r="F1306" s="230" t="s">
        <v>2169</v>
      </c>
      <c r="G1306" s="228"/>
      <c r="H1306" s="231">
        <v>21.5</v>
      </c>
      <c r="I1306" s="232"/>
      <c r="J1306" s="228"/>
      <c r="K1306" s="228"/>
      <c r="L1306" s="233"/>
      <c r="M1306" s="234"/>
      <c r="N1306" s="235"/>
      <c r="O1306" s="235"/>
      <c r="P1306" s="235"/>
      <c r="Q1306" s="235"/>
      <c r="R1306" s="235"/>
      <c r="S1306" s="235"/>
      <c r="T1306" s="236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7" t="s">
        <v>146</v>
      </c>
      <c r="AU1306" s="237" t="s">
        <v>83</v>
      </c>
      <c r="AV1306" s="13" t="s">
        <v>83</v>
      </c>
      <c r="AW1306" s="13" t="s">
        <v>33</v>
      </c>
      <c r="AX1306" s="13" t="s">
        <v>81</v>
      </c>
      <c r="AY1306" s="237" t="s">
        <v>133</v>
      </c>
    </row>
    <row r="1307" s="2" customFormat="1" ht="16.5" customHeight="1">
      <c r="A1307" s="41"/>
      <c r="B1307" s="42"/>
      <c r="C1307" s="207" t="s">
        <v>2170</v>
      </c>
      <c r="D1307" s="207" t="s">
        <v>135</v>
      </c>
      <c r="E1307" s="208" t="s">
        <v>2171</v>
      </c>
      <c r="F1307" s="209" t="s">
        <v>2172</v>
      </c>
      <c r="G1307" s="210" t="s">
        <v>312</v>
      </c>
      <c r="H1307" s="211">
        <v>6.2999999999999998</v>
      </c>
      <c r="I1307" s="212"/>
      <c r="J1307" s="213">
        <f>ROUND(I1307*H1307,2)</f>
        <v>0</v>
      </c>
      <c r="K1307" s="209" t="s">
        <v>139</v>
      </c>
      <c r="L1307" s="47"/>
      <c r="M1307" s="214" t="s">
        <v>19</v>
      </c>
      <c r="N1307" s="215" t="s">
        <v>44</v>
      </c>
      <c r="O1307" s="87"/>
      <c r="P1307" s="216">
        <f>O1307*H1307</f>
        <v>0</v>
      </c>
      <c r="Q1307" s="216">
        <v>0</v>
      </c>
      <c r="R1307" s="216">
        <f>Q1307*H1307</f>
        <v>0</v>
      </c>
      <c r="S1307" s="216">
        <v>0</v>
      </c>
      <c r="T1307" s="217">
        <f>S1307*H1307</f>
        <v>0</v>
      </c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R1307" s="218" t="s">
        <v>246</v>
      </c>
      <c r="AT1307" s="218" t="s">
        <v>135</v>
      </c>
      <c r="AU1307" s="218" t="s">
        <v>83</v>
      </c>
      <c r="AY1307" s="20" t="s">
        <v>133</v>
      </c>
      <c r="BE1307" s="219">
        <f>IF(N1307="základní",J1307,0)</f>
        <v>0</v>
      </c>
      <c r="BF1307" s="219">
        <f>IF(N1307="snížená",J1307,0)</f>
        <v>0</v>
      </c>
      <c r="BG1307" s="219">
        <f>IF(N1307="zákl. přenesená",J1307,0)</f>
        <v>0</v>
      </c>
      <c r="BH1307" s="219">
        <f>IF(N1307="sníž. přenesená",J1307,0)</f>
        <v>0</v>
      </c>
      <c r="BI1307" s="219">
        <f>IF(N1307="nulová",J1307,0)</f>
        <v>0</v>
      </c>
      <c r="BJ1307" s="20" t="s">
        <v>81</v>
      </c>
      <c r="BK1307" s="219">
        <f>ROUND(I1307*H1307,2)</f>
        <v>0</v>
      </c>
      <c r="BL1307" s="20" t="s">
        <v>246</v>
      </c>
      <c r="BM1307" s="218" t="s">
        <v>2173</v>
      </c>
    </row>
    <row r="1308" s="2" customFormat="1">
      <c r="A1308" s="41"/>
      <c r="B1308" s="42"/>
      <c r="C1308" s="43"/>
      <c r="D1308" s="220" t="s">
        <v>142</v>
      </c>
      <c r="E1308" s="43"/>
      <c r="F1308" s="221" t="s">
        <v>2174</v>
      </c>
      <c r="G1308" s="43"/>
      <c r="H1308" s="43"/>
      <c r="I1308" s="222"/>
      <c r="J1308" s="43"/>
      <c r="K1308" s="43"/>
      <c r="L1308" s="47"/>
      <c r="M1308" s="223"/>
      <c r="N1308" s="224"/>
      <c r="O1308" s="87"/>
      <c r="P1308" s="87"/>
      <c r="Q1308" s="87"/>
      <c r="R1308" s="87"/>
      <c r="S1308" s="87"/>
      <c r="T1308" s="88"/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T1308" s="20" t="s">
        <v>142</v>
      </c>
      <c r="AU1308" s="20" t="s">
        <v>83</v>
      </c>
    </row>
    <row r="1309" s="2" customFormat="1">
      <c r="A1309" s="41"/>
      <c r="B1309" s="42"/>
      <c r="C1309" s="43"/>
      <c r="D1309" s="225" t="s">
        <v>144</v>
      </c>
      <c r="E1309" s="43"/>
      <c r="F1309" s="226" t="s">
        <v>2175</v>
      </c>
      <c r="G1309" s="43"/>
      <c r="H1309" s="43"/>
      <c r="I1309" s="222"/>
      <c r="J1309" s="43"/>
      <c r="K1309" s="43"/>
      <c r="L1309" s="47"/>
      <c r="M1309" s="223"/>
      <c r="N1309" s="224"/>
      <c r="O1309" s="87"/>
      <c r="P1309" s="87"/>
      <c r="Q1309" s="87"/>
      <c r="R1309" s="87"/>
      <c r="S1309" s="87"/>
      <c r="T1309" s="88"/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T1309" s="20" t="s">
        <v>144</v>
      </c>
      <c r="AU1309" s="20" t="s">
        <v>83</v>
      </c>
    </row>
    <row r="1310" s="14" customFormat="1">
      <c r="A1310" s="14"/>
      <c r="B1310" s="238"/>
      <c r="C1310" s="239"/>
      <c r="D1310" s="220" t="s">
        <v>146</v>
      </c>
      <c r="E1310" s="240" t="s">
        <v>19</v>
      </c>
      <c r="F1310" s="241" t="s">
        <v>2161</v>
      </c>
      <c r="G1310" s="239"/>
      <c r="H1310" s="240" t="s">
        <v>19</v>
      </c>
      <c r="I1310" s="242"/>
      <c r="J1310" s="239"/>
      <c r="K1310" s="239"/>
      <c r="L1310" s="243"/>
      <c r="M1310" s="244"/>
      <c r="N1310" s="245"/>
      <c r="O1310" s="245"/>
      <c r="P1310" s="245"/>
      <c r="Q1310" s="245"/>
      <c r="R1310" s="245"/>
      <c r="S1310" s="245"/>
      <c r="T1310" s="246"/>
      <c r="U1310" s="14"/>
      <c r="V1310" s="14"/>
      <c r="W1310" s="14"/>
      <c r="X1310" s="14"/>
      <c r="Y1310" s="14"/>
      <c r="Z1310" s="14"/>
      <c r="AA1310" s="14"/>
      <c r="AB1310" s="14"/>
      <c r="AC1310" s="14"/>
      <c r="AD1310" s="14"/>
      <c r="AE1310" s="14"/>
      <c r="AT1310" s="247" t="s">
        <v>146</v>
      </c>
      <c r="AU1310" s="247" t="s">
        <v>83</v>
      </c>
      <c r="AV1310" s="14" t="s">
        <v>81</v>
      </c>
      <c r="AW1310" s="14" t="s">
        <v>33</v>
      </c>
      <c r="AX1310" s="14" t="s">
        <v>73</v>
      </c>
      <c r="AY1310" s="247" t="s">
        <v>133</v>
      </c>
    </row>
    <row r="1311" s="13" customFormat="1">
      <c r="A1311" s="13"/>
      <c r="B1311" s="227"/>
      <c r="C1311" s="228"/>
      <c r="D1311" s="220" t="s">
        <v>146</v>
      </c>
      <c r="E1311" s="229" t="s">
        <v>19</v>
      </c>
      <c r="F1311" s="230" t="s">
        <v>2176</v>
      </c>
      <c r="G1311" s="228"/>
      <c r="H1311" s="231">
        <v>6.2999999999999998</v>
      </c>
      <c r="I1311" s="232"/>
      <c r="J1311" s="228"/>
      <c r="K1311" s="228"/>
      <c r="L1311" s="233"/>
      <c r="M1311" s="234"/>
      <c r="N1311" s="235"/>
      <c r="O1311" s="235"/>
      <c r="P1311" s="235"/>
      <c r="Q1311" s="235"/>
      <c r="R1311" s="235"/>
      <c r="S1311" s="235"/>
      <c r="T1311" s="236"/>
      <c r="U1311" s="13"/>
      <c r="V1311" s="13"/>
      <c r="W1311" s="13"/>
      <c r="X1311" s="13"/>
      <c r="Y1311" s="13"/>
      <c r="Z1311" s="13"/>
      <c r="AA1311" s="13"/>
      <c r="AB1311" s="13"/>
      <c r="AC1311" s="13"/>
      <c r="AD1311" s="13"/>
      <c r="AE1311" s="13"/>
      <c r="AT1311" s="237" t="s">
        <v>146</v>
      </c>
      <c r="AU1311" s="237" t="s">
        <v>83</v>
      </c>
      <c r="AV1311" s="13" t="s">
        <v>83</v>
      </c>
      <c r="AW1311" s="13" t="s">
        <v>33</v>
      </c>
      <c r="AX1311" s="13" t="s">
        <v>81</v>
      </c>
      <c r="AY1311" s="237" t="s">
        <v>133</v>
      </c>
    </row>
    <row r="1312" s="2" customFormat="1" ht="24.15" customHeight="1">
      <c r="A1312" s="41"/>
      <c r="B1312" s="42"/>
      <c r="C1312" s="207" t="s">
        <v>2177</v>
      </c>
      <c r="D1312" s="207" t="s">
        <v>135</v>
      </c>
      <c r="E1312" s="208" t="s">
        <v>2178</v>
      </c>
      <c r="F1312" s="209" t="s">
        <v>2179</v>
      </c>
      <c r="G1312" s="210" t="s">
        <v>312</v>
      </c>
      <c r="H1312" s="211">
        <v>5.0999999999999996</v>
      </c>
      <c r="I1312" s="212"/>
      <c r="J1312" s="213">
        <f>ROUND(I1312*H1312,2)</f>
        <v>0</v>
      </c>
      <c r="K1312" s="209" t="s">
        <v>139</v>
      </c>
      <c r="L1312" s="47"/>
      <c r="M1312" s="214" t="s">
        <v>19</v>
      </c>
      <c r="N1312" s="215" t="s">
        <v>44</v>
      </c>
      <c r="O1312" s="87"/>
      <c r="P1312" s="216">
        <f>O1312*H1312</f>
        <v>0</v>
      </c>
      <c r="Q1312" s="216">
        <v>0.0016257000000000001</v>
      </c>
      <c r="R1312" s="216">
        <f>Q1312*H1312</f>
        <v>0.0082910699999999993</v>
      </c>
      <c r="S1312" s="216">
        <v>0</v>
      </c>
      <c r="T1312" s="217">
        <f>S1312*H1312</f>
        <v>0</v>
      </c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R1312" s="218" t="s">
        <v>246</v>
      </c>
      <c r="AT1312" s="218" t="s">
        <v>135</v>
      </c>
      <c r="AU1312" s="218" t="s">
        <v>83</v>
      </c>
      <c r="AY1312" s="20" t="s">
        <v>133</v>
      </c>
      <c r="BE1312" s="219">
        <f>IF(N1312="základní",J1312,0)</f>
        <v>0</v>
      </c>
      <c r="BF1312" s="219">
        <f>IF(N1312="snížená",J1312,0)</f>
        <v>0</v>
      </c>
      <c r="BG1312" s="219">
        <f>IF(N1312="zákl. přenesená",J1312,0)</f>
        <v>0</v>
      </c>
      <c r="BH1312" s="219">
        <f>IF(N1312="sníž. přenesená",J1312,0)</f>
        <v>0</v>
      </c>
      <c r="BI1312" s="219">
        <f>IF(N1312="nulová",J1312,0)</f>
        <v>0</v>
      </c>
      <c r="BJ1312" s="20" t="s">
        <v>81</v>
      </c>
      <c r="BK1312" s="219">
        <f>ROUND(I1312*H1312,2)</f>
        <v>0</v>
      </c>
      <c r="BL1312" s="20" t="s">
        <v>246</v>
      </c>
      <c r="BM1312" s="218" t="s">
        <v>2180</v>
      </c>
    </row>
    <row r="1313" s="2" customFormat="1">
      <c r="A1313" s="41"/>
      <c r="B1313" s="42"/>
      <c r="C1313" s="43"/>
      <c r="D1313" s="220" t="s">
        <v>142</v>
      </c>
      <c r="E1313" s="43"/>
      <c r="F1313" s="221" t="s">
        <v>2181</v>
      </c>
      <c r="G1313" s="43"/>
      <c r="H1313" s="43"/>
      <c r="I1313" s="222"/>
      <c r="J1313" s="43"/>
      <c r="K1313" s="43"/>
      <c r="L1313" s="47"/>
      <c r="M1313" s="223"/>
      <c r="N1313" s="224"/>
      <c r="O1313" s="87"/>
      <c r="P1313" s="87"/>
      <c r="Q1313" s="87"/>
      <c r="R1313" s="87"/>
      <c r="S1313" s="87"/>
      <c r="T1313" s="88"/>
      <c r="U1313" s="41"/>
      <c r="V1313" s="41"/>
      <c r="W1313" s="41"/>
      <c r="X1313" s="41"/>
      <c r="Y1313" s="41"/>
      <c r="Z1313" s="41"/>
      <c r="AA1313" s="41"/>
      <c r="AB1313" s="41"/>
      <c r="AC1313" s="41"/>
      <c r="AD1313" s="41"/>
      <c r="AE1313" s="41"/>
      <c r="AT1313" s="20" t="s">
        <v>142</v>
      </c>
      <c r="AU1313" s="20" t="s">
        <v>83</v>
      </c>
    </row>
    <row r="1314" s="2" customFormat="1">
      <c r="A1314" s="41"/>
      <c r="B1314" s="42"/>
      <c r="C1314" s="43"/>
      <c r="D1314" s="225" t="s">
        <v>144</v>
      </c>
      <c r="E1314" s="43"/>
      <c r="F1314" s="226" t="s">
        <v>2182</v>
      </c>
      <c r="G1314" s="43"/>
      <c r="H1314" s="43"/>
      <c r="I1314" s="222"/>
      <c r="J1314" s="43"/>
      <c r="K1314" s="43"/>
      <c r="L1314" s="47"/>
      <c r="M1314" s="223"/>
      <c r="N1314" s="224"/>
      <c r="O1314" s="87"/>
      <c r="P1314" s="87"/>
      <c r="Q1314" s="87"/>
      <c r="R1314" s="87"/>
      <c r="S1314" s="87"/>
      <c r="T1314" s="88"/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T1314" s="20" t="s">
        <v>144</v>
      </c>
      <c r="AU1314" s="20" t="s">
        <v>83</v>
      </c>
    </row>
    <row r="1315" s="14" customFormat="1">
      <c r="A1315" s="14"/>
      <c r="B1315" s="238"/>
      <c r="C1315" s="239"/>
      <c r="D1315" s="220" t="s">
        <v>146</v>
      </c>
      <c r="E1315" s="240" t="s">
        <v>19</v>
      </c>
      <c r="F1315" s="241" t="s">
        <v>841</v>
      </c>
      <c r="G1315" s="239"/>
      <c r="H1315" s="240" t="s">
        <v>19</v>
      </c>
      <c r="I1315" s="242"/>
      <c r="J1315" s="239"/>
      <c r="K1315" s="239"/>
      <c r="L1315" s="243"/>
      <c r="M1315" s="244"/>
      <c r="N1315" s="245"/>
      <c r="O1315" s="245"/>
      <c r="P1315" s="245"/>
      <c r="Q1315" s="245"/>
      <c r="R1315" s="245"/>
      <c r="S1315" s="245"/>
      <c r="T1315" s="246"/>
      <c r="U1315" s="14"/>
      <c r="V1315" s="14"/>
      <c r="W1315" s="14"/>
      <c r="X1315" s="14"/>
      <c r="Y1315" s="14"/>
      <c r="Z1315" s="14"/>
      <c r="AA1315" s="14"/>
      <c r="AB1315" s="14"/>
      <c r="AC1315" s="14"/>
      <c r="AD1315" s="14"/>
      <c r="AE1315" s="14"/>
      <c r="AT1315" s="247" t="s">
        <v>146</v>
      </c>
      <c r="AU1315" s="247" t="s">
        <v>83</v>
      </c>
      <c r="AV1315" s="14" t="s">
        <v>81</v>
      </c>
      <c r="AW1315" s="14" t="s">
        <v>33</v>
      </c>
      <c r="AX1315" s="14" t="s">
        <v>73</v>
      </c>
      <c r="AY1315" s="247" t="s">
        <v>133</v>
      </c>
    </row>
    <row r="1316" s="13" customFormat="1">
      <c r="A1316" s="13"/>
      <c r="B1316" s="227"/>
      <c r="C1316" s="228"/>
      <c r="D1316" s="220" t="s">
        <v>146</v>
      </c>
      <c r="E1316" s="229" t="s">
        <v>19</v>
      </c>
      <c r="F1316" s="230" t="s">
        <v>2104</v>
      </c>
      <c r="G1316" s="228"/>
      <c r="H1316" s="231">
        <v>5.0999999999999996</v>
      </c>
      <c r="I1316" s="232"/>
      <c r="J1316" s="228"/>
      <c r="K1316" s="228"/>
      <c r="L1316" s="233"/>
      <c r="M1316" s="234"/>
      <c r="N1316" s="235"/>
      <c r="O1316" s="235"/>
      <c r="P1316" s="235"/>
      <c r="Q1316" s="235"/>
      <c r="R1316" s="235"/>
      <c r="S1316" s="235"/>
      <c r="T1316" s="236"/>
      <c r="U1316" s="13"/>
      <c r="V1316" s="13"/>
      <c r="W1316" s="13"/>
      <c r="X1316" s="13"/>
      <c r="Y1316" s="13"/>
      <c r="Z1316" s="13"/>
      <c r="AA1316" s="13"/>
      <c r="AB1316" s="13"/>
      <c r="AC1316" s="13"/>
      <c r="AD1316" s="13"/>
      <c r="AE1316" s="13"/>
      <c r="AT1316" s="237" t="s">
        <v>146</v>
      </c>
      <c r="AU1316" s="237" t="s">
        <v>83</v>
      </c>
      <c r="AV1316" s="13" t="s">
        <v>83</v>
      </c>
      <c r="AW1316" s="13" t="s">
        <v>33</v>
      </c>
      <c r="AX1316" s="13" t="s">
        <v>81</v>
      </c>
      <c r="AY1316" s="237" t="s">
        <v>133</v>
      </c>
    </row>
    <row r="1317" s="2" customFormat="1" ht="24.15" customHeight="1">
      <c r="A1317" s="41"/>
      <c r="B1317" s="42"/>
      <c r="C1317" s="207" t="s">
        <v>2183</v>
      </c>
      <c r="D1317" s="207" t="s">
        <v>135</v>
      </c>
      <c r="E1317" s="208" t="s">
        <v>2184</v>
      </c>
      <c r="F1317" s="209" t="s">
        <v>2185</v>
      </c>
      <c r="G1317" s="210" t="s">
        <v>312</v>
      </c>
      <c r="H1317" s="211">
        <v>2</v>
      </c>
      <c r="I1317" s="212"/>
      <c r="J1317" s="213">
        <f>ROUND(I1317*H1317,2)</f>
        <v>0</v>
      </c>
      <c r="K1317" s="209" t="s">
        <v>139</v>
      </c>
      <c r="L1317" s="47"/>
      <c r="M1317" s="214" t="s">
        <v>19</v>
      </c>
      <c r="N1317" s="215" t="s">
        <v>44</v>
      </c>
      <c r="O1317" s="87"/>
      <c r="P1317" s="216">
        <f>O1317*H1317</f>
        <v>0</v>
      </c>
      <c r="Q1317" s="216">
        <v>0.0020975</v>
      </c>
      <c r="R1317" s="216">
        <f>Q1317*H1317</f>
        <v>0.0041949999999999999</v>
      </c>
      <c r="S1317" s="216">
        <v>0</v>
      </c>
      <c r="T1317" s="217">
        <f>S1317*H1317</f>
        <v>0</v>
      </c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R1317" s="218" t="s">
        <v>246</v>
      </c>
      <c r="AT1317" s="218" t="s">
        <v>135</v>
      </c>
      <c r="AU1317" s="218" t="s">
        <v>83</v>
      </c>
      <c r="AY1317" s="20" t="s">
        <v>133</v>
      </c>
      <c r="BE1317" s="219">
        <f>IF(N1317="základní",J1317,0)</f>
        <v>0</v>
      </c>
      <c r="BF1317" s="219">
        <f>IF(N1317="snížená",J1317,0)</f>
        <v>0</v>
      </c>
      <c r="BG1317" s="219">
        <f>IF(N1317="zákl. přenesená",J1317,0)</f>
        <v>0</v>
      </c>
      <c r="BH1317" s="219">
        <f>IF(N1317="sníž. přenesená",J1317,0)</f>
        <v>0</v>
      </c>
      <c r="BI1317" s="219">
        <f>IF(N1317="nulová",J1317,0)</f>
        <v>0</v>
      </c>
      <c r="BJ1317" s="20" t="s">
        <v>81</v>
      </c>
      <c r="BK1317" s="219">
        <f>ROUND(I1317*H1317,2)</f>
        <v>0</v>
      </c>
      <c r="BL1317" s="20" t="s">
        <v>246</v>
      </c>
      <c r="BM1317" s="218" t="s">
        <v>2186</v>
      </c>
    </row>
    <row r="1318" s="2" customFormat="1">
      <c r="A1318" s="41"/>
      <c r="B1318" s="42"/>
      <c r="C1318" s="43"/>
      <c r="D1318" s="220" t="s">
        <v>142</v>
      </c>
      <c r="E1318" s="43"/>
      <c r="F1318" s="221" t="s">
        <v>2187</v>
      </c>
      <c r="G1318" s="43"/>
      <c r="H1318" s="43"/>
      <c r="I1318" s="222"/>
      <c r="J1318" s="43"/>
      <c r="K1318" s="43"/>
      <c r="L1318" s="47"/>
      <c r="M1318" s="223"/>
      <c r="N1318" s="224"/>
      <c r="O1318" s="87"/>
      <c r="P1318" s="87"/>
      <c r="Q1318" s="87"/>
      <c r="R1318" s="87"/>
      <c r="S1318" s="87"/>
      <c r="T1318" s="88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T1318" s="20" t="s">
        <v>142</v>
      </c>
      <c r="AU1318" s="20" t="s">
        <v>83</v>
      </c>
    </row>
    <row r="1319" s="2" customFormat="1">
      <c r="A1319" s="41"/>
      <c r="B1319" s="42"/>
      <c r="C1319" s="43"/>
      <c r="D1319" s="225" t="s">
        <v>144</v>
      </c>
      <c r="E1319" s="43"/>
      <c r="F1319" s="226" t="s">
        <v>2188</v>
      </c>
      <c r="G1319" s="43"/>
      <c r="H1319" s="43"/>
      <c r="I1319" s="222"/>
      <c r="J1319" s="43"/>
      <c r="K1319" s="43"/>
      <c r="L1319" s="47"/>
      <c r="M1319" s="223"/>
      <c r="N1319" s="224"/>
      <c r="O1319" s="87"/>
      <c r="P1319" s="87"/>
      <c r="Q1319" s="87"/>
      <c r="R1319" s="87"/>
      <c r="S1319" s="87"/>
      <c r="T1319" s="88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T1319" s="20" t="s">
        <v>144</v>
      </c>
      <c r="AU1319" s="20" t="s">
        <v>83</v>
      </c>
    </row>
    <row r="1320" s="14" customFormat="1">
      <c r="A1320" s="14"/>
      <c r="B1320" s="238"/>
      <c r="C1320" s="239"/>
      <c r="D1320" s="220" t="s">
        <v>146</v>
      </c>
      <c r="E1320" s="240" t="s">
        <v>19</v>
      </c>
      <c r="F1320" s="241" t="s">
        <v>841</v>
      </c>
      <c r="G1320" s="239"/>
      <c r="H1320" s="240" t="s">
        <v>19</v>
      </c>
      <c r="I1320" s="242"/>
      <c r="J1320" s="239"/>
      <c r="K1320" s="239"/>
      <c r="L1320" s="243"/>
      <c r="M1320" s="244"/>
      <c r="N1320" s="245"/>
      <c r="O1320" s="245"/>
      <c r="P1320" s="245"/>
      <c r="Q1320" s="245"/>
      <c r="R1320" s="245"/>
      <c r="S1320" s="245"/>
      <c r="T1320" s="246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47" t="s">
        <v>146</v>
      </c>
      <c r="AU1320" s="247" t="s">
        <v>83</v>
      </c>
      <c r="AV1320" s="14" t="s">
        <v>81</v>
      </c>
      <c r="AW1320" s="14" t="s">
        <v>33</v>
      </c>
      <c r="AX1320" s="14" t="s">
        <v>73</v>
      </c>
      <c r="AY1320" s="247" t="s">
        <v>133</v>
      </c>
    </row>
    <row r="1321" s="13" customFormat="1">
      <c r="A1321" s="13"/>
      <c r="B1321" s="227"/>
      <c r="C1321" s="228"/>
      <c r="D1321" s="220" t="s">
        <v>146</v>
      </c>
      <c r="E1321" s="229" t="s">
        <v>19</v>
      </c>
      <c r="F1321" s="230" t="s">
        <v>2189</v>
      </c>
      <c r="G1321" s="228"/>
      <c r="H1321" s="231">
        <v>2</v>
      </c>
      <c r="I1321" s="232"/>
      <c r="J1321" s="228"/>
      <c r="K1321" s="228"/>
      <c r="L1321" s="233"/>
      <c r="M1321" s="234"/>
      <c r="N1321" s="235"/>
      <c r="O1321" s="235"/>
      <c r="P1321" s="235"/>
      <c r="Q1321" s="235"/>
      <c r="R1321" s="235"/>
      <c r="S1321" s="235"/>
      <c r="T1321" s="236"/>
      <c r="U1321" s="13"/>
      <c r="V1321" s="13"/>
      <c r="W1321" s="13"/>
      <c r="X1321" s="13"/>
      <c r="Y1321" s="13"/>
      <c r="Z1321" s="13"/>
      <c r="AA1321" s="13"/>
      <c r="AB1321" s="13"/>
      <c r="AC1321" s="13"/>
      <c r="AD1321" s="13"/>
      <c r="AE1321" s="13"/>
      <c r="AT1321" s="237" t="s">
        <v>146</v>
      </c>
      <c r="AU1321" s="237" t="s">
        <v>83</v>
      </c>
      <c r="AV1321" s="13" t="s">
        <v>83</v>
      </c>
      <c r="AW1321" s="13" t="s">
        <v>33</v>
      </c>
      <c r="AX1321" s="13" t="s">
        <v>81</v>
      </c>
      <c r="AY1321" s="237" t="s">
        <v>133</v>
      </c>
    </row>
    <row r="1322" s="2" customFormat="1" ht="24.15" customHeight="1">
      <c r="A1322" s="41"/>
      <c r="B1322" s="42"/>
      <c r="C1322" s="207" t="s">
        <v>2190</v>
      </c>
      <c r="D1322" s="207" t="s">
        <v>135</v>
      </c>
      <c r="E1322" s="208" t="s">
        <v>2191</v>
      </c>
      <c r="F1322" s="209" t="s">
        <v>2192</v>
      </c>
      <c r="G1322" s="210" t="s">
        <v>312</v>
      </c>
      <c r="H1322" s="211">
        <v>19.59</v>
      </c>
      <c r="I1322" s="212"/>
      <c r="J1322" s="213">
        <f>ROUND(I1322*H1322,2)</f>
        <v>0</v>
      </c>
      <c r="K1322" s="209" t="s">
        <v>139</v>
      </c>
      <c r="L1322" s="47"/>
      <c r="M1322" s="214" t="s">
        <v>19</v>
      </c>
      <c r="N1322" s="215" t="s">
        <v>44</v>
      </c>
      <c r="O1322" s="87"/>
      <c r="P1322" s="216">
        <f>O1322*H1322</f>
        <v>0</v>
      </c>
      <c r="Q1322" s="216">
        <v>0.00297</v>
      </c>
      <c r="R1322" s="216">
        <f>Q1322*H1322</f>
        <v>0.058182299999999999</v>
      </c>
      <c r="S1322" s="216">
        <v>0</v>
      </c>
      <c r="T1322" s="217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18" t="s">
        <v>246</v>
      </c>
      <c r="AT1322" s="218" t="s">
        <v>135</v>
      </c>
      <c r="AU1322" s="218" t="s">
        <v>83</v>
      </c>
      <c r="AY1322" s="20" t="s">
        <v>133</v>
      </c>
      <c r="BE1322" s="219">
        <f>IF(N1322="základní",J1322,0)</f>
        <v>0</v>
      </c>
      <c r="BF1322" s="219">
        <f>IF(N1322="snížená",J1322,0)</f>
        <v>0</v>
      </c>
      <c r="BG1322" s="219">
        <f>IF(N1322="zákl. přenesená",J1322,0)</f>
        <v>0</v>
      </c>
      <c r="BH1322" s="219">
        <f>IF(N1322="sníž. přenesená",J1322,0)</f>
        <v>0</v>
      </c>
      <c r="BI1322" s="219">
        <f>IF(N1322="nulová",J1322,0)</f>
        <v>0</v>
      </c>
      <c r="BJ1322" s="20" t="s">
        <v>81</v>
      </c>
      <c r="BK1322" s="219">
        <f>ROUND(I1322*H1322,2)</f>
        <v>0</v>
      </c>
      <c r="BL1322" s="20" t="s">
        <v>246</v>
      </c>
      <c r="BM1322" s="218" t="s">
        <v>2193</v>
      </c>
    </row>
    <row r="1323" s="2" customFormat="1">
      <c r="A1323" s="41"/>
      <c r="B1323" s="42"/>
      <c r="C1323" s="43"/>
      <c r="D1323" s="220" t="s">
        <v>142</v>
      </c>
      <c r="E1323" s="43"/>
      <c r="F1323" s="221" t="s">
        <v>2194</v>
      </c>
      <c r="G1323" s="43"/>
      <c r="H1323" s="43"/>
      <c r="I1323" s="222"/>
      <c r="J1323" s="43"/>
      <c r="K1323" s="43"/>
      <c r="L1323" s="47"/>
      <c r="M1323" s="223"/>
      <c r="N1323" s="224"/>
      <c r="O1323" s="87"/>
      <c r="P1323" s="87"/>
      <c r="Q1323" s="87"/>
      <c r="R1323" s="87"/>
      <c r="S1323" s="87"/>
      <c r="T1323" s="88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T1323" s="20" t="s">
        <v>142</v>
      </c>
      <c r="AU1323" s="20" t="s">
        <v>83</v>
      </c>
    </row>
    <row r="1324" s="2" customFormat="1">
      <c r="A1324" s="41"/>
      <c r="B1324" s="42"/>
      <c r="C1324" s="43"/>
      <c r="D1324" s="225" t="s">
        <v>144</v>
      </c>
      <c r="E1324" s="43"/>
      <c r="F1324" s="226" t="s">
        <v>2195</v>
      </c>
      <c r="G1324" s="43"/>
      <c r="H1324" s="43"/>
      <c r="I1324" s="222"/>
      <c r="J1324" s="43"/>
      <c r="K1324" s="43"/>
      <c r="L1324" s="47"/>
      <c r="M1324" s="223"/>
      <c r="N1324" s="224"/>
      <c r="O1324" s="87"/>
      <c r="P1324" s="87"/>
      <c r="Q1324" s="87"/>
      <c r="R1324" s="87"/>
      <c r="S1324" s="87"/>
      <c r="T1324" s="88"/>
      <c r="U1324" s="41"/>
      <c r="V1324" s="41"/>
      <c r="W1324" s="41"/>
      <c r="X1324" s="41"/>
      <c r="Y1324" s="41"/>
      <c r="Z1324" s="41"/>
      <c r="AA1324" s="41"/>
      <c r="AB1324" s="41"/>
      <c r="AC1324" s="41"/>
      <c r="AD1324" s="41"/>
      <c r="AE1324" s="41"/>
      <c r="AT1324" s="20" t="s">
        <v>144</v>
      </c>
      <c r="AU1324" s="20" t="s">
        <v>83</v>
      </c>
    </row>
    <row r="1325" s="14" customFormat="1">
      <c r="A1325" s="14"/>
      <c r="B1325" s="238"/>
      <c r="C1325" s="239"/>
      <c r="D1325" s="220" t="s">
        <v>146</v>
      </c>
      <c r="E1325" s="240" t="s">
        <v>19</v>
      </c>
      <c r="F1325" s="241" t="s">
        <v>2161</v>
      </c>
      <c r="G1325" s="239"/>
      <c r="H1325" s="240" t="s">
        <v>19</v>
      </c>
      <c r="I1325" s="242"/>
      <c r="J1325" s="239"/>
      <c r="K1325" s="239"/>
      <c r="L1325" s="243"/>
      <c r="M1325" s="244"/>
      <c r="N1325" s="245"/>
      <c r="O1325" s="245"/>
      <c r="P1325" s="245"/>
      <c r="Q1325" s="245"/>
      <c r="R1325" s="245"/>
      <c r="S1325" s="245"/>
      <c r="T1325" s="246"/>
      <c r="U1325" s="14"/>
      <c r="V1325" s="14"/>
      <c r="W1325" s="14"/>
      <c r="X1325" s="14"/>
      <c r="Y1325" s="14"/>
      <c r="Z1325" s="14"/>
      <c r="AA1325" s="14"/>
      <c r="AB1325" s="14"/>
      <c r="AC1325" s="14"/>
      <c r="AD1325" s="14"/>
      <c r="AE1325" s="14"/>
      <c r="AT1325" s="247" t="s">
        <v>146</v>
      </c>
      <c r="AU1325" s="247" t="s">
        <v>83</v>
      </c>
      <c r="AV1325" s="14" t="s">
        <v>81</v>
      </c>
      <c r="AW1325" s="14" t="s">
        <v>33</v>
      </c>
      <c r="AX1325" s="14" t="s">
        <v>73</v>
      </c>
      <c r="AY1325" s="247" t="s">
        <v>133</v>
      </c>
    </row>
    <row r="1326" s="13" customFormat="1">
      <c r="A1326" s="13"/>
      <c r="B1326" s="227"/>
      <c r="C1326" s="228"/>
      <c r="D1326" s="220" t="s">
        <v>146</v>
      </c>
      <c r="E1326" s="229" t="s">
        <v>19</v>
      </c>
      <c r="F1326" s="230" t="s">
        <v>2196</v>
      </c>
      <c r="G1326" s="228"/>
      <c r="H1326" s="231">
        <v>19.59</v>
      </c>
      <c r="I1326" s="232"/>
      <c r="J1326" s="228"/>
      <c r="K1326" s="228"/>
      <c r="L1326" s="233"/>
      <c r="M1326" s="234"/>
      <c r="N1326" s="235"/>
      <c r="O1326" s="235"/>
      <c r="P1326" s="235"/>
      <c r="Q1326" s="235"/>
      <c r="R1326" s="235"/>
      <c r="S1326" s="235"/>
      <c r="T1326" s="236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37" t="s">
        <v>146</v>
      </c>
      <c r="AU1326" s="237" t="s">
        <v>83</v>
      </c>
      <c r="AV1326" s="13" t="s">
        <v>83</v>
      </c>
      <c r="AW1326" s="13" t="s">
        <v>33</v>
      </c>
      <c r="AX1326" s="13" t="s">
        <v>81</v>
      </c>
      <c r="AY1326" s="237" t="s">
        <v>133</v>
      </c>
    </row>
    <row r="1327" s="2" customFormat="1" ht="24.15" customHeight="1">
      <c r="A1327" s="41"/>
      <c r="B1327" s="42"/>
      <c r="C1327" s="207" t="s">
        <v>2197</v>
      </c>
      <c r="D1327" s="207" t="s">
        <v>135</v>
      </c>
      <c r="E1327" s="208" t="s">
        <v>2198</v>
      </c>
      <c r="F1327" s="209" t="s">
        <v>2199</v>
      </c>
      <c r="G1327" s="210" t="s">
        <v>312</v>
      </c>
      <c r="H1327" s="211">
        <v>10.19</v>
      </c>
      <c r="I1327" s="212"/>
      <c r="J1327" s="213">
        <f>ROUND(I1327*H1327,2)</f>
        <v>0</v>
      </c>
      <c r="K1327" s="209" t="s">
        <v>139</v>
      </c>
      <c r="L1327" s="47"/>
      <c r="M1327" s="214" t="s">
        <v>19</v>
      </c>
      <c r="N1327" s="215" t="s">
        <v>44</v>
      </c>
      <c r="O1327" s="87"/>
      <c r="P1327" s="216">
        <f>O1327*H1327</f>
        <v>0</v>
      </c>
      <c r="Q1327" s="216">
        <v>0.00148</v>
      </c>
      <c r="R1327" s="216">
        <f>Q1327*H1327</f>
        <v>0.0150812</v>
      </c>
      <c r="S1327" s="216">
        <v>0</v>
      </c>
      <c r="T1327" s="217">
        <f>S1327*H1327</f>
        <v>0</v>
      </c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R1327" s="218" t="s">
        <v>246</v>
      </c>
      <c r="AT1327" s="218" t="s">
        <v>135</v>
      </c>
      <c r="AU1327" s="218" t="s">
        <v>83</v>
      </c>
      <c r="AY1327" s="20" t="s">
        <v>133</v>
      </c>
      <c r="BE1327" s="219">
        <f>IF(N1327="základní",J1327,0)</f>
        <v>0</v>
      </c>
      <c r="BF1327" s="219">
        <f>IF(N1327="snížená",J1327,0)</f>
        <v>0</v>
      </c>
      <c r="BG1327" s="219">
        <f>IF(N1327="zákl. přenesená",J1327,0)</f>
        <v>0</v>
      </c>
      <c r="BH1327" s="219">
        <f>IF(N1327="sníž. přenesená",J1327,0)</f>
        <v>0</v>
      </c>
      <c r="BI1327" s="219">
        <f>IF(N1327="nulová",J1327,0)</f>
        <v>0</v>
      </c>
      <c r="BJ1327" s="20" t="s">
        <v>81</v>
      </c>
      <c r="BK1327" s="219">
        <f>ROUND(I1327*H1327,2)</f>
        <v>0</v>
      </c>
      <c r="BL1327" s="20" t="s">
        <v>246</v>
      </c>
      <c r="BM1327" s="218" t="s">
        <v>2200</v>
      </c>
    </row>
    <row r="1328" s="2" customFormat="1">
      <c r="A1328" s="41"/>
      <c r="B1328" s="42"/>
      <c r="C1328" s="43"/>
      <c r="D1328" s="220" t="s">
        <v>142</v>
      </c>
      <c r="E1328" s="43"/>
      <c r="F1328" s="221" t="s">
        <v>2201</v>
      </c>
      <c r="G1328" s="43"/>
      <c r="H1328" s="43"/>
      <c r="I1328" s="222"/>
      <c r="J1328" s="43"/>
      <c r="K1328" s="43"/>
      <c r="L1328" s="47"/>
      <c r="M1328" s="223"/>
      <c r="N1328" s="224"/>
      <c r="O1328" s="87"/>
      <c r="P1328" s="87"/>
      <c r="Q1328" s="87"/>
      <c r="R1328" s="87"/>
      <c r="S1328" s="87"/>
      <c r="T1328" s="88"/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T1328" s="20" t="s">
        <v>142</v>
      </c>
      <c r="AU1328" s="20" t="s">
        <v>83</v>
      </c>
    </row>
    <row r="1329" s="2" customFormat="1">
      <c r="A1329" s="41"/>
      <c r="B1329" s="42"/>
      <c r="C1329" s="43"/>
      <c r="D1329" s="225" t="s">
        <v>144</v>
      </c>
      <c r="E1329" s="43"/>
      <c r="F1329" s="226" t="s">
        <v>2202</v>
      </c>
      <c r="G1329" s="43"/>
      <c r="H1329" s="43"/>
      <c r="I1329" s="222"/>
      <c r="J1329" s="43"/>
      <c r="K1329" s="43"/>
      <c r="L1329" s="47"/>
      <c r="M1329" s="223"/>
      <c r="N1329" s="224"/>
      <c r="O1329" s="87"/>
      <c r="P1329" s="87"/>
      <c r="Q1329" s="87"/>
      <c r="R1329" s="87"/>
      <c r="S1329" s="87"/>
      <c r="T1329" s="88"/>
      <c r="U1329" s="41"/>
      <c r="V1329" s="41"/>
      <c r="W1329" s="41"/>
      <c r="X1329" s="41"/>
      <c r="Y1329" s="41"/>
      <c r="Z1329" s="41"/>
      <c r="AA1329" s="41"/>
      <c r="AB1329" s="41"/>
      <c r="AC1329" s="41"/>
      <c r="AD1329" s="41"/>
      <c r="AE1329" s="41"/>
      <c r="AT1329" s="20" t="s">
        <v>144</v>
      </c>
      <c r="AU1329" s="20" t="s">
        <v>83</v>
      </c>
    </row>
    <row r="1330" s="14" customFormat="1">
      <c r="A1330" s="14"/>
      <c r="B1330" s="238"/>
      <c r="C1330" s="239"/>
      <c r="D1330" s="220" t="s">
        <v>146</v>
      </c>
      <c r="E1330" s="240" t="s">
        <v>19</v>
      </c>
      <c r="F1330" s="241" t="s">
        <v>2203</v>
      </c>
      <c r="G1330" s="239"/>
      <c r="H1330" s="240" t="s">
        <v>19</v>
      </c>
      <c r="I1330" s="242"/>
      <c r="J1330" s="239"/>
      <c r="K1330" s="239"/>
      <c r="L1330" s="243"/>
      <c r="M1330" s="244"/>
      <c r="N1330" s="245"/>
      <c r="O1330" s="245"/>
      <c r="P1330" s="245"/>
      <c r="Q1330" s="245"/>
      <c r="R1330" s="245"/>
      <c r="S1330" s="245"/>
      <c r="T1330" s="246"/>
      <c r="U1330" s="14"/>
      <c r="V1330" s="14"/>
      <c r="W1330" s="14"/>
      <c r="X1330" s="14"/>
      <c r="Y1330" s="14"/>
      <c r="Z1330" s="14"/>
      <c r="AA1330" s="14"/>
      <c r="AB1330" s="14"/>
      <c r="AC1330" s="14"/>
      <c r="AD1330" s="14"/>
      <c r="AE1330" s="14"/>
      <c r="AT1330" s="247" t="s">
        <v>146</v>
      </c>
      <c r="AU1330" s="247" t="s">
        <v>83</v>
      </c>
      <c r="AV1330" s="14" t="s">
        <v>81</v>
      </c>
      <c r="AW1330" s="14" t="s">
        <v>33</v>
      </c>
      <c r="AX1330" s="14" t="s">
        <v>73</v>
      </c>
      <c r="AY1330" s="247" t="s">
        <v>133</v>
      </c>
    </row>
    <row r="1331" s="13" customFormat="1">
      <c r="A1331" s="13"/>
      <c r="B1331" s="227"/>
      <c r="C1331" s="228"/>
      <c r="D1331" s="220" t="s">
        <v>146</v>
      </c>
      <c r="E1331" s="229" t="s">
        <v>19</v>
      </c>
      <c r="F1331" s="230" t="s">
        <v>2204</v>
      </c>
      <c r="G1331" s="228"/>
      <c r="H1331" s="231">
        <v>10.19</v>
      </c>
      <c r="I1331" s="232"/>
      <c r="J1331" s="228"/>
      <c r="K1331" s="228"/>
      <c r="L1331" s="233"/>
      <c r="M1331" s="234"/>
      <c r="N1331" s="235"/>
      <c r="O1331" s="235"/>
      <c r="P1331" s="235"/>
      <c r="Q1331" s="235"/>
      <c r="R1331" s="235"/>
      <c r="S1331" s="235"/>
      <c r="T1331" s="236"/>
      <c r="U1331" s="13"/>
      <c r="V1331" s="13"/>
      <c r="W1331" s="13"/>
      <c r="X1331" s="13"/>
      <c r="Y1331" s="13"/>
      <c r="Z1331" s="13"/>
      <c r="AA1331" s="13"/>
      <c r="AB1331" s="13"/>
      <c r="AC1331" s="13"/>
      <c r="AD1331" s="13"/>
      <c r="AE1331" s="13"/>
      <c r="AT1331" s="237" t="s">
        <v>146</v>
      </c>
      <c r="AU1331" s="237" t="s">
        <v>83</v>
      </c>
      <c r="AV1331" s="13" t="s">
        <v>83</v>
      </c>
      <c r="AW1331" s="13" t="s">
        <v>33</v>
      </c>
      <c r="AX1331" s="13" t="s">
        <v>81</v>
      </c>
      <c r="AY1331" s="237" t="s">
        <v>133</v>
      </c>
    </row>
    <row r="1332" s="2" customFormat="1" ht="24.15" customHeight="1">
      <c r="A1332" s="41"/>
      <c r="B1332" s="42"/>
      <c r="C1332" s="207" t="s">
        <v>2205</v>
      </c>
      <c r="D1332" s="207" t="s">
        <v>135</v>
      </c>
      <c r="E1332" s="208" t="s">
        <v>2206</v>
      </c>
      <c r="F1332" s="209" t="s">
        <v>2207</v>
      </c>
      <c r="G1332" s="210" t="s">
        <v>312</v>
      </c>
      <c r="H1332" s="211">
        <v>6.2999999999999998</v>
      </c>
      <c r="I1332" s="212"/>
      <c r="J1332" s="213">
        <f>ROUND(I1332*H1332,2)</f>
        <v>0</v>
      </c>
      <c r="K1332" s="209" t="s">
        <v>139</v>
      </c>
      <c r="L1332" s="47"/>
      <c r="M1332" s="214" t="s">
        <v>19</v>
      </c>
      <c r="N1332" s="215" t="s">
        <v>44</v>
      </c>
      <c r="O1332" s="87"/>
      <c r="P1332" s="216">
        <f>O1332*H1332</f>
        <v>0</v>
      </c>
      <c r="Q1332" s="216">
        <v>0.0030699999999999998</v>
      </c>
      <c r="R1332" s="216">
        <f>Q1332*H1332</f>
        <v>0.019340999999999997</v>
      </c>
      <c r="S1332" s="216">
        <v>0</v>
      </c>
      <c r="T1332" s="217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18" t="s">
        <v>140</v>
      </c>
      <c r="AT1332" s="218" t="s">
        <v>135</v>
      </c>
      <c r="AU1332" s="218" t="s">
        <v>83</v>
      </c>
      <c r="AY1332" s="20" t="s">
        <v>133</v>
      </c>
      <c r="BE1332" s="219">
        <f>IF(N1332="základní",J1332,0)</f>
        <v>0</v>
      </c>
      <c r="BF1332" s="219">
        <f>IF(N1332="snížená",J1332,0)</f>
        <v>0</v>
      </c>
      <c r="BG1332" s="219">
        <f>IF(N1332="zákl. přenesená",J1332,0)</f>
        <v>0</v>
      </c>
      <c r="BH1332" s="219">
        <f>IF(N1332="sníž. přenesená",J1332,0)</f>
        <v>0</v>
      </c>
      <c r="BI1332" s="219">
        <f>IF(N1332="nulová",J1332,0)</f>
        <v>0</v>
      </c>
      <c r="BJ1332" s="20" t="s">
        <v>81</v>
      </c>
      <c r="BK1332" s="219">
        <f>ROUND(I1332*H1332,2)</f>
        <v>0</v>
      </c>
      <c r="BL1332" s="20" t="s">
        <v>140</v>
      </c>
      <c r="BM1332" s="218" t="s">
        <v>2208</v>
      </c>
    </row>
    <row r="1333" s="2" customFormat="1">
      <c r="A1333" s="41"/>
      <c r="B1333" s="42"/>
      <c r="C1333" s="43"/>
      <c r="D1333" s="220" t="s">
        <v>142</v>
      </c>
      <c r="E1333" s="43"/>
      <c r="F1333" s="221" t="s">
        <v>2209</v>
      </c>
      <c r="G1333" s="43"/>
      <c r="H1333" s="43"/>
      <c r="I1333" s="222"/>
      <c r="J1333" s="43"/>
      <c r="K1333" s="43"/>
      <c r="L1333" s="47"/>
      <c r="M1333" s="223"/>
      <c r="N1333" s="224"/>
      <c r="O1333" s="87"/>
      <c r="P1333" s="87"/>
      <c r="Q1333" s="87"/>
      <c r="R1333" s="87"/>
      <c r="S1333" s="87"/>
      <c r="T1333" s="88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T1333" s="20" t="s">
        <v>142</v>
      </c>
      <c r="AU1333" s="20" t="s">
        <v>83</v>
      </c>
    </row>
    <row r="1334" s="2" customFormat="1">
      <c r="A1334" s="41"/>
      <c r="B1334" s="42"/>
      <c r="C1334" s="43"/>
      <c r="D1334" s="225" t="s">
        <v>144</v>
      </c>
      <c r="E1334" s="43"/>
      <c r="F1334" s="226" t="s">
        <v>2210</v>
      </c>
      <c r="G1334" s="43"/>
      <c r="H1334" s="43"/>
      <c r="I1334" s="222"/>
      <c r="J1334" s="43"/>
      <c r="K1334" s="43"/>
      <c r="L1334" s="47"/>
      <c r="M1334" s="223"/>
      <c r="N1334" s="224"/>
      <c r="O1334" s="87"/>
      <c r="P1334" s="87"/>
      <c r="Q1334" s="87"/>
      <c r="R1334" s="87"/>
      <c r="S1334" s="87"/>
      <c r="T1334" s="88"/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T1334" s="20" t="s">
        <v>144</v>
      </c>
      <c r="AU1334" s="20" t="s">
        <v>83</v>
      </c>
    </row>
    <row r="1335" s="14" customFormat="1">
      <c r="A1335" s="14"/>
      <c r="B1335" s="238"/>
      <c r="C1335" s="239"/>
      <c r="D1335" s="220" t="s">
        <v>146</v>
      </c>
      <c r="E1335" s="240" t="s">
        <v>19</v>
      </c>
      <c r="F1335" s="241" t="s">
        <v>2161</v>
      </c>
      <c r="G1335" s="239"/>
      <c r="H1335" s="240" t="s">
        <v>19</v>
      </c>
      <c r="I1335" s="242"/>
      <c r="J1335" s="239"/>
      <c r="K1335" s="239"/>
      <c r="L1335" s="243"/>
      <c r="M1335" s="244"/>
      <c r="N1335" s="245"/>
      <c r="O1335" s="245"/>
      <c r="P1335" s="245"/>
      <c r="Q1335" s="245"/>
      <c r="R1335" s="245"/>
      <c r="S1335" s="245"/>
      <c r="T1335" s="246"/>
      <c r="U1335" s="14"/>
      <c r="V1335" s="14"/>
      <c r="W1335" s="14"/>
      <c r="X1335" s="14"/>
      <c r="Y1335" s="14"/>
      <c r="Z1335" s="14"/>
      <c r="AA1335" s="14"/>
      <c r="AB1335" s="14"/>
      <c r="AC1335" s="14"/>
      <c r="AD1335" s="14"/>
      <c r="AE1335" s="14"/>
      <c r="AT1335" s="247" t="s">
        <v>146</v>
      </c>
      <c r="AU1335" s="247" t="s">
        <v>83</v>
      </c>
      <c r="AV1335" s="14" t="s">
        <v>81</v>
      </c>
      <c r="AW1335" s="14" t="s">
        <v>33</v>
      </c>
      <c r="AX1335" s="14" t="s">
        <v>73</v>
      </c>
      <c r="AY1335" s="247" t="s">
        <v>133</v>
      </c>
    </row>
    <row r="1336" s="13" customFormat="1">
      <c r="A1336" s="13"/>
      <c r="B1336" s="227"/>
      <c r="C1336" s="228"/>
      <c r="D1336" s="220" t="s">
        <v>146</v>
      </c>
      <c r="E1336" s="229" t="s">
        <v>19</v>
      </c>
      <c r="F1336" s="230" t="s">
        <v>2211</v>
      </c>
      <c r="G1336" s="228"/>
      <c r="H1336" s="231">
        <v>6.2999999999999998</v>
      </c>
      <c r="I1336" s="232"/>
      <c r="J1336" s="228"/>
      <c r="K1336" s="228"/>
      <c r="L1336" s="233"/>
      <c r="M1336" s="234"/>
      <c r="N1336" s="235"/>
      <c r="O1336" s="235"/>
      <c r="P1336" s="235"/>
      <c r="Q1336" s="235"/>
      <c r="R1336" s="235"/>
      <c r="S1336" s="235"/>
      <c r="T1336" s="236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37" t="s">
        <v>146</v>
      </c>
      <c r="AU1336" s="237" t="s">
        <v>83</v>
      </c>
      <c r="AV1336" s="13" t="s">
        <v>83</v>
      </c>
      <c r="AW1336" s="13" t="s">
        <v>33</v>
      </c>
      <c r="AX1336" s="13" t="s">
        <v>81</v>
      </c>
      <c r="AY1336" s="237" t="s">
        <v>133</v>
      </c>
    </row>
    <row r="1337" s="2" customFormat="1" ht="33" customHeight="1">
      <c r="A1337" s="41"/>
      <c r="B1337" s="42"/>
      <c r="C1337" s="207" t="s">
        <v>2212</v>
      </c>
      <c r="D1337" s="207" t="s">
        <v>135</v>
      </c>
      <c r="E1337" s="208" t="s">
        <v>2213</v>
      </c>
      <c r="F1337" s="209" t="s">
        <v>2214</v>
      </c>
      <c r="G1337" s="210" t="s">
        <v>181</v>
      </c>
      <c r="H1337" s="211">
        <v>0.20799999999999999</v>
      </c>
      <c r="I1337" s="212"/>
      <c r="J1337" s="213">
        <f>ROUND(I1337*H1337,2)</f>
        <v>0</v>
      </c>
      <c r="K1337" s="209" t="s">
        <v>139</v>
      </c>
      <c r="L1337" s="47"/>
      <c r="M1337" s="214" t="s">
        <v>19</v>
      </c>
      <c r="N1337" s="215" t="s">
        <v>44</v>
      </c>
      <c r="O1337" s="87"/>
      <c r="P1337" s="216">
        <f>O1337*H1337</f>
        <v>0</v>
      </c>
      <c r="Q1337" s="216">
        <v>0</v>
      </c>
      <c r="R1337" s="216">
        <f>Q1337*H1337</f>
        <v>0</v>
      </c>
      <c r="S1337" s="216">
        <v>0</v>
      </c>
      <c r="T1337" s="217">
        <f>S1337*H1337</f>
        <v>0</v>
      </c>
      <c r="U1337" s="41"/>
      <c r="V1337" s="41"/>
      <c r="W1337" s="41"/>
      <c r="X1337" s="41"/>
      <c r="Y1337" s="41"/>
      <c r="Z1337" s="41"/>
      <c r="AA1337" s="41"/>
      <c r="AB1337" s="41"/>
      <c r="AC1337" s="41"/>
      <c r="AD1337" s="41"/>
      <c r="AE1337" s="41"/>
      <c r="AR1337" s="218" t="s">
        <v>246</v>
      </c>
      <c r="AT1337" s="218" t="s">
        <v>135</v>
      </c>
      <c r="AU1337" s="218" t="s">
        <v>83</v>
      </c>
      <c r="AY1337" s="20" t="s">
        <v>133</v>
      </c>
      <c r="BE1337" s="219">
        <f>IF(N1337="základní",J1337,0)</f>
        <v>0</v>
      </c>
      <c r="BF1337" s="219">
        <f>IF(N1337="snížená",J1337,0)</f>
        <v>0</v>
      </c>
      <c r="BG1337" s="219">
        <f>IF(N1337="zákl. přenesená",J1337,0)</f>
        <v>0</v>
      </c>
      <c r="BH1337" s="219">
        <f>IF(N1337="sníž. přenesená",J1337,0)</f>
        <v>0</v>
      </c>
      <c r="BI1337" s="219">
        <f>IF(N1337="nulová",J1337,0)</f>
        <v>0</v>
      </c>
      <c r="BJ1337" s="20" t="s">
        <v>81</v>
      </c>
      <c r="BK1337" s="219">
        <f>ROUND(I1337*H1337,2)</f>
        <v>0</v>
      </c>
      <c r="BL1337" s="20" t="s">
        <v>246</v>
      </c>
      <c r="BM1337" s="218" t="s">
        <v>2215</v>
      </c>
    </row>
    <row r="1338" s="2" customFormat="1">
      <c r="A1338" s="41"/>
      <c r="B1338" s="42"/>
      <c r="C1338" s="43"/>
      <c r="D1338" s="220" t="s">
        <v>142</v>
      </c>
      <c r="E1338" s="43"/>
      <c r="F1338" s="221" t="s">
        <v>2216</v>
      </c>
      <c r="G1338" s="43"/>
      <c r="H1338" s="43"/>
      <c r="I1338" s="222"/>
      <c r="J1338" s="43"/>
      <c r="K1338" s="43"/>
      <c r="L1338" s="47"/>
      <c r="M1338" s="223"/>
      <c r="N1338" s="224"/>
      <c r="O1338" s="87"/>
      <c r="P1338" s="87"/>
      <c r="Q1338" s="87"/>
      <c r="R1338" s="87"/>
      <c r="S1338" s="87"/>
      <c r="T1338" s="88"/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T1338" s="20" t="s">
        <v>142</v>
      </c>
      <c r="AU1338" s="20" t="s">
        <v>83</v>
      </c>
    </row>
    <row r="1339" s="2" customFormat="1">
      <c r="A1339" s="41"/>
      <c r="B1339" s="42"/>
      <c r="C1339" s="43"/>
      <c r="D1339" s="225" t="s">
        <v>144</v>
      </c>
      <c r="E1339" s="43"/>
      <c r="F1339" s="226" t="s">
        <v>2217</v>
      </c>
      <c r="G1339" s="43"/>
      <c r="H1339" s="43"/>
      <c r="I1339" s="222"/>
      <c r="J1339" s="43"/>
      <c r="K1339" s="43"/>
      <c r="L1339" s="47"/>
      <c r="M1339" s="223"/>
      <c r="N1339" s="224"/>
      <c r="O1339" s="87"/>
      <c r="P1339" s="87"/>
      <c r="Q1339" s="87"/>
      <c r="R1339" s="87"/>
      <c r="S1339" s="87"/>
      <c r="T1339" s="88"/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T1339" s="20" t="s">
        <v>144</v>
      </c>
      <c r="AU1339" s="20" t="s">
        <v>83</v>
      </c>
    </row>
    <row r="1340" s="12" customFormat="1" ht="22.8" customHeight="1">
      <c r="A1340" s="12"/>
      <c r="B1340" s="191"/>
      <c r="C1340" s="192"/>
      <c r="D1340" s="193" t="s">
        <v>72</v>
      </c>
      <c r="E1340" s="205" t="s">
        <v>486</v>
      </c>
      <c r="F1340" s="205" t="s">
        <v>487</v>
      </c>
      <c r="G1340" s="192"/>
      <c r="H1340" s="192"/>
      <c r="I1340" s="195"/>
      <c r="J1340" s="206">
        <f>BK1340</f>
        <v>0</v>
      </c>
      <c r="K1340" s="192"/>
      <c r="L1340" s="197"/>
      <c r="M1340" s="198"/>
      <c r="N1340" s="199"/>
      <c r="O1340" s="199"/>
      <c r="P1340" s="200">
        <f>SUM(P1341:P1405)</f>
        <v>0</v>
      </c>
      <c r="Q1340" s="199"/>
      <c r="R1340" s="200">
        <f>SUM(R1341:R1405)</f>
        <v>3.4182649600000001</v>
      </c>
      <c r="S1340" s="199"/>
      <c r="T1340" s="201">
        <f>SUM(T1341:T1405)</f>
        <v>0</v>
      </c>
      <c r="U1340" s="12"/>
      <c r="V1340" s="12"/>
      <c r="W1340" s="12"/>
      <c r="X1340" s="12"/>
      <c r="Y1340" s="12"/>
      <c r="Z1340" s="12"/>
      <c r="AA1340" s="12"/>
      <c r="AB1340" s="12"/>
      <c r="AC1340" s="12"/>
      <c r="AD1340" s="12"/>
      <c r="AE1340" s="12"/>
      <c r="AR1340" s="202" t="s">
        <v>83</v>
      </c>
      <c r="AT1340" s="203" t="s">
        <v>72</v>
      </c>
      <c r="AU1340" s="203" t="s">
        <v>81</v>
      </c>
      <c r="AY1340" s="202" t="s">
        <v>133</v>
      </c>
      <c r="BK1340" s="204">
        <f>SUM(BK1341:BK1405)</f>
        <v>0</v>
      </c>
    </row>
    <row r="1341" s="2" customFormat="1" ht="33" customHeight="1">
      <c r="A1341" s="41"/>
      <c r="B1341" s="42"/>
      <c r="C1341" s="207" t="s">
        <v>2218</v>
      </c>
      <c r="D1341" s="207" t="s">
        <v>135</v>
      </c>
      <c r="E1341" s="208" t="s">
        <v>2219</v>
      </c>
      <c r="F1341" s="209" t="s">
        <v>2220</v>
      </c>
      <c r="G1341" s="210" t="s">
        <v>198</v>
      </c>
      <c r="H1341" s="211">
        <v>176.16800000000001</v>
      </c>
      <c r="I1341" s="212"/>
      <c r="J1341" s="213">
        <f>ROUND(I1341*H1341,2)</f>
        <v>0</v>
      </c>
      <c r="K1341" s="209" t="s">
        <v>139</v>
      </c>
      <c r="L1341" s="47"/>
      <c r="M1341" s="214" t="s">
        <v>19</v>
      </c>
      <c r="N1341" s="215" t="s">
        <v>44</v>
      </c>
      <c r="O1341" s="87"/>
      <c r="P1341" s="216">
        <f>O1341*H1341</f>
        <v>0</v>
      </c>
      <c r="Q1341" s="216">
        <v>0.00012</v>
      </c>
      <c r="R1341" s="216">
        <f>Q1341*H1341</f>
        <v>0.021140160000000002</v>
      </c>
      <c r="S1341" s="216">
        <v>0</v>
      </c>
      <c r="T1341" s="217">
        <f>S1341*H1341</f>
        <v>0</v>
      </c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R1341" s="218" t="s">
        <v>246</v>
      </c>
      <c r="AT1341" s="218" t="s">
        <v>135</v>
      </c>
      <c r="AU1341" s="218" t="s">
        <v>83</v>
      </c>
      <c r="AY1341" s="20" t="s">
        <v>133</v>
      </c>
      <c r="BE1341" s="219">
        <f>IF(N1341="základní",J1341,0)</f>
        <v>0</v>
      </c>
      <c r="BF1341" s="219">
        <f>IF(N1341="snížená",J1341,0)</f>
        <v>0</v>
      </c>
      <c r="BG1341" s="219">
        <f>IF(N1341="zákl. přenesená",J1341,0)</f>
        <v>0</v>
      </c>
      <c r="BH1341" s="219">
        <f>IF(N1341="sníž. přenesená",J1341,0)</f>
        <v>0</v>
      </c>
      <c r="BI1341" s="219">
        <f>IF(N1341="nulová",J1341,0)</f>
        <v>0</v>
      </c>
      <c r="BJ1341" s="20" t="s">
        <v>81</v>
      </c>
      <c r="BK1341" s="219">
        <f>ROUND(I1341*H1341,2)</f>
        <v>0</v>
      </c>
      <c r="BL1341" s="20" t="s">
        <v>246</v>
      </c>
      <c r="BM1341" s="218" t="s">
        <v>2221</v>
      </c>
    </row>
    <row r="1342" s="2" customFormat="1">
      <c r="A1342" s="41"/>
      <c r="B1342" s="42"/>
      <c r="C1342" s="43"/>
      <c r="D1342" s="220" t="s">
        <v>142</v>
      </c>
      <c r="E1342" s="43"/>
      <c r="F1342" s="221" t="s">
        <v>2222</v>
      </c>
      <c r="G1342" s="43"/>
      <c r="H1342" s="43"/>
      <c r="I1342" s="222"/>
      <c r="J1342" s="43"/>
      <c r="K1342" s="43"/>
      <c r="L1342" s="47"/>
      <c r="M1342" s="223"/>
      <c r="N1342" s="224"/>
      <c r="O1342" s="87"/>
      <c r="P1342" s="87"/>
      <c r="Q1342" s="87"/>
      <c r="R1342" s="87"/>
      <c r="S1342" s="87"/>
      <c r="T1342" s="88"/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T1342" s="20" t="s">
        <v>142</v>
      </c>
      <c r="AU1342" s="20" t="s">
        <v>83</v>
      </c>
    </row>
    <row r="1343" s="2" customFormat="1">
      <c r="A1343" s="41"/>
      <c r="B1343" s="42"/>
      <c r="C1343" s="43"/>
      <c r="D1343" s="225" t="s">
        <v>144</v>
      </c>
      <c r="E1343" s="43"/>
      <c r="F1343" s="226" t="s">
        <v>2223</v>
      </c>
      <c r="G1343" s="43"/>
      <c r="H1343" s="43"/>
      <c r="I1343" s="222"/>
      <c r="J1343" s="43"/>
      <c r="K1343" s="43"/>
      <c r="L1343" s="47"/>
      <c r="M1343" s="223"/>
      <c r="N1343" s="224"/>
      <c r="O1343" s="87"/>
      <c r="P1343" s="87"/>
      <c r="Q1343" s="87"/>
      <c r="R1343" s="87"/>
      <c r="S1343" s="87"/>
      <c r="T1343" s="88"/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T1343" s="20" t="s">
        <v>144</v>
      </c>
      <c r="AU1343" s="20" t="s">
        <v>83</v>
      </c>
    </row>
    <row r="1344" s="14" customFormat="1">
      <c r="A1344" s="14"/>
      <c r="B1344" s="238"/>
      <c r="C1344" s="239"/>
      <c r="D1344" s="220" t="s">
        <v>146</v>
      </c>
      <c r="E1344" s="240" t="s">
        <v>19</v>
      </c>
      <c r="F1344" s="241" t="s">
        <v>1323</v>
      </c>
      <c r="G1344" s="239"/>
      <c r="H1344" s="240" t="s">
        <v>19</v>
      </c>
      <c r="I1344" s="242"/>
      <c r="J1344" s="239"/>
      <c r="K1344" s="239"/>
      <c r="L1344" s="243"/>
      <c r="M1344" s="244"/>
      <c r="N1344" s="245"/>
      <c r="O1344" s="245"/>
      <c r="P1344" s="245"/>
      <c r="Q1344" s="245"/>
      <c r="R1344" s="245"/>
      <c r="S1344" s="245"/>
      <c r="T1344" s="246"/>
      <c r="U1344" s="14"/>
      <c r="V1344" s="14"/>
      <c r="W1344" s="14"/>
      <c r="X1344" s="14"/>
      <c r="Y1344" s="14"/>
      <c r="Z1344" s="14"/>
      <c r="AA1344" s="14"/>
      <c r="AB1344" s="14"/>
      <c r="AC1344" s="14"/>
      <c r="AD1344" s="14"/>
      <c r="AE1344" s="14"/>
      <c r="AT1344" s="247" t="s">
        <v>146</v>
      </c>
      <c r="AU1344" s="247" t="s">
        <v>83</v>
      </c>
      <c r="AV1344" s="14" t="s">
        <v>81</v>
      </c>
      <c r="AW1344" s="14" t="s">
        <v>33</v>
      </c>
      <c r="AX1344" s="14" t="s">
        <v>73</v>
      </c>
      <c r="AY1344" s="247" t="s">
        <v>133</v>
      </c>
    </row>
    <row r="1345" s="13" customFormat="1">
      <c r="A1345" s="13"/>
      <c r="B1345" s="227"/>
      <c r="C1345" s="228"/>
      <c r="D1345" s="220" t="s">
        <v>146</v>
      </c>
      <c r="E1345" s="229" t="s">
        <v>19</v>
      </c>
      <c r="F1345" s="230" t="s">
        <v>410</v>
      </c>
      <c r="G1345" s="228"/>
      <c r="H1345" s="231">
        <v>82.019000000000005</v>
      </c>
      <c r="I1345" s="232"/>
      <c r="J1345" s="228"/>
      <c r="K1345" s="228"/>
      <c r="L1345" s="233"/>
      <c r="M1345" s="234"/>
      <c r="N1345" s="235"/>
      <c r="O1345" s="235"/>
      <c r="P1345" s="235"/>
      <c r="Q1345" s="235"/>
      <c r="R1345" s="235"/>
      <c r="S1345" s="235"/>
      <c r="T1345" s="236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7" t="s">
        <v>146</v>
      </c>
      <c r="AU1345" s="237" t="s">
        <v>83</v>
      </c>
      <c r="AV1345" s="13" t="s">
        <v>83</v>
      </c>
      <c r="AW1345" s="13" t="s">
        <v>33</v>
      </c>
      <c r="AX1345" s="13" t="s">
        <v>73</v>
      </c>
      <c r="AY1345" s="237" t="s">
        <v>133</v>
      </c>
    </row>
    <row r="1346" s="13" customFormat="1">
      <c r="A1346" s="13"/>
      <c r="B1346" s="227"/>
      <c r="C1346" s="228"/>
      <c r="D1346" s="220" t="s">
        <v>146</v>
      </c>
      <c r="E1346" s="229" t="s">
        <v>19</v>
      </c>
      <c r="F1346" s="230" t="s">
        <v>411</v>
      </c>
      <c r="G1346" s="228"/>
      <c r="H1346" s="231">
        <v>48.404000000000003</v>
      </c>
      <c r="I1346" s="232"/>
      <c r="J1346" s="228"/>
      <c r="K1346" s="228"/>
      <c r="L1346" s="233"/>
      <c r="M1346" s="234"/>
      <c r="N1346" s="235"/>
      <c r="O1346" s="235"/>
      <c r="P1346" s="235"/>
      <c r="Q1346" s="235"/>
      <c r="R1346" s="235"/>
      <c r="S1346" s="235"/>
      <c r="T1346" s="236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37" t="s">
        <v>146</v>
      </c>
      <c r="AU1346" s="237" t="s">
        <v>83</v>
      </c>
      <c r="AV1346" s="13" t="s">
        <v>83</v>
      </c>
      <c r="AW1346" s="13" t="s">
        <v>33</v>
      </c>
      <c r="AX1346" s="13" t="s">
        <v>73</v>
      </c>
      <c r="AY1346" s="237" t="s">
        <v>133</v>
      </c>
    </row>
    <row r="1347" s="13" customFormat="1">
      <c r="A1347" s="13"/>
      <c r="B1347" s="227"/>
      <c r="C1347" s="228"/>
      <c r="D1347" s="220" t="s">
        <v>146</v>
      </c>
      <c r="E1347" s="229" t="s">
        <v>19</v>
      </c>
      <c r="F1347" s="230" t="s">
        <v>412</v>
      </c>
      <c r="G1347" s="228"/>
      <c r="H1347" s="231">
        <v>45.744999999999997</v>
      </c>
      <c r="I1347" s="232"/>
      <c r="J1347" s="228"/>
      <c r="K1347" s="228"/>
      <c r="L1347" s="233"/>
      <c r="M1347" s="234"/>
      <c r="N1347" s="235"/>
      <c r="O1347" s="235"/>
      <c r="P1347" s="235"/>
      <c r="Q1347" s="235"/>
      <c r="R1347" s="235"/>
      <c r="S1347" s="235"/>
      <c r="T1347" s="236"/>
      <c r="U1347" s="13"/>
      <c r="V1347" s="13"/>
      <c r="W1347" s="13"/>
      <c r="X1347" s="13"/>
      <c r="Y1347" s="13"/>
      <c r="Z1347" s="13"/>
      <c r="AA1347" s="13"/>
      <c r="AB1347" s="13"/>
      <c r="AC1347" s="13"/>
      <c r="AD1347" s="13"/>
      <c r="AE1347" s="13"/>
      <c r="AT1347" s="237" t="s">
        <v>146</v>
      </c>
      <c r="AU1347" s="237" t="s">
        <v>83</v>
      </c>
      <c r="AV1347" s="13" t="s">
        <v>83</v>
      </c>
      <c r="AW1347" s="13" t="s">
        <v>33</v>
      </c>
      <c r="AX1347" s="13" t="s">
        <v>73</v>
      </c>
      <c r="AY1347" s="237" t="s">
        <v>133</v>
      </c>
    </row>
    <row r="1348" s="15" customFormat="1">
      <c r="A1348" s="15"/>
      <c r="B1348" s="248"/>
      <c r="C1348" s="249"/>
      <c r="D1348" s="220" t="s">
        <v>146</v>
      </c>
      <c r="E1348" s="250" t="s">
        <v>19</v>
      </c>
      <c r="F1348" s="251" t="s">
        <v>261</v>
      </c>
      <c r="G1348" s="249"/>
      <c r="H1348" s="252">
        <v>176.16800000000001</v>
      </c>
      <c r="I1348" s="253"/>
      <c r="J1348" s="249"/>
      <c r="K1348" s="249"/>
      <c r="L1348" s="254"/>
      <c r="M1348" s="255"/>
      <c r="N1348" s="256"/>
      <c r="O1348" s="256"/>
      <c r="P1348" s="256"/>
      <c r="Q1348" s="256"/>
      <c r="R1348" s="256"/>
      <c r="S1348" s="256"/>
      <c r="T1348" s="257"/>
      <c r="U1348" s="15"/>
      <c r="V1348" s="15"/>
      <c r="W1348" s="15"/>
      <c r="X1348" s="15"/>
      <c r="Y1348" s="15"/>
      <c r="Z1348" s="15"/>
      <c r="AA1348" s="15"/>
      <c r="AB1348" s="15"/>
      <c r="AC1348" s="15"/>
      <c r="AD1348" s="15"/>
      <c r="AE1348" s="15"/>
      <c r="AT1348" s="258" t="s">
        <v>146</v>
      </c>
      <c r="AU1348" s="258" t="s">
        <v>83</v>
      </c>
      <c r="AV1348" s="15" t="s">
        <v>140</v>
      </c>
      <c r="AW1348" s="15" t="s">
        <v>33</v>
      </c>
      <c r="AX1348" s="15" t="s">
        <v>81</v>
      </c>
      <c r="AY1348" s="258" t="s">
        <v>133</v>
      </c>
    </row>
    <row r="1349" s="2" customFormat="1" ht="37.8" customHeight="1">
      <c r="A1349" s="41"/>
      <c r="B1349" s="42"/>
      <c r="C1349" s="273" t="s">
        <v>2224</v>
      </c>
      <c r="D1349" s="273" t="s">
        <v>735</v>
      </c>
      <c r="E1349" s="274" t="s">
        <v>2225</v>
      </c>
      <c r="F1349" s="275" t="s">
        <v>2226</v>
      </c>
      <c r="G1349" s="276" t="s">
        <v>287</v>
      </c>
      <c r="H1349" s="277">
        <v>1779.297</v>
      </c>
      <c r="I1349" s="278"/>
      <c r="J1349" s="279">
        <f>ROUND(I1349*H1349,2)</f>
        <v>0</v>
      </c>
      <c r="K1349" s="275" t="s">
        <v>139</v>
      </c>
      <c r="L1349" s="280"/>
      <c r="M1349" s="281" t="s">
        <v>19</v>
      </c>
      <c r="N1349" s="282" t="s">
        <v>44</v>
      </c>
      <c r="O1349" s="87"/>
      <c r="P1349" s="216">
        <f>O1349*H1349</f>
        <v>0</v>
      </c>
      <c r="Q1349" s="216">
        <v>0.00175</v>
      </c>
      <c r="R1349" s="216">
        <f>Q1349*H1349</f>
        <v>3.1137697499999999</v>
      </c>
      <c r="S1349" s="216">
        <v>0</v>
      </c>
      <c r="T1349" s="217">
        <f>S1349*H1349</f>
        <v>0</v>
      </c>
      <c r="U1349" s="41"/>
      <c r="V1349" s="41"/>
      <c r="W1349" s="41"/>
      <c r="X1349" s="41"/>
      <c r="Y1349" s="41"/>
      <c r="Z1349" s="41"/>
      <c r="AA1349" s="41"/>
      <c r="AB1349" s="41"/>
      <c r="AC1349" s="41"/>
      <c r="AD1349" s="41"/>
      <c r="AE1349" s="41"/>
      <c r="AR1349" s="218" t="s">
        <v>382</v>
      </c>
      <c r="AT1349" s="218" t="s">
        <v>735</v>
      </c>
      <c r="AU1349" s="218" t="s">
        <v>83</v>
      </c>
      <c r="AY1349" s="20" t="s">
        <v>133</v>
      </c>
      <c r="BE1349" s="219">
        <f>IF(N1349="základní",J1349,0)</f>
        <v>0</v>
      </c>
      <c r="BF1349" s="219">
        <f>IF(N1349="snížená",J1349,0)</f>
        <v>0</v>
      </c>
      <c r="BG1349" s="219">
        <f>IF(N1349="zákl. přenesená",J1349,0)</f>
        <v>0</v>
      </c>
      <c r="BH1349" s="219">
        <f>IF(N1349="sníž. přenesená",J1349,0)</f>
        <v>0</v>
      </c>
      <c r="BI1349" s="219">
        <f>IF(N1349="nulová",J1349,0)</f>
        <v>0</v>
      </c>
      <c r="BJ1349" s="20" t="s">
        <v>81</v>
      </c>
      <c r="BK1349" s="219">
        <f>ROUND(I1349*H1349,2)</f>
        <v>0</v>
      </c>
      <c r="BL1349" s="20" t="s">
        <v>246</v>
      </c>
      <c r="BM1349" s="218" t="s">
        <v>2227</v>
      </c>
    </row>
    <row r="1350" s="2" customFormat="1">
      <c r="A1350" s="41"/>
      <c r="B1350" s="42"/>
      <c r="C1350" s="43"/>
      <c r="D1350" s="220" t="s">
        <v>142</v>
      </c>
      <c r="E1350" s="43"/>
      <c r="F1350" s="221" t="s">
        <v>2226</v>
      </c>
      <c r="G1350" s="43"/>
      <c r="H1350" s="43"/>
      <c r="I1350" s="222"/>
      <c r="J1350" s="43"/>
      <c r="K1350" s="43"/>
      <c r="L1350" s="47"/>
      <c r="M1350" s="223"/>
      <c r="N1350" s="224"/>
      <c r="O1350" s="87"/>
      <c r="P1350" s="87"/>
      <c r="Q1350" s="87"/>
      <c r="R1350" s="87"/>
      <c r="S1350" s="87"/>
      <c r="T1350" s="88"/>
      <c r="U1350" s="41"/>
      <c r="V1350" s="41"/>
      <c r="W1350" s="41"/>
      <c r="X1350" s="41"/>
      <c r="Y1350" s="41"/>
      <c r="Z1350" s="41"/>
      <c r="AA1350" s="41"/>
      <c r="AB1350" s="41"/>
      <c r="AC1350" s="41"/>
      <c r="AD1350" s="41"/>
      <c r="AE1350" s="41"/>
      <c r="AT1350" s="20" t="s">
        <v>142</v>
      </c>
      <c r="AU1350" s="20" t="s">
        <v>83</v>
      </c>
    </row>
    <row r="1351" s="13" customFormat="1">
      <c r="A1351" s="13"/>
      <c r="B1351" s="227"/>
      <c r="C1351" s="228"/>
      <c r="D1351" s="220" t="s">
        <v>146</v>
      </c>
      <c r="E1351" s="229" t="s">
        <v>19</v>
      </c>
      <c r="F1351" s="230" t="s">
        <v>2228</v>
      </c>
      <c r="G1351" s="228"/>
      <c r="H1351" s="231">
        <v>1779.297</v>
      </c>
      <c r="I1351" s="232"/>
      <c r="J1351" s="228"/>
      <c r="K1351" s="228"/>
      <c r="L1351" s="233"/>
      <c r="M1351" s="234"/>
      <c r="N1351" s="235"/>
      <c r="O1351" s="235"/>
      <c r="P1351" s="235"/>
      <c r="Q1351" s="235"/>
      <c r="R1351" s="235"/>
      <c r="S1351" s="235"/>
      <c r="T1351" s="236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37" t="s">
        <v>146</v>
      </c>
      <c r="AU1351" s="237" t="s">
        <v>83</v>
      </c>
      <c r="AV1351" s="13" t="s">
        <v>83</v>
      </c>
      <c r="AW1351" s="13" t="s">
        <v>33</v>
      </c>
      <c r="AX1351" s="13" t="s">
        <v>81</v>
      </c>
      <c r="AY1351" s="237" t="s">
        <v>133</v>
      </c>
    </row>
    <row r="1352" s="2" customFormat="1" ht="24.15" customHeight="1">
      <c r="A1352" s="41"/>
      <c r="B1352" s="42"/>
      <c r="C1352" s="207" t="s">
        <v>2229</v>
      </c>
      <c r="D1352" s="207" t="s">
        <v>135</v>
      </c>
      <c r="E1352" s="208" t="s">
        <v>2230</v>
      </c>
      <c r="F1352" s="209" t="s">
        <v>2231</v>
      </c>
      <c r="G1352" s="210" t="s">
        <v>198</v>
      </c>
      <c r="H1352" s="211">
        <v>176.16800000000001</v>
      </c>
      <c r="I1352" s="212"/>
      <c r="J1352" s="213">
        <f>ROUND(I1352*H1352,2)</f>
        <v>0</v>
      </c>
      <c r="K1352" s="209" t="s">
        <v>139</v>
      </c>
      <c r="L1352" s="47"/>
      <c r="M1352" s="214" t="s">
        <v>19</v>
      </c>
      <c r="N1352" s="215" t="s">
        <v>44</v>
      </c>
      <c r="O1352" s="87"/>
      <c r="P1352" s="216">
        <f>O1352*H1352</f>
        <v>0</v>
      </c>
      <c r="Q1352" s="216">
        <v>0</v>
      </c>
      <c r="R1352" s="216">
        <f>Q1352*H1352</f>
        <v>0</v>
      </c>
      <c r="S1352" s="216">
        <v>0</v>
      </c>
      <c r="T1352" s="217">
        <f>S1352*H1352</f>
        <v>0</v>
      </c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R1352" s="218" t="s">
        <v>246</v>
      </c>
      <c r="AT1352" s="218" t="s">
        <v>135</v>
      </c>
      <c r="AU1352" s="218" t="s">
        <v>83</v>
      </c>
      <c r="AY1352" s="20" t="s">
        <v>133</v>
      </c>
      <c r="BE1352" s="219">
        <f>IF(N1352="základní",J1352,0)</f>
        <v>0</v>
      </c>
      <c r="BF1352" s="219">
        <f>IF(N1352="snížená",J1352,0)</f>
        <v>0</v>
      </c>
      <c r="BG1352" s="219">
        <f>IF(N1352="zákl. přenesená",J1352,0)</f>
        <v>0</v>
      </c>
      <c r="BH1352" s="219">
        <f>IF(N1352="sníž. přenesená",J1352,0)</f>
        <v>0</v>
      </c>
      <c r="BI1352" s="219">
        <f>IF(N1352="nulová",J1352,0)</f>
        <v>0</v>
      </c>
      <c r="BJ1352" s="20" t="s">
        <v>81</v>
      </c>
      <c r="BK1352" s="219">
        <f>ROUND(I1352*H1352,2)</f>
        <v>0</v>
      </c>
      <c r="BL1352" s="20" t="s">
        <v>246</v>
      </c>
      <c r="BM1352" s="218" t="s">
        <v>2232</v>
      </c>
    </row>
    <row r="1353" s="2" customFormat="1">
      <c r="A1353" s="41"/>
      <c r="B1353" s="42"/>
      <c r="C1353" s="43"/>
      <c r="D1353" s="220" t="s">
        <v>142</v>
      </c>
      <c r="E1353" s="43"/>
      <c r="F1353" s="221" t="s">
        <v>2233</v>
      </c>
      <c r="G1353" s="43"/>
      <c r="H1353" s="43"/>
      <c r="I1353" s="222"/>
      <c r="J1353" s="43"/>
      <c r="K1353" s="43"/>
      <c r="L1353" s="47"/>
      <c r="M1353" s="223"/>
      <c r="N1353" s="224"/>
      <c r="O1353" s="87"/>
      <c r="P1353" s="87"/>
      <c r="Q1353" s="87"/>
      <c r="R1353" s="87"/>
      <c r="S1353" s="87"/>
      <c r="T1353" s="88"/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T1353" s="20" t="s">
        <v>142</v>
      </c>
      <c r="AU1353" s="20" t="s">
        <v>83</v>
      </c>
    </row>
    <row r="1354" s="2" customFormat="1">
      <c r="A1354" s="41"/>
      <c r="B1354" s="42"/>
      <c r="C1354" s="43"/>
      <c r="D1354" s="225" t="s">
        <v>144</v>
      </c>
      <c r="E1354" s="43"/>
      <c r="F1354" s="226" t="s">
        <v>2234</v>
      </c>
      <c r="G1354" s="43"/>
      <c r="H1354" s="43"/>
      <c r="I1354" s="222"/>
      <c r="J1354" s="43"/>
      <c r="K1354" s="43"/>
      <c r="L1354" s="47"/>
      <c r="M1354" s="223"/>
      <c r="N1354" s="224"/>
      <c r="O1354" s="87"/>
      <c r="P1354" s="87"/>
      <c r="Q1354" s="87"/>
      <c r="R1354" s="87"/>
      <c r="S1354" s="87"/>
      <c r="T1354" s="88"/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T1354" s="20" t="s">
        <v>144</v>
      </c>
      <c r="AU1354" s="20" t="s">
        <v>83</v>
      </c>
    </row>
    <row r="1355" s="13" customFormat="1">
      <c r="A1355" s="13"/>
      <c r="B1355" s="227"/>
      <c r="C1355" s="228"/>
      <c r="D1355" s="220" t="s">
        <v>146</v>
      </c>
      <c r="E1355" s="229" t="s">
        <v>19</v>
      </c>
      <c r="F1355" s="230" t="s">
        <v>508</v>
      </c>
      <c r="G1355" s="228"/>
      <c r="H1355" s="231">
        <v>176.16800000000001</v>
      </c>
      <c r="I1355" s="232"/>
      <c r="J1355" s="228"/>
      <c r="K1355" s="228"/>
      <c r="L1355" s="233"/>
      <c r="M1355" s="234"/>
      <c r="N1355" s="235"/>
      <c r="O1355" s="235"/>
      <c r="P1355" s="235"/>
      <c r="Q1355" s="235"/>
      <c r="R1355" s="235"/>
      <c r="S1355" s="235"/>
      <c r="T1355" s="236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37" t="s">
        <v>146</v>
      </c>
      <c r="AU1355" s="237" t="s">
        <v>83</v>
      </c>
      <c r="AV1355" s="13" t="s">
        <v>83</v>
      </c>
      <c r="AW1355" s="13" t="s">
        <v>33</v>
      </c>
      <c r="AX1355" s="13" t="s">
        <v>81</v>
      </c>
      <c r="AY1355" s="237" t="s">
        <v>133</v>
      </c>
    </row>
    <row r="1356" s="2" customFormat="1" ht="24.15" customHeight="1">
      <c r="A1356" s="41"/>
      <c r="B1356" s="42"/>
      <c r="C1356" s="207" t="s">
        <v>2235</v>
      </c>
      <c r="D1356" s="207" t="s">
        <v>135</v>
      </c>
      <c r="E1356" s="208" t="s">
        <v>2236</v>
      </c>
      <c r="F1356" s="209" t="s">
        <v>2237</v>
      </c>
      <c r="G1356" s="210" t="s">
        <v>312</v>
      </c>
      <c r="H1356" s="211">
        <v>19.59</v>
      </c>
      <c r="I1356" s="212"/>
      <c r="J1356" s="213">
        <f>ROUND(I1356*H1356,2)</f>
        <v>0</v>
      </c>
      <c r="K1356" s="209" t="s">
        <v>139</v>
      </c>
      <c r="L1356" s="47"/>
      <c r="M1356" s="214" t="s">
        <v>19</v>
      </c>
      <c r="N1356" s="215" t="s">
        <v>44</v>
      </c>
      <c r="O1356" s="87"/>
      <c r="P1356" s="216">
        <f>O1356*H1356</f>
        <v>0</v>
      </c>
      <c r="Q1356" s="216">
        <v>2.0000000000000002E-05</v>
      </c>
      <c r="R1356" s="216">
        <f>Q1356*H1356</f>
        <v>0.00039180000000000004</v>
      </c>
      <c r="S1356" s="216">
        <v>0</v>
      </c>
      <c r="T1356" s="217">
        <f>S1356*H1356</f>
        <v>0</v>
      </c>
      <c r="U1356" s="41"/>
      <c r="V1356" s="41"/>
      <c r="W1356" s="41"/>
      <c r="X1356" s="41"/>
      <c r="Y1356" s="41"/>
      <c r="Z1356" s="41"/>
      <c r="AA1356" s="41"/>
      <c r="AB1356" s="41"/>
      <c r="AC1356" s="41"/>
      <c r="AD1356" s="41"/>
      <c r="AE1356" s="41"/>
      <c r="AR1356" s="218" t="s">
        <v>246</v>
      </c>
      <c r="AT1356" s="218" t="s">
        <v>135</v>
      </c>
      <c r="AU1356" s="218" t="s">
        <v>83</v>
      </c>
      <c r="AY1356" s="20" t="s">
        <v>133</v>
      </c>
      <c r="BE1356" s="219">
        <f>IF(N1356="základní",J1356,0)</f>
        <v>0</v>
      </c>
      <c r="BF1356" s="219">
        <f>IF(N1356="snížená",J1356,0)</f>
        <v>0</v>
      </c>
      <c r="BG1356" s="219">
        <f>IF(N1356="zákl. přenesená",J1356,0)</f>
        <v>0</v>
      </c>
      <c r="BH1356" s="219">
        <f>IF(N1356="sníž. přenesená",J1356,0)</f>
        <v>0</v>
      </c>
      <c r="BI1356" s="219">
        <f>IF(N1356="nulová",J1356,0)</f>
        <v>0</v>
      </c>
      <c r="BJ1356" s="20" t="s">
        <v>81</v>
      </c>
      <c r="BK1356" s="219">
        <f>ROUND(I1356*H1356,2)</f>
        <v>0</v>
      </c>
      <c r="BL1356" s="20" t="s">
        <v>246</v>
      </c>
      <c r="BM1356" s="218" t="s">
        <v>2238</v>
      </c>
    </row>
    <row r="1357" s="2" customFormat="1">
      <c r="A1357" s="41"/>
      <c r="B1357" s="42"/>
      <c r="C1357" s="43"/>
      <c r="D1357" s="220" t="s">
        <v>142</v>
      </c>
      <c r="E1357" s="43"/>
      <c r="F1357" s="221" t="s">
        <v>2239</v>
      </c>
      <c r="G1357" s="43"/>
      <c r="H1357" s="43"/>
      <c r="I1357" s="222"/>
      <c r="J1357" s="43"/>
      <c r="K1357" s="43"/>
      <c r="L1357" s="47"/>
      <c r="M1357" s="223"/>
      <c r="N1357" s="224"/>
      <c r="O1357" s="87"/>
      <c r="P1357" s="87"/>
      <c r="Q1357" s="87"/>
      <c r="R1357" s="87"/>
      <c r="S1357" s="87"/>
      <c r="T1357" s="88"/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T1357" s="20" t="s">
        <v>142</v>
      </c>
      <c r="AU1357" s="20" t="s">
        <v>83</v>
      </c>
    </row>
    <row r="1358" s="2" customFormat="1">
      <c r="A1358" s="41"/>
      <c r="B1358" s="42"/>
      <c r="C1358" s="43"/>
      <c r="D1358" s="225" t="s">
        <v>144</v>
      </c>
      <c r="E1358" s="43"/>
      <c r="F1358" s="226" t="s">
        <v>2240</v>
      </c>
      <c r="G1358" s="43"/>
      <c r="H1358" s="43"/>
      <c r="I1358" s="222"/>
      <c r="J1358" s="43"/>
      <c r="K1358" s="43"/>
      <c r="L1358" s="47"/>
      <c r="M1358" s="223"/>
      <c r="N1358" s="224"/>
      <c r="O1358" s="87"/>
      <c r="P1358" s="87"/>
      <c r="Q1358" s="87"/>
      <c r="R1358" s="87"/>
      <c r="S1358" s="87"/>
      <c r="T1358" s="88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T1358" s="20" t="s">
        <v>144</v>
      </c>
      <c r="AU1358" s="20" t="s">
        <v>83</v>
      </c>
    </row>
    <row r="1359" s="14" customFormat="1">
      <c r="A1359" s="14"/>
      <c r="B1359" s="238"/>
      <c r="C1359" s="239"/>
      <c r="D1359" s="220" t="s">
        <v>146</v>
      </c>
      <c r="E1359" s="240" t="s">
        <v>19</v>
      </c>
      <c r="F1359" s="241" t="s">
        <v>1336</v>
      </c>
      <c r="G1359" s="239"/>
      <c r="H1359" s="240" t="s">
        <v>19</v>
      </c>
      <c r="I1359" s="242"/>
      <c r="J1359" s="239"/>
      <c r="K1359" s="239"/>
      <c r="L1359" s="243"/>
      <c r="M1359" s="244"/>
      <c r="N1359" s="245"/>
      <c r="O1359" s="245"/>
      <c r="P1359" s="245"/>
      <c r="Q1359" s="245"/>
      <c r="R1359" s="245"/>
      <c r="S1359" s="245"/>
      <c r="T1359" s="246"/>
      <c r="U1359" s="14"/>
      <c r="V1359" s="14"/>
      <c r="W1359" s="14"/>
      <c r="X1359" s="14"/>
      <c r="Y1359" s="14"/>
      <c r="Z1359" s="14"/>
      <c r="AA1359" s="14"/>
      <c r="AB1359" s="14"/>
      <c r="AC1359" s="14"/>
      <c r="AD1359" s="14"/>
      <c r="AE1359" s="14"/>
      <c r="AT1359" s="247" t="s">
        <v>146</v>
      </c>
      <c r="AU1359" s="247" t="s">
        <v>83</v>
      </c>
      <c r="AV1359" s="14" t="s">
        <v>81</v>
      </c>
      <c r="AW1359" s="14" t="s">
        <v>33</v>
      </c>
      <c r="AX1359" s="14" t="s">
        <v>73</v>
      </c>
      <c r="AY1359" s="247" t="s">
        <v>133</v>
      </c>
    </row>
    <row r="1360" s="13" customFormat="1">
      <c r="A1360" s="13"/>
      <c r="B1360" s="227"/>
      <c r="C1360" s="228"/>
      <c r="D1360" s="220" t="s">
        <v>146</v>
      </c>
      <c r="E1360" s="229" t="s">
        <v>19</v>
      </c>
      <c r="F1360" s="230" t="s">
        <v>2196</v>
      </c>
      <c r="G1360" s="228"/>
      <c r="H1360" s="231">
        <v>19.59</v>
      </c>
      <c r="I1360" s="232"/>
      <c r="J1360" s="228"/>
      <c r="K1360" s="228"/>
      <c r="L1360" s="233"/>
      <c r="M1360" s="234"/>
      <c r="N1360" s="235"/>
      <c r="O1360" s="235"/>
      <c r="P1360" s="235"/>
      <c r="Q1360" s="235"/>
      <c r="R1360" s="235"/>
      <c r="S1360" s="235"/>
      <c r="T1360" s="236"/>
      <c r="U1360" s="13"/>
      <c r="V1360" s="13"/>
      <c r="W1360" s="13"/>
      <c r="X1360" s="13"/>
      <c r="Y1360" s="13"/>
      <c r="Z1360" s="13"/>
      <c r="AA1360" s="13"/>
      <c r="AB1360" s="13"/>
      <c r="AC1360" s="13"/>
      <c r="AD1360" s="13"/>
      <c r="AE1360" s="13"/>
      <c r="AT1360" s="237" t="s">
        <v>146</v>
      </c>
      <c r="AU1360" s="237" t="s">
        <v>83</v>
      </c>
      <c r="AV1360" s="13" t="s">
        <v>83</v>
      </c>
      <c r="AW1360" s="13" t="s">
        <v>33</v>
      </c>
      <c r="AX1360" s="13" t="s">
        <v>81</v>
      </c>
      <c r="AY1360" s="237" t="s">
        <v>133</v>
      </c>
    </row>
    <row r="1361" s="2" customFormat="1" ht="37.8" customHeight="1">
      <c r="A1361" s="41"/>
      <c r="B1361" s="42"/>
      <c r="C1361" s="273" t="s">
        <v>2241</v>
      </c>
      <c r="D1361" s="273" t="s">
        <v>735</v>
      </c>
      <c r="E1361" s="274" t="s">
        <v>2225</v>
      </c>
      <c r="F1361" s="275" t="s">
        <v>2226</v>
      </c>
      <c r="G1361" s="276" t="s">
        <v>287</v>
      </c>
      <c r="H1361" s="277">
        <v>60.533000000000001</v>
      </c>
      <c r="I1361" s="278"/>
      <c r="J1361" s="279">
        <f>ROUND(I1361*H1361,2)</f>
        <v>0</v>
      </c>
      <c r="K1361" s="275" t="s">
        <v>139</v>
      </c>
      <c r="L1361" s="280"/>
      <c r="M1361" s="281" t="s">
        <v>19</v>
      </c>
      <c r="N1361" s="282" t="s">
        <v>44</v>
      </c>
      <c r="O1361" s="87"/>
      <c r="P1361" s="216">
        <f>O1361*H1361</f>
        <v>0</v>
      </c>
      <c r="Q1361" s="216">
        <v>0.00175</v>
      </c>
      <c r="R1361" s="216">
        <f>Q1361*H1361</f>
        <v>0.10593275000000001</v>
      </c>
      <c r="S1361" s="216">
        <v>0</v>
      </c>
      <c r="T1361" s="217">
        <f>S1361*H1361</f>
        <v>0</v>
      </c>
      <c r="U1361" s="41"/>
      <c r="V1361" s="41"/>
      <c r="W1361" s="41"/>
      <c r="X1361" s="41"/>
      <c r="Y1361" s="41"/>
      <c r="Z1361" s="41"/>
      <c r="AA1361" s="41"/>
      <c r="AB1361" s="41"/>
      <c r="AC1361" s="41"/>
      <c r="AD1361" s="41"/>
      <c r="AE1361" s="41"/>
      <c r="AR1361" s="218" t="s">
        <v>382</v>
      </c>
      <c r="AT1361" s="218" t="s">
        <v>735</v>
      </c>
      <c r="AU1361" s="218" t="s">
        <v>83</v>
      </c>
      <c r="AY1361" s="20" t="s">
        <v>133</v>
      </c>
      <c r="BE1361" s="219">
        <f>IF(N1361="základní",J1361,0)</f>
        <v>0</v>
      </c>
      <c r="BF1361" s="219">
        <f>IF(N1361="snížená",J1361,0)</f>
        <v>0</v>
      </c>
      <c r="BG1361" s="219">
        <f>IF(N1361="zákl. přenesená",J1361,0)</f>
        <v>0</v>
      </c>
      <c r="BH1361" s="219">
        <f>IF(N1361="sníž. přenesená",J1361,0)</f>
        <v>0</v>
      </c>
      <c r="BI1361" s="219">
        <f>IF(N1361="nulová",J1361,0)</f>
        <v>0</v>
      </c>
      <c r="BJ1361" s="20" t="s">
        <v>81</v>
      </c>
      <c r="BK1361" s="219">
        <f>ROUND(I1361*H1361,2)</f>
        <v>0</v>
      </c>
      <c r="BL1361" s="20" t="s">
        <v>246</v>
      </c>
      <c r="BM1361" s="218" t="s">
        <v>2242</v>
      </c>
    </row>
    <row r="1362" s="2" customFormat="1">
      <c r="A1362" s="41"/>
      <c r="B1362" s="42"/>
      <c r="C1362" s="43"/>
      <c r="D1362" s="220" t="s">
        <v>142</v>
      </c>
      <c r="E1362" s="43"/>
      <c r="F1362" s="221" t="s">
        <v>2226</v>
      </c>
      <c r="G1362" s="43"/>
      <c r="H1362" s="43"/>
      <c r="I1362" s="222"/>
      <c r="J1362" s="43"/>
      <c r="K1362" s="43"/>
      <c r="L1362" s="47"/>
      <c r="M1362" s="223"/>
      <c r="N1362" s="224"/>
      <c r="O1362" s="87"/>
      <c r="P1362" s="87"/>
      <c r="Q1362" s="87"/>
      <c r="R1362" s="87"/>
      <c r="S1362" s="87"/>
      <c r="T1362" s="88"/>
      <c r="U1362" s="41"/>
      <c r="V1362" s="41"/>
      <c r="W1362" s="41"/>
      <c r="X1362" s="41"/>
      <c r="Y1362" s="41"/>
      <c r="Z1362" s="41"/>
      <c r="AA1362" s="41"/>
      <c r="AB1362" s="41"/>
      <c r="AC1362" s="41"/>
      <c r="AD1362" s="41"/>
      <c r="AE1362" s="41"/>
      <c r="AT1362" s="20" t="s">
        <v>142</v>
      </c>
      <c r="AU1362" s="20" t="s">
        <v>83</v>
      </c>
    </row>
    <row r="1363" s="13" customFormat="1">
      <c r="A1363" s="13"/>
      <c r="B1363" s="227"/>
      <c r="C1363" s="228"/>
      <c r="D1363" s="220" t="s">
        <v>146</v>
      </c>
      <c r="E1363" s="228"/>
      <c r="F1363" s="230" t="s">
        <v>2243</v>
      </c>
      <c r="G1363" s="228"/>
      <c r="H1363" s="231">
        <v>60.533000000000001</v>
      </c>
      <c r="I1363" s="232"/>
      <c r="J1363" s="228"/>
      <c r="K1363" s="228"/>
      <c r="L1363" s="233"/>
      <c r="M1363" s="234"/>
      <c r="N1363" s="235"/>
      <c r="O1363" s="235"/>
      <c r="P1363" s="235"/>
      <c r="Q1363" s="235"/>
      <c r="R1363" s="235"/>
      <c r="S1363" s="235"/>
      <c r="T1363" s="236"/>
      <c r="U1363" s="13"/>
      <c r="V1363" s="13"/>
      <c r="W1363" s="13"/>
      <c r="X1363" s="13"/>
      <c r="Y1363" s="13"/>
      <c r="Z1363" s="13"/>
      <c r="AA1363" s="13"/>
      <c r="AB1363" s="13"/>
      <c r="AC1363" s="13"/>
      <c r="AD1363" s="13"/>
      <c r="AE1363" s="13"/>
      <c r="AT1363" s="237" t="s">
        <v>146</v>
      </c>
      <c r="AU1363" s="237" t="s">
        <v>83</v>
      </c>
      <c r="AV1363" s="13" t="s">
        <v>83</v>
      </c>
      <c r="AW1363" s="13" t="s">
        <v>4</v>
      </c>
      <c r="AX1363" s="13" t="s">
        <v>81</v>
      </c>
      <c r="AY1363" s="237" t="s">
        <v>133</v>
      </c>
    </row>
    <row r="1364" s="2" customFormat="1" ht="24.15" customHeight="1">
      <c r="A1364" s="41"/>
      <c r="B1364" s="42"/>
      <c r="C1364" s="207" t="s">
        <v>2244</v>
      </c>
      <c r="D1364" s="207" t="s">
        <v>135</v>
      </c>
      <c r="E1364" s="208" t="s">
        <v>2245</v>
      </c>
      <c r="F1364" s="209" t="s">
        <v>2246</v>
      </c>
      <c r="G1364" s="210" t="s">
        <v>312</v>
      </c>
      <c r="H1364" s="211">
        <v>7.8600000000000003</v>
      </c>
      <c r="I1364" s="212"/>
      <c r="J1364" s="213">
        <f>ROUND(I1364*H1364,2)</f>
        <v>0</v>
      </c>
      <c r="K1364" s="209" t="s">
        <v>139</v>
      </c>
      <c r="L1364" s="47"/>
      <c r="M1364" s="214" t="s">
        <v>19</v>
      </c>
      <c r="N1364" s="215" t="s">
        <v>44</v>
      </c>
      <c r="O1364" s="87"/>
      <c r="P1364" s="216">
        <f>O1364*H1364</f>
        <v>0</v>
      </c>
      <c r="Q1364" s="216">
        <v>0.00174</v>
      </c>
      <c r="R1364" s="216">
        <f>Q1364*H1364</f>
        <v>0.0136764</v>
      </c>
      <c r="S1364" s="216">
        <v>0</v>
      </c>
      <c r="T1364" s="217">
        <f>S1364*H1364</f>
        <v>0</v>
      </c>
      <c r="U1364" s="41"/>
      <c r="V1364" s="41"/>
      <c r="W1364" s="41"/>
      <c r="X1364" s="41"/>
      <c r="Y1364" s="41"/>
      <c r="Z1364" s="41"/>
      <c r="AA1364" s="41"/>
      <c r="AB1364" s="41"/>
      <c r="AC1364" s="41"/>
      <c r="AD1364" s="41"/>
      <c r="AE1364" s="41"/>
      <c r="AR1364" s="218" t="s">
        <v>246</v>
      </c>
      <c r="AT1364" s="218" t="s">
        <v>135</v>
      </c>
      <c r="AU1364" s="218" t="s">
        <v>83</v>
      </c>
      <c r="AY1364" s="20" t="s">
        <v>133</v>
      </c>
      <c r="BE1364" s="219">
        <f>IF(N1364="základní",J1364,0)</f>
        <v>0</v>
      </c>
      <c r="BF1364" s="219">
        <f>IF(N1364="snížená",J1364,0)</f>
        <v>0</v>
      </c>
      <c r="BG1364" s="219">
        <f>IF(N1364="zákl. přenesená",J1364,0)</f>
        <v>0</v>
      </c>
      <c r="BH1364" s="219">
        <f>IF(N1364="sníž. přenesená",J1364,0)</f>
        <v>0</v>
      </c>
      <c r="BI1364" s="219">
        <f>IF(N1364="nulová",J1364,0)</f>
        <v>0</v>
      </c>
      <c r="BJ1364" s="20" t="s">
        <v>81</v>
      </c>
      <c r="BK1364" s="219">
        <f>ROUND(I1364*H1364,2)</f>
        <v>0</v>
      </c>
      <c r="BL1364" s="20" t="s">
        <v>246</v>
      </c>
      <c r="BM1364" s="218" t="s">
        <v>2247</v>
      </c>
    </row>
    <row r="1365" s="2" customFormat="1">
      <c r="A1365" s="41"/>
      <c r="B1365" s="42"/>
      <c r="C1365" s="43"/>
      <c r="D1365" s="220" t="s">
        <v>142</v>
      </c>
      <c r="E1365" s="43"/>
      <c r="F1365" s="221" t="s">
        <v>2248</v>
      </c>
      <c r="G1365" s="43"/>
      <c r="H1365" s="43"/>
      <c r="I1365" s="222"/>
      <c r="J1365" s="43"/>
      <c r="K1365" s="43"/>
      <c r="L1365" s="47"/>
      <c r="M1365" s="223"/>
      <c r="N1365" s="224"/>
      <c r="O1365" s="87"/>
      <c r="P1365" s="87"/>
      <c r="Q1365" s="87"/>
      <c r="R1365" s="87"/>
      <c r="S1365" s="87"/>
      <c r="T1365" s="88"/>
      <c r="U1365" s="41"/>
      <c r="V1365" s="41"/>
      <c r="W1365" s="41"/>
      <c r="X1365" s="41"/>
      <c r="Y1365" s="41"/>
      <c r="Z1365" s="41"/>
      <c r="AA1365" s="41"/>
      <c r="AB1365" s="41"/>
      <c r="AC1365" s="41"/>
      <c r="AD1365" s="41"/>
      <c r="AE1365" s="41"/>
      <c r="AT1365" s="20" t="s">
        <v>142</v>
      </c>
      <c r="AU1365" s="20" t="s">
        <v>83</v>
      </c>
    </row>
    <row r="1366" s="2" customFormat="1">
      <c r="A1366" s="41"/>
      <c r="B1366" s="42"/>
      <c r="C1366" s="43"/>
      <c r="D1366" s="225" t="s">
        <v>144</v>
      </c>
      <c r="E1366" s="43"/>
      <c r="F1366" s="226" t="s">
        <v>2249</v>
      </c>
      <c r="G1366" s="43"/>
      <c r="H1366" s="43"/>
      <c r="I1366" s="222"/>
      <c r="J1366" s="43"/>
      <c r="K1366" s="43"/>
      <c r="L1366" s="47"/>
      <c r="M1366" s="223"/>
      <c r="N1366" s="224"/>
      <c r="O1366" s="87"/>
      <c r="P1366" s="87"/>
      <c r="Q1366" s="87"/>
      <c r="R1366" s="87"/>
      <c r="S1366" s="87"/>
      <c r="T1366" s="88"/>
      <c r="U1366" s="41"/>
      <c r="V1366" s="41"/>
      <c r="W1366" s="41"/>
      <c r="X1366" s="41"/>
      <c r="Y1366" s="41"/>
      <c r="Z1366" s="41"/>
      <c r="AA1366" s="41"/>
      <c r="AB1366" s="41"/>
      <c r="AC1366" s="41"/>
      <c r="AD1366" s="41"/>
      <c r="AE1366" s="41"/>
      <c r="AT1366" s="20" t="s">
        <v>144</v>
      </c>
      <c r="AU1366" s="20" t="s">
        <v>83</v>
      </c>
    </row>
    <row r="1367" s="14" customFormat="1">
      <c r="A1367" s="14"/>
      <c r="B1367" s="238"/>
      <c r="C1367" s="239"/>
      <c r="D1367" s="220" t="s">
        <v>146</v>
      </c>
      <c r="E1367" s="240" t="s">
        <v>19</v>
      </c>
      <c r="F1367" s="241" t="s">
        <v>1336</v>
      </c>
      <c r="G1367" s="239"/>
      <c r="H1367" s="240" t="s">
        <v>19</v>
      </c>
      <c r="I1367" s="242"/>
      <c r="J1367" s="239"/>
      <c r="K1367" s="239"/>
      <c r="L1367" s="243"/>
      <c r="M1367" s="244"/>
      <c r="N1367" s="245"/>
      <c r="O1367" s="245"/>
      <c r="P1367" s="245"/>
      <c r="Q1367" s="245"/>
      <c r="R1367" s="245"/>
      <c r="S1367" s="245"/>
      <c r="T1367" s="246"/>
      <c r="U1367" s="14"/>
      <c r="V1367" s="14"/>
      <c r="W1367" s="14"/>
      <c r="X1367" s="14"/>
      <c r="Y1367" s="14"/>
      <c r="Z1367" s="14"/>
      <c r="AA1367" s="14"/>
      <c r="AB1367" s="14"/>
      <c r="AC1367" s="14"/>
      <c r="AD1367" s="14"/>
      <c r="AE1367" s="14"/>
      <c r="AT1367" s="247" t="s">
        <v>146</v>
      </c>
      <c r="AU1367" s="247" t="s">
        <v>83</v>
      </c>
      <c r="AV1367" s="14" t="s">
        <v>81</v>
      </c>
      <c r="AW1367" s="14" t="s">
        <v>33</v>
      </c>
      <c r="AX1367" s="14" t="s">
        <v>73</v>
      </c>
      <c r="AY1367" s="247" t="s">
        <v>133</v>
      </c>
    </row>
    <row r="1368" s="13" customFormat="1">
      <c r="A1368" s="13"/>
      <c r="B1368" s="227"/>
      <c r="C1368" s="228"/>
      <c r="D1368" s="220" t="s">
        <v>146</v>
      </c>
      <c r="E1368" s="229" t="s">
        <v>19</v>
      </c>
      <c r="F1368" s="230" t="s">
        <v>501</v>
      </c>
      <c r="G1368" s="228"/>
      <c r="H1368" s="231">
        <v>7.8600000000000003</v>
      </c>
      <c r="I1368" s="232"/>
      <c r="J1368" s="228"/>
      <c r="K1368" s="228"/>
      <c r="L1368" s="233"/>
      <c r="M1368" s="234"/>
      <c r="N1368" s="235"/>
      <c r="O1368" s="235"/>
      <c r="P1368" s="235"/>
      <c r="Q1368" s="235"/>
      <c r="R1368" s="235"/>
      <c r="S1368" s="235"/>
      <c r="T1368" s="236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37" t="s">
        <v>146</v>
      </c>
      <c r="AU1368" s="237" t="s">
        <v>83</v>
      </c>
      <c r="AV1368" s="13" t="s">
        <v>83</v>
      </c>
      <c r="AW1368" s="13" t="s">
        <v>33</v>
      </c>
      <c r="AX1368" s="13" t="s">
        <v>81</v>
      </c>
      <c r="AY1368" s="237" t="s">
        <v>133</v>
      </c>
    </row>
    <row r="1369" s="2" customFormat="1" ht="24.15" customHeight="1">
      <c r="A1369" s="41"/>
      <c r="B1369" s="42"/>
      <c r="C1369" s="273" t="s">
        <v>2250</v>
      </c>
      <c r="D1369" s="273" t="s">
        <v>735</v>
      </c>
      <c r="E1369" s="274" t="s">
        <v>2251</v>
      </c>
      <c r="F1369" s="275" t="s">
        <v>2252</v>
      </c>
      <c r="G1369" s="276" t="s">
        <v>312</v>
      </c>
      <c r="H1369" s="277">
        <v>7.8600000000000003</v>
      </c>
      <c r="I1369" s="278"/>
      <c r="J1369" s="279">
        <f>ROUND(I1369*H1369,2)</f>
        <v>0</v>
      </c>
      <c r="K1369" s="275" t="s">
        <v>139</v>
      </c>
      <c r="L1369" s="280"/>
      <c r="M1369" s="281" t="s">
        <v>19</v>
      </c>
      <c r="N1369" s="282" t="s">
        <v>44</v>
      </c>
      <c r="O1369" s="87"/>
      <c r="P1369" s="216">
        <f>O1369*H1369</f>
        <v>0</v>
      </c>
      <c r="Q1369" s="216">
        <v>0.0021199999999999999</v>
      </c>
      <c r="R1369" s="216">
        <f>Q1369*H1369</f>
        <v>0.0166632</v>
      </c>
      <c r="S1369" s="216">
        <v>0</v>
      </c>
      <c r="T1369" s="217">
        <f>S1369*H1369</f>
        <v>0</v>
      </c>
      <c r="U1369" s="41"/>
      <c r="V1369" s="41"/>
      <c r="W1369" s="41"/>
      <c r="X1369" s="41"/>
      <c r="Y1369" s="41"/>
      <c r="Z1369" s="41"/>
      <c r="AA1369" s="41"/>
      <c r="AB1369" s="41"/>
      <c r="AC1369" s="41"/>
      <c r="AD1369" s="41"/>
      <c r="AE1369" s="41"/>
      <c r="AR1369" s="218" t="s">
        <v>382</v>
      </c>
      <c r="AT1369" s="218" t="s">
        <v>735</v>
      </c>
      <c r="AU1369" s="218" t="s">
        <v>83</v>
      </c>
      <c r="AY1369" s="20" t="s">
        <v>133</v>
      </c>
      <c r="BE1369" s="219">
        <f>IF(N1369="základní",J1369,0)</f>
        <v>0</v>
      </c>
      <c r="BF1369" s="219">
        <f>IF(N1369="snížená",J1369,0)</f>
        <v>0</v>
      </c>
      <c r="BG1369" s="219">
        <f>IF(N1369="zákl. přenesená",J1369,0)</f>
        <v>0</v>
      </c>
      <c r="BH1369" s="219">
        <f>IF(N1369="sníž. přenesená",J1369,0)</f>
        <v>0</v>
      </c>
      <c r="BI1369" s="219">
        <f>IF(N1369="nulová",J1369,0)</f>
        <v>0</v>
      </c>
      <c r="BJ1369" s="20" t="s">
        <v>81</v>
      </c>
      <c r="BK1369" s="219">
        <f>ROUND(I1369*H1369,2)</f>
        <v>0</v>
      </c>
      <c r="BL1369" s="20" t="s">
        <v>246</v>
      </c>
      <c r="BM1369" s="218" t="s">
        <v>2253</v>
      </c>
    </row>
    <row r="1370" s="2" customFormat="1">
      <c r="A1370" s="41"/>
      <c r="B1370" s="42"/>
      <c r="C1370" s="43"/>
      <c r="D1370" s="220" t="s">
        <v>142</v>
      </c>
      <c r="E1370" s="43"/>
      <c r="F1370" s="221" t="s">
        <v>2252</v>
      </c>
      <c r="G1370" s="43"/>
      <c r="H1370" s="43"/>
      <c r="I1370" s="222"/>
      <c r="J1370" s="43"/>
      <c r="K1370" s="43"/>
      <c r="L1370" s="47"/>
      <c r="M1370" s="223"/>
      <c r="N1370" s="224"/>
      <c r="O1370" s="87"/>
      <c r="P1370" s="87"/>
      <c r="Q1370" s="87"/>
      <c r="R1370" s="87"/>
      <c r="S1370" s="87"/>
      <c r="T1370" s="88"/>
      <c r="U1370" s="41"/>
      <c r="V1370" s="41"/>
      <c r="W1370" s="41"/>
      <c r="X1370" s="41"/>
      <c r="Y1370" s="41"/>
      <c r="Z1370" s="41"/>
      <c r="AA1370" s="41"/>
      <c r="AB1370" s="41"/>
      <c r="AC1370" s="41"/>
      <c r="AD1370" s="41"/>
      <c r="AE1370" s="41"/>
      <c r="AT1370" s="20" t="s">
        <v>142</v>
      </c>
      <c r="AU1370" s="20" t="s">
        <v>83</v>
      </c>
    </row>
    <row r="1371" s="2" customFormat="1" ht="24.15" customHeight="1">
      <c r="A1371" s="41"/>
      <c r="B1371" s="42"/>
      <c r="C1371" s="207" t="s">
        <v>2254</v>
      </c>
      <c r="D1371" s="207" t="s">
        <v>135</v>
      </c>
      <c r="E1371" s="208" t="s">
        <v>2255</v>
      </c>
      <c r="F1371" s="209" t="s">
        <v>2256</v>
      </c>
      <c r="G1371" s="210" t="s">
        <v>312</v>
      </c>
      <c r="H1371" s="211">
        <v>11.640000000000001</v>
      </c>
      <c r="I1371" s="212"/>
      <c r="J1371" s="213">
        <f>ROUND(I1371*H1371,2)</f>
        <v>0</v>
      </c>
      <c r="K1371" s="209" t="s">
        <v>139</v>
      </c>
      <c r="L1371" s="47"/>
      <c r="M1371" s="214" t="s">
        <v>19</v>
      </c>
      <c r="N1371" s="215" t="s">
        <v>44</v>
      </c>
      <c r="O1371" s="87"/>
      <c r="P1371" s="216">
        <f>O1371*H1371</f>
        <v>0</v>
      </c>
      <c r="Q1371" s="216">
        <v>0.00174</v>
      </c>
      <c r="R1371" s="216">
        <f>Q1371*H1371</f>
        <v>0.0202536</v>
      </c>
      <c r="S1371" s="216">
        <v>0</v>
      </c>
      <c r="T1371" s="217">
        <f>S1371*H1371</f>
        <v>0</v>
      </c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R1371" s="218" t="s">
        <v>246</v>
      </c>
      <c r="AT1371" s="218" t="s">
        <v>135</v>
      </c>
      <c r="AU1371" s="218" t="s">
        <v>83</v>
      </c>
      <c r="AY1371" s="20" t="s">
        <v>133</v>
      </c>
      <c r="BE1371" s="219">
        <f>IF(N1371="základní",J1371,0)</f>
        <v>0</v>
      </c>
      <c r="BF1371" s="219">
        <f>IF(N1371="snížená",J1371,0)</f>
        <v>0</v>
      </c>
      <c r="BG1371" s="219">
        <f>IF(N1371="zákl. přenesená",J1371,0)</f>
        <v>0</v>
      </c>
      <c r="BH1371" s="219">
        <f>IF(N1371="sníž. přenesená",J1371,0)</f>
        <v>0</v>
      </c>
      <c r="BI1371" s="219">
        <f>IF(N1371="nulová",J1371,0)</f>
        <v>0</v>
      </c>
      <c r="BJ1371" s="20" t="s">
        <v>81</v>
      </c>
      <c r="BK1371" s="219">
        <f>ROUND(I1371*H1371,2)</f>
        <v>0</v>
      </c>
      <c r="BL1371" s="20" t="s">
        <v>246</v>
      </c>
      <c r="BM1371" s="218" t="s">
        <v>2257</v>
      </c>
    </row>
    <row r="1372" s="2" customFormat="1">
      <c r="A1372" s="41"/>
      <c r="B1372" s="42"/>
      <c r="C1372" s="43"/>
      <c r="D1372" s="220" t="s">
        <v>142</v>
      </c>
      <c r="E1372" s="43"/>
      <c r="F1372" s="221" t="s">
        <v>2258</v>
      </c>
      <c r="G1372" s="43"/>
      <c r="H1372" s="43"/>
      <c r="I1372" s="222"/>
      <c r="J1372" s="43"/>
      <c r="K1372" s="43"/>
      <c r="L1372" s="47"/>
      <c r="M1372" s="223"/>
      <c r="N1372" s="224"/>
      <c r="O1372" s="87"/>
      <c r="P1372" s="87"/>
      <c r="Q1372" s="87"/>
      <c r="R1372" s="87"/>
      <c r="S1372" s="87"/>
      <c r="T1372" s="88"/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T1372" s="20" t="s">
        <v>142</v>
      </c>
      <c r="AU1372" s="20" t="s">
        <v>83</v>
      </c>
    </row>
    <row r="1373" s="2" customFormat="1">
      <c r="A1373" s="41"/>
      <c r="B1373" s="42"/>
      <c r="C1373" s="43"/>
      <c r="D1373" s="225" t="s">
        <v>144</v>
      </c>
      <c r="E1373" s="43"/>
      <c r="F1373" s="226" t="s">
        <v>2259</v>
      </c>
      <c r="G1373" s="43"/>
      <c r="H1373" s="43"/>
      <c r="I1373" s="222"/>
      <c r="J1373" s="43"/>
      <c r="K1373" s="43"/>
      <c r="L1373" s="47"/>
      <c r="M1373" s="223"/>
      <c r="N1373" s="224"/>
      <c r="O1373" s="87"/>
      <c r="P1373" s="87"/>
      <c r="Q1373" s="87"/>
      <c r="R1373" s="87"/>
      <c r="S1373" s="87"/>
      <c r="T1373" s="88"/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T1373" s="20" t="s">
        <v>144</v>
      </c>
      <c r="AU1373" s="20" t="s">
        <v>83</v>
      </c>
    </row>
    <row r="1374" s="14" customFormat="1">
      <c r="A1374" s="14"/>
      <c r="B1374" s="238"/>
      <c r="C1374" s="239"/>
      <c r="D1374" s="220" t="s">
        <v>146</v>
      </c>
      <c r="E1374" s="240" t="s">
        <v>19</v>
      </c>
      <c r="F1374" s="241" t="s">
        <v>1323</v>
      </c>
      <c r="G1374" s="239"/>
      <c r="H1374" s="240" t="s">
        <v>19</v>
      </c>
      <c r="I1374" s="242"/>
      <c r="J1374" s="239"/>
      <c r="K1374" s="239"/>
      <c r="L1374" s="243"/>
      <c r="M1374" s="244"/>
      <c r="N1374" s="245"/>
      <c r="O1374" s="245"/>
      <c r="P1374" s="245"/>
      <c r="Q1374" s="245"/>
      <c r="R1374" s="245"/>
      <c r="S1374" s="245"/>
      <c r="T1374" s="246"/>
      <c r="U1374" s="14"/>
      <c r="V1374" s="14"/>
      <c r="W1374" s="14"/>
      <c r="X1374" s="14"/>
      <c r="Y1374" s="14"/>
      <c r="Z1374" s="14"/>
      <c r="AA1374" s="14"/>
      <c r="AB1374" s="14"/>
      <c r="AC1374" s="14"/>
      <c r="AD1374" s="14"/>
      <c r="AE1374" s="14"/>
      <c r="AT1374" s="247" t="s">
        <v>146</v>
      </c>
      <c r="AU1374" s="247" t="s">
        <v>83</v>
      </c>
      <c r="AV1374" s="14" t="s">
        <v>81</v>
      </c>
      <c r="AW1374" s="14" t="s">
        <v>33</v>
      </c>
      <c r="AX1374" s="14" t="s">
        <v>73</v>
      </c>
      <c r="AY1374" s="247" t="s">
        <v>133</v>
      </c>
    </row>
    <row r="1375" s="13" customFormat="1">
      <c r="A1375" s="13"/>
      <c r="B1375" s="227"/>
      <c r="C1375" s="228"/>
      <c r="D1375" s="220" t="s">
        <v>146</v>
      </c>
      <c r="E1375" s="229" t="s">
        <v>19</v>
      </c>
      <c r="F1375" s="230" t="s">
        <v>500</v>
      </c>
      <c r="G1375" s="228"/>
      <c r="H1375" s="231">
        <v>11.640000000000001</v>
      </c>
      <c r="I1375" s="232"/>
      <c r="J1375" s="228"/>
      <c r="K1375" s="228"/>
      <c r="L1375" s="233"/>
      <c r="M1375" s="234"/>
      <c r="N1375" s="235"/>
      <c r="O1375" s="235"/>
      <c r="P1375" s="235"/>
      <c r="Q1375" s="235"/>
      <c r="R1375" s="235"/>
      <c r="S1375" s="235"/>
      <c r="T1375" s="236"/>
      <c r="U1375" s="13"/>
      <c r="V1375" s="13"/>
      <c r="W1375" s="13"/>
      <c r="X1375" s="13"/>
      <c r="Y1375" s="13"/>
      <c r="Z1375" s="13"/>
      <c r="AA1375" s="13"/>
      <c r="AB1375" s="13"/>
      <c r="AC1375" s="13"/>
      <c r="AD1375" s="13"/>
      <c r="AE1375" s="13"/>
      <c r="AT1375" s="237" t="s">
        <v>146</v>
      </c>
      <c r="AU1375" s="237" t="s">
        <v>83</v>
      </c>
      <c r="AV1375" s="13" t="s">
        <v>83</v>
      </c>
      <c r="AW1375" s="13" t="s">
        <v>33</v>
      </c>
      <c r="AX1375" s="13" t="s">
        <v>81</v>
      </c>
      <c r="AY1375" s="237" t="s">
        <v>133</v>
      </c>
    </row>
    <row r="1376" s="2" customFormat="1" ht="24.15" customHeight="1">
      <c r="A1376" s="41"/>
      <c r="B1376" s="42"/>
      <c r="C1376" s="273" t="s">
        <v>2260</v>
      </c>
      <c r="D1376" s="273" t="s">
        <v>735</v>
      </c>
      <c r="E1376" s="274" t="s">
        <v>2251</v>
      </c>
      <c r="F1376" s="275" t="s">
        <v>2252</v>
      </c>
      <c r="G1376" s="276" t="s">
        <v>312</v>
      </c>
      <c r="H1376" s="277">
        <v>11.640000000000001</v>
      </c>
      <c r="I1376" s="278"/>
      <c r="J1376" s="279">
        <f>ROUND(I1376*H1376,2)</f>
        <v>0</v>
      </c>
      <c r="K1376" s="275" t="s">
        <v>139</v>
      </c>
      <c r="L1376" s="280"/>
      <c r="M1376" s="281" t="s">
        <v>19</v>
      </c>
      <c r="N1376" s="282" t="s">
        <v>44</v>
      </c>
      <c r="O1376" s="87"/>
      <c r="P1376" s="216">
        <f>O1376*H1376</f>
        <v>0</v>
      </c>
      <c r="Q1376" s="216">
        <v>0.0021199999999999999</v>
      </c>
      <c r="R1376" s="216">
        <f>Q1376*H1376</f>
        <v>0.024676799999999999</v>
      </c>
      <c r="S1376" s="216">
        <v>0</v>
      </c>
      <c r="T1376" s="217">
        <f>S1376*H1376</f>
        <v>0</v>
      </c>
      <c r="U1376" s="41"/>
      <c r="V1376" s="41"/>
      <c r="W1376" s="41"/>
      <c r="X1376" s="41"/>
      <c r="Y1376" s="41"/>
      <c r="Z1376" s="41"/>
      <c r="AA1376" s="41"/>
      <c r="AB1376" s="41"/>
      <c r="AC1376" s="41"/>
      <c r="AD1376" s="41"/>
      <c r="AE1376" s="41"/>
      <c r="AR1376" s="218" t="s">
        <v>382</v>
      </c>
      <c r="AT1376" s="218" t="s">
        <v>735</v>
      </c>
      <c r="AU1376" s="218" t="s">
        <v>83</v>
      </c>
      <c r="AY1376" s="20" t="s">
        <v>133</v>
      </c>
      <c r="BE1376" s="219">
        <f>IF(N1376="základní",J1376,0)</f>
        <v>0</v>
      </c>
      <c r="BF1376" s="219">
        <f>IF(N1376="snížená",J1376,0)</f>
        <v>0</v>
      </c>
      <c r="BG1376" s="219">
        <f>IF(N1376="zákl. přenesená",J1376,0)</f>
        <v>0</v>
      </c>
      <c r="BH1376" s="219">
        <f>IF(N1376="sníž. přenesená",J1376,0)</f>
        <v>0</v>
      </c>
      <c r="BI1376" s="219">
        <f>IF(N1376="nulová",J1376,0)</f>
        <v>0</v>
      </c>
      <c r="BJ1376" s="20" t="s">
        <v>81</v>
      </c>
      <c r="BK1376" s="219">
        <f>ROUND(I1376*H1376,2)</f>
        <v>0</v>
      </c>
      <c r="BL1376" s="20" t="s">
        <v>246</v>
      </c>
      <c r="BM1376" s="218" t="s">
        <v>2261</v>
      </c>
    </row>
    <row r="1377" s="2" customFormat="1">
      <c r="A1377" s="41"/>
      <c r="B1377" s="42"/>
      <c r="C1377" s="43"/>
      <c r="D1377" s="220" t="s">
        <v>142</v>
      </c>
      <c r="E1377" s="43"/>
      <c r="F1377" s="221" t="s">
        <v>2252</v>
      </c>
      <c r="G1377" s="43"/>
      <c r="H1377" s="43"/>
      <c r="I1377" s="222"/>
      <c r="J1377" s="43"/>
      <c r="K1377" s="43"/>
      <c r="L1377" s="47"/>
      <c r="M1377" s="223"/>
      <c r="N1377" s="224"/>
      <c r="O1377" s="87"/>
      <c r="P1377" s="87"/>
      <c r="Q1377" s="87"/>
      <c r="R1377" s="87"/>
      <c r="S1377" s="87"/>
      <c r="T1377" s="88"/>
      <c r="U1377" s="41"/>
      <c r="V1377" s="41"/>
      <c r="W1377" s="41"/>
      <c r="X1377" s="41"/>
      <c r="Y1377" s="41"/>
      <c r="Z1377" s="41"/>
      <c r="AA1377" s="41"/>
      <c r="AB1377" s="41"/>
      <c r="AC1377" s="41"/>
      <c r="AD1377" s="41"/>
      <c r="AE1377" s="41"/>
      <c r="AT1377" s="20" t="s">
        <v>142</v>
      </c>
      <c r="AU1377" s="20" t="s">
        <v>83</v>
      </c>
    </row>
    <row r="1378" s="2" customFormat="1" ht="24.15" customHeight="1">
      <c r="A1378" s="41"/>
      <c r="B1378" s="42"/>
      <c r="C1378" s="207" t="s">
        <v>2262</v>
      </c>
      <c r="D1378" s="207" t="s">
        <v>135</v>
      </c>
      <c r="E1378" s="208" t="s">
        <v>2263</v>
      </c>
      <c r="F1378" s="209" t="s">
        <v>2264</v>
      </c>
      <c r="G1378" s="210" t="s">
        <v>287</v>
      </c>
      <c r="H1378" s="211">
        <v>238.53999999999999</v>
      </c>
      <c r="I1378" s="212"/>
      <c r="J1378" s="213">
        <f>ROUND(I1378*H1378,2)</f>
        <v>0</v>
      </c>
      <c r="K1378" s="209" t="s">
        <v>139</v>
      </c>
      <c r="L1378" s="47"/>
      <c r="M1378" s="214" t="s">
        <v>19</v>
      </c>
      <c r="N1378" s="215" t="s">
        <v>44</v>
      </c>
      <c r="O1378" s="87"/>
      <c r="P1378" s="216">
        <f>O1378*H1378</f>
        <v>0</v>
      </c>
      <c r="Q1378" s="216">
        <v>0</v>
      </c>
      <c r="R1378" s="216">
        <f>Q1378*H1378</f>
        <v>0</v>
      </c>
      <c r="S1378" s="216">
        <v>0</v>
      </c>
      <c r="T1378" s="217">
        <f>S1378*H1378</f>
        <v>0</v>
      </c>
      <c r="U1378" s="41"/>
      <c r="V1378" s="41"/>
      <c r="W1378" s="41"/>
      <c r="X1378" s="41"/>
      <c r="Y1378" s="41"/>
      <c r="Z1378" s="41"/>
      <c r="AA1378" s="41"/>
      <c r="AB1378" s="41"/>
      <c r="AC1378" s="41"/>
      <c r="AD1378" s="41"/>
      <c r="AE1378" s="41"/>
      <c r="AR1378" s="218" t="s">
        <v>246</v>
      </c>
      <c r="AT1378" s="218" t="s">
        <v>135</v>
      </c>
      <c r="AU1378" s="218" t="s">
        <v>83</v>
      </c>
      <c r="AY1378" s="20" t="s">
        <v>133</v>
      </c>
      <c r="BE1378" s="219">
        <f>IF(N1378="základní",J1378,0)</f>
        <v>0</v>
      </c>
      <c r="BF1378" s="219">
        <f>IF(N1378="snížená",J1378,0)</f>
        <v>0</v>
      </c>
      <c r="BG1378" s="219">
        <f>IF(N1378="zákl. přenesená",J1378,0)</f>
        <v>0</v>
      </c>
      <c r="BH1378" s="219">
        <f>IF(N1378="sníž. přenesená",J1378,0)</f>
        <v>0</v>
      </c>
      <c r="BI1378" s="219">
        <f>IF(N1378="nulová",J1378,0)</f>
        <v>0</v>
      </c>
      <c r="BJ1378" s="20" t="s">
        <v>81</v>
      </c>
      <c r="BK1378" s="219">
        <f>ROUND(I1378*H1378,2)</f>
        <v>0</v>
      </c>
      <c r="BL1378" s="20" t="s">
        <v>246</v>
      </c>
      <c r="BM1378" s="218" t="s">
        <v>2265</v>
      </c>
    </row>
    <row r="1379" s="2" customFormat="1">
      <c r="A1379" s="41"/>
      <c r="B1379" s="42"/>
      <c r="C1379" s="43"/>
      <c r="D1379" s="220" t="s">
        <v>142</v>
      </c>
      <c r="E1379" s="43"/>
      <c r="F1379" s="221" t="s">
        <v>2266</v>
      </c>
      <c r="G1379" s="43"/>
      <c r="H1379" s="43"/>
      <c r="I1379" s="222"/>
      <c r="J1379" s="43"/>
      <c r="K1379" s="43"/>
      <c r="L1379" s="47"/>
      <c r="M1379" s="223"/>
      <c r="N1379" s="224"/>
      <c r="O1379" s="87"/>
      <c r="P1379" s="87"/>
      <c r="Q1379" s="87"/>
      <c r="R1379" s="87"/>
      <c r="S1379" s="87"/>
      <c r="T1379" s="88"/>
      <c r="U1379" s="41"/>
      <c r="V1379" s="41"/>
      <c r="W1379" s="41"/>
      <c r="X1379" s="41"/>
      <c r="Y1379" s="41"/>
      <c r="Z1379" s="41"/>
      <c r="AA1379" s="41"/>
      <c r="AB1379" s="41"/>
      <c r="AC1379" s="41"/>
      <c r="AD1379" s="41"/>
      <c r="AE1379" s="41"/>
      <c r="AT1379" s="20" t="s">
        <v>142</v>
      </c>
      <c r="AU1379" s="20" t="s">
        <v>83</v>
      </c>
    </row>
    <row r="1380" s="2" customFormat="1">
      <c r="A1380" s="41"/>
      <c r="B1380" s="42"/>
      <c r="C1380" s="43"/>
      <c r="D1380" s="225" t="s">
        <v>144</v>
      </c>
      <c r="E1380" s="43"/>
      <c r="F1380" s="226" t="s">
        <v>2267</v>
      </c>
      <c r="G1380" s="43"/>
      <c r="H1380" s="43"/>
      <c r="I1380" s="222"/>
      <c r="J1380" s="43"/>
      <c r="K1380" s="43"/>
      <c r="L1380" s="47"/>
      <c r="M1380" s="223"/>
      <c r="N1380" s="224"/>
      <c r="O1380" s="87"/>
      <c r="P1380" s="87"/>
      <c r="Q1380" s="87"/>
      <c r="R1380" s="87"/>
      <c r="S1380" s="87"/>
      <c r="T1380" s="88"/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T1380" s="20" t="s">
        <v>144</v>
      </c>
      <c r="AU1380" s="20" t="s">
        <v>83</v>
      </c>
    </row>
    <row r="1381" s="14" customFormat="1">
      <c r="A1381" s="14"/>
      <c r="B1381" s="238"/>
      <c r="C1381" s="239"/>
      <c r="D1381" s="220" t="s">
        <v>146</v>
      </c>
      <c r="E1381" s="240" t="s">
        <v>19</v>
      </c>
      <c r="F1381" s="241" t="s">
        <v>2268</v>
      </c>
      <c r="G1381" s="239"/>
      <c r="H1381" s="240" t="s">
        <v>19</v>
      </c>
      <c r="I1381" s="242"/>
      <c r="J1381" s="239"/>
      <c r="K1381" s="239"/>
      <c r="L1381" s="243"/>
      <c r="M1381" s="244"/>
      <c r="N1381" s="245"/>
      <c r="O1381" s="245"/>
      <c r="P1381" s="245"/>
      <c r="Q1381" s="245"/>
      <c r="R1381" s="245"/>
      <c r="S1381" s="245"/>
      <c r="T1381" s="246"/>
      <c r="U1381" s="14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47" t="s">
        <v>146</v>
      </c>
      <c r="AU1381" s="247" t="s">
        <v>83</v>
      </c>
      <c r="AV1381" s="14" t="s">
        <v>81</v>
      </c>
      <c r="AW1381" s="14" t="s">
        <v>33</v>
      </c>
      <c r="AX1381" s="14" t="s">
        <v>73</v>
      </c>
      <c r="AY1381" s="247" t="s">
        <v>133</v>
      </c>
    </row>
    <row r="1382" s="13" customFormat="1">
      <c r="A1382" s="13"/>
      <c r="B1382" s="227"/>
      <c r="C1382" s="228"/>
      <c r="D1382" s="220" t="s">
        <v>146</v>
      </c>
      <c r="E1382" s="229" t="s">
        <v>19</v>
      </c>
      <c r="F1382" s="230" t="s">
        <v>2269</v>
      </c>
      <c r="G1382" s="228"/>
      <c r="H1382" s="231">
        <v>121</v>
      </c>
      <c r="I1382" s="232"/>
      <c r="J1382" s="228"/>
      <c r="K1382" s="228"/>
      <c r="L1382" s="233"/>
      <c r="M1382" s="234"/>
      <c r="N1382" s="235"/>
      <c r="O1382" s="235"/>
      <c r="P1382" s="235"/>
      <c r="Q1382" s="235"/>
      <c r="R1382" s="235"/>
      <c r="S1382" s="235"/>
      <c r="T1382" s="236"/>
      <c r="U1382" s="13"/>
      <c r="V1382" s="13"/>
      <c r="W1382" s="13"/>
      <c r="X1382" s="13"/>
      <c r="Y1382" s="13"/>
      <c r="Z1382" s="13"/>
      <c r="AA1382" s="13"/>
      <c r="AB1382" s="13"/>
      <c r="AC1382" s="13"/>
      <c r="AD1382" s="13"/>
      <c r="AE1382" s="13"/>
      <c r="AT1382" s="237" t="s">
        <v>146</v>
      </c>
      <c r="AU1382" s="237" t="s">
        <v>83</v>
      </c>
      <c r="AV1382" s="13" t="s">
        <v>83</v>
      </c>
      <c r="AW1382" s="13" t="s">
        <v>33</v>
      </c>
      <c r="AX1382" s="13" t="s">
        <v>73</v>
      </c>
      <c r="AY1382" s="237" t="s">
        <v>133</v>
      </c>
    </row>
    <row r="1383" s="13" customFormat="1">
      <c r="A1383" s="13"/>
      <c r="B1383" s="227"/>
      <c r="C1383" s="228"/>
      <c r="D1383" s="220" t="s">
        <v>146</v>
      </c>
      <c r="E1383" s="229" t="s">
        <v>19</v>
      </c>
      <c r="F1383" s="230" t="s">
        <v>2270</v>
      </c>
      <c r="G1383" s="228"/>
      <c r="H1383" s="231">
        <v>117.54000000000001</v>
      </c>
      <c r="I1383" s="232"/>
      <c r="J1383" s="228"/>
      <c r="K1383" s="228"/>
      <c r="L1383" s="233"/>
      <c r="M1383" s="234"/>
      <c r="N1383" s="235"/>
      <c r="O1383" s="235"/>
      <c r="P1383" s="235"/>
      <c r="Q1383" s="235"/>
      <c r="R1383" s="235"/>
      <c r="S1383" s="235"/>
      <c r="T1383" s="236"/>
      <c r="U1383" s="13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37" t="s">
        <v>146</v>
      </c>
      <c r="AU1383" s="237" t="s">
        <v>83</v>
      </c>
      <c r="AV1383" s="13" t="s">
        <v>83</v>
      </c>
      <c r="AW1383" s="13" t="s">
        <v>33</v>
      </c>
      <c r="AX1383" s="13" t="s">
        <v>73</v>
      </c>
      <c r="AY1383" s="237" t="s">
        <v>133</v>
      </c>
    </row>
    <row r="1384" s="15" customFormat="1">
      <c r="A1384" s="15"/>
      <c r="B1384" s="248"/>
      <c r="C1384" s="249"/>
      <c r="D1384" s="220" t="s">
        <v>146</v>
      </c>
      <c r="E1384" s="250" t="s">
        <v>19</v>
      </c>
      <c r="F1384" s="251" t="s">
        <v>261</v>
      </c>
      <c r="G1384" s="249"/>
      <c r="H1384" s="252">
        <v>238.54000000000002</v>
      </c>
      <c r="I1384" s="253"/>
      <c r="J1384" s="249"/>
      <c r="K1384" s="249"/>
      <c r="L1384" s="254"/>
      <c r="M1384" s="255"/>
      <c r="N1384" s="256"/>
      <c r="O1384" s="256"/>
      <c r="P1384" s="256"/>
      <c r="Q1384" s="256"/>
      <c r="R1384" s="256"/>
      <c r="S1384" s="256"/>
      <c r="T1384" s="257"/>
      <c r="U1384" s="15"/>
      <c r="V1384" s="15"/>
      <c r="W1384" s="15"/>
      <c r="X1384" s="15"/>
      <c r="Y1384" s="15"/>
      <c r="Z1384" s="15"/>
      <c r="AA1384" s="15"/>
      <c r="AB1384" s="15"/>
      <c r="AC1384" s="15"/>
      <c r="AD1384" s="15"/>
      <c r="AE1384" s="15"/>
      <c r="AT1384" s="258" t="s">
        <v>146</v>
      </c>
      <c r="AU1384" s="258" t="s">
        <v>83</v>
      </c>
      <c r="AV1384" s="15" t="s">
        <v>140</v>
      </c>
      <c r="AW1384" s="15" t="s">
        <v>33</v>
      </c>
      <c r="AX1384" s="15" t="s">
        <v>81</v>
      </c>
      <c r="AY1384" s="258" t="s">
        <v>133</v>
      </c>
    </row>
    <row r="1385" s="2" customFormat="1" ht="24.15" customHeight="1">
      <c r="A1385" s="41"/>
      <c r="B1385" s="42"/>
      <c r="C1385" s="273" t="s">
        <v>2271</v>
      </c>
      <c r="D1385" s="273" t="s">
        <v>735</v>
      </c>
      <c r="E1385" s="274" t="s">
        <v>2272</v>
      </c>
      <c r="F1385" s="275" t="s">
        <v>2273</v>
      </c>
      <c r="G1385" s="276" t="s">
        <v>287</v>
      </c>
      <c r="H1385" s="277">
        <v>238.53999999999999</v>
      </c>
      <c r="I1385" s="278"/>
      <c r="J1385" s="279">
        <f>ROUND(I1385*H1385,2)</f>
        <v>0</v>
      </c>
      <c r="K1385" s="275" t="s">
        <v>139</v>
      </c>
      <c r="L1385" s="280"/>
      <c r="M1385" s="281" t="s">
        <v>19</v>
      </c>
      <c r="N1385" s="282" t="s">
        <v>44</v>
      </c>
      <c r="O1385" s="87"/>
      <c r="P1385" s="216">
        <f>O1385*H1385</f>
        <v>0</v>
      </c>
      <c r="Q1385" s="216">
        <v>0.00020000000000000001</v>
      </c>
      <c r="R1385" s="216">
        <f>Q1385*H1385</f>
        <v>0.047708</v>
      </c>
      <c r="S1385" s="216">
        <v>0</v>
      </c>
      <c r="T1385" s="217">
        <f>S1385*H1385</f>
        <v>0</v>
      </c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R1385" s="218" t="s">
        <v>382</v>
      </c>
      <c r="AT1385" s="218" t="s">
        <v>735</v>
      </c>
      <c r="AU1385" s="218" t="s">
        <v>83</v>
      </c>
      <c r="AY1385" s="20" t="s">
        <v>133</v>
      </c>
      <c r="BE1385" s="219">
        <f>IF(N1385="základní",J1385,0)</f>
        <v>0</v>
      </c>
      <c r="BF1385" s="219">
        <f>IF(N1385="snížená",J1385,0)</f>
        <v>0</v>
      </c>
      <c r="BG1385" s="219">
        <f>IF(N1385="zákl. přenesená",J1385,0)</f>
        <v>0</v>
      </c>
      <c r="BH1385" s="219">
        <f>IF(N1385="sníž. přenesená",J1385,0)</f>
        <v>0</v>
      </c>
      <c r="BI1385" s="219">
        <f>IF(N1385="nulová",J1385,0)</f>
        <v>0</v>
      </c>
      <c r="BJ1385" s="20" t="s">
        <v>81</v>
      </c>
      <c r="BK1385" s="219">
        <f>ROUND(I1385*H1385,2)</f>
        <v>0</v>
      </c>
      <c r="BL1385" s="20" t="s">
        <v>246</v>
      </c>
      <c r="BM1385" s="218" t="s">
        <v>2274</v>
      </c>
    </row>
    <row r="1386" s="2" customFormat="1">
      <c r="A1386" s="41"/>
      <c r="B1386" s="42"/>
      <c r="C1386" s="43"/>
      <c r="D1386" s="220" t="s">
        <v>142</v>
      </c>
      <c r="E1386" s="43"/>
      <c r="F1386" s="221" t="s">
        <v>2273</v>
      </c>
      <c r="G1386" s="43"/>
      <c r="H1386" s="43"/>
      <c r="I1386" s="222"/>
      <c r="J1386" s="43"/>
      <c r="K1386" s="43"/>
      <c r="L1386" s="47"/>
      <c r="M1386" s="223"/>
      <c r="N1386" s="224"/>
      <c r="O1386" s="87"/>
      <c r="P1386" s="87"/>
      <c r="Q1386" s="87"/>
      <c r="R1386" s="87"/>
      <c r="S1386" s="87"/>
      <c r="T1386" s="88"/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T1386" s="20" t="s">
        <v>142</v>
      </c>
      <c r="AU1386" s="20" t="s">
        <v>83</v>
      </c>
    </row>
    <row r="1387" s="2" customFormat="1" ht="33" customHeight="1">
      <c r="A1387" s="41"/>
      <c r="B1387" s="42"/>
      <c r="C1387" s="207" t="s">
        <v>2275</v>
      </c>
      <c r="D1387" s="207" t="s">
        <v>135</v>
      </c>
      <c r="E1387" s="208" t="s">
        <v>2276</v>
      </c>
      <c r="F1387" s="209" t="s">
        <v>2277</v>
      </c>
      <c r="G1387" s="210" t="s">
        <v>198</v>
      </c>
      <c r="H1387" s="211">
        <v>176.16800000000001</v>
      </c>
      <c r="I1387" s="212"/>
      <c r="J1387" s="213">
        <f>ROUND(I1387*H1387,2)</f>
        <v>0</v>
      </c>
      <c r="K1387" s="209" t="s">
        <v>139</v>
      </c>
      <c r="L1387" s="47"/>
      <c r="M1387" s="214" t="s">
        <v>19</v>
      </c>
      <c r="N1387" s="215" t="s">
        <v>44</v>
      </c>
      <c r="O1387" s="87"/>
      <c r="P1387" s="216">
        <f>O1387*H1387</f>
        <v>0</v>
      </c>
      <c r="Q1387" s="216">
        <v>0</v>
      </c>
      <c r="R1387" s="216">
        <f>Q1387*H1387</f>
        <v>0</v>
      </c>
      <c r="S1387" s="216">
        <v>0</v>
      </c>
      <c r="T1387" s="217">
        <f>S1387*H1387</f>
        <v>0</v>
      </c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R1387" s="218" t="s">
        <v>246</v>
      </c>
      <c r="AT1387" s="218" t="s">
        <v>135</v>
      </c>
      <c r="AU1387" s="218" t="s">
        <v>83</v>
      </c>
      <c r="AY1387" s="20" t="s">
        <v>133</v>
      </c>
      <c r="BE1387" s="219">
        <f>IF(N1387="základní",J1387,0)</f>
        <v>0</v>
      </c>
      <c r="BF1387" s="219">
        <f>IF(N1387="snížená",J1387,0)</f>
        <v>0</v>
      </c>
      <c r="BG1387" s="219">
        <f>IF(N1387="zákl. přenesená",J1387,0)</f>
        <v>0</v>
      </c>
      <c r="BH1387" s="219">
        <f>IF(N1387="sníž. přenesená",J1387,0)</f>
        <v>0</v>
      </c>
      <c r="BI1387" s="219">
        <f>IF(N1387="nulová",J1387,0)</f>
        <v>0</v>
      </c>
      <c r="BJ1387" s="20" t="s">
        <v>81</v>
      </c>
      <c r="BK1387" s="219">
        <f>ROUND(I1387*H1387,2)</f>
        <v>0</v>
      </c>
      <c r="BL1387" s="20" t="s">
        <v>246</v>
      </c>
      <c r="BM1387" s="218" t="s">
        <v>2278</v>
      </c>
    </row>
    <row r="1388" s="2" customFormat="1">
      <c r="A1388" s="41"/>
      <c r="B1388" s="42"/>
      <c r="C1388" s="43"/>
      <c r="D1388" s="220" t="s">
        <v>142</v>
      </c>
      <c r="E1388" s="43"/>
      <c r="F1388" s="221" t="s">
        <v>2279</v>
      </c>
      <c r="G1388" s="43"/>
      <c r="H1388" s="43"/>
      <c r="I1388" s="222"/>
      <c r="J1388" s="43"/>
      <c r="K1388" s="43"/>
      <c r="L1388" s="47"/>
      <c r="M1388" s="223"/>
      <c r="N1388" s="224"/>
      <c r="O1388" s="87"/>
      <c r="P1388" s="87"/>
      <c r="Q1388" s="87"/>
      <c r="R1388" s="87"/>
      <c r="S1388" s="87"/>
      <c r="T1388" s="88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T1388" s="20" t="s">
        <v>142</v>
      </c>
      <c r="AU1388" s="20" t="s">
        <v>83</v>
      </c>
    </row>
    <row r="1389" s="2" customFormat="1">
      <c r="A1389" s="41"/>
      <c r="B1389" s="42"/>
      <c r="C1389" s="43"/>
      <c r="D1389" s="225" t="s">
        <v>144</v>
      </c>
      <c r="E1389" s="43"/>
      <c r="F1389" s="226" t="s">
        <v>2280</v>
      </c>
      <c r="G1389" s="43"/>
      <c r="H1389" s="43"/>
      <c r="I1389" s="222"/>
      <c r="J1389" s="43"/>
      <c r="K1389" s="43"/>
      <c r="L1389" s="47"/>
      <c r="M1389" s="223"/>
      <c r="N1389" s="224"/>
      <c r="O1389" s="87"/>
      <c r="P1389" s="87"/>
      <c r="Q1389" s="87"/>
      <c r="R1389" s="87"/>
      <c r="S1389" s="87"/>
      <c r="T1389" s="88"/>
      <c r="U1389" s="41"/>
      <c r="V1389" s="41"/>
      <c r="W1389" s="41"/>
      <c r="X1389" s="41"/>
      <c r="Y1389" s="41"/>
      <c r="Z1389" s="41"/>
      <c r="AA1389" s="41"/>
      <c r="AB1389" s="41"/>
      <c r="AC1389" s="41"/>
      <c r="AD1389" s="41"/>
      <c r="AE1389" s="41"/>
      <c r="AT1389" s="20" t="s">
        <v>144</v>
      </c>
      <c r="AU1389" s="20" t="s">
        <v>83</v>
      </c>
    </row>
    <row r="1390" s="13" customFormat="1">
      <c r="A1390" s="13"/>
      <c r="B1390" s="227"/>
      <c r="C1390" s="228"/>
      <c r="D1390" s="220" t="s">
        <v>146</v>
      </c>
      <c r="E1390" s="229" t="s">
        <v>19</v>
      </c>
      <c r="F1390" s="230" t="s">
        <v>508</v>
      </c>
      <c r="G1390" s="228"/>
      <c r="H1390" s="231">
        <v>176.16800000000001</v>
      </c>
      <c r="I1390" s="232"/>
      <c r="J1390" s="228"/>
      <c r="K1390" s="228"/>
      <c r="L1390" s="233"/>
      <c r="M1390" s="234"/>
      <c r="N1390" s="235"/>
      <c r="O1390" s="235"/>
      <c r="P1390" s="235"/>
      <c r="Q1390" s="235"/>
      <c r="R1390" s="235"/>
      <c r="S1390" s="235"/>
      <c r="T1390" s="236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37" t="s">
        <v>146</v>
      </c>
      <c r="AU1390" s="237" t="s">
        <v>83</v>
      </c>
      <c r="AV1390" s="13" t="s">
        <v>83</v>
      </c>
      <c r="AW1390" s="13" t="s">
        <v>33</v>
      </c>
      <c r="AX1390" s="13" t="s">
        <v>81</v>
      </c>
      <c r="AY1390" s="237" t="s">
        <v>133</v>
      </c>
    </row>
    <row r="1391" s="2" customFormat="1" ht="37.8" customHeight="1">
      <c r="A1391" s="41"/>
      <c r="B1391" s="42"/>
      <c r="C1391" s="273" t="s">
        <v>2281</v>
      </c>
      <c r="D1391" s="273" t="s">
        <v>735</v>
      </c>
      <c r="E1391" s="274" t="s">
        <v>2282</v>
      </c>
      <c r="F1391" s="275" t="s">
        <v>2283</v>
      </c>
      <c r="G1391" s="276" t="s">
        <v>198</v>
      </c>
      <c r="H1391" s="277">
        <v>193.785</v>
      </c>
      <c r="I1391" s="278"/>
      <c r="J1391" s="279">
        <f>ROUND(I1391*H1391,2)</f>
        <v>0</v>
      </c>
      <c r="K1391" s="275" t="s">
        <v>139</v>
      </c>
      <c r="L1391" s="280"/>
      <c r="M1391" s="281" t="s">
        <v>19</v>
      </c>
      <c r="N1391" s="282" t="s">
        <v>44</v>
      </c>
      <c r="O1391" s="87"/>
      <c r="P1391" s="216">
        <f>O1391*H1391</f>
        <v>0</v>
      </c>
      <c r="Q1391" s="216">
        <v>0.00025000000000000001</v>
      </c>
      <c r="R1391" s="216">
        <f>Q1391*H1391</f>
        <v>0.048446250000000003</v>
      </c>
      <c r="S1391" s="216">
        <v>0</v>
      </c>
      <c r="T1391" s="217">
        <f>S1391*H1391</f>
        <v>0</v>
      </c>
      <c r="U1391" s="41"/>
      <c r="V1391" s="41"/>
      <c r="W1391" s="41"/>
      <c r="X1391" s="41"/>
      <c r="Y1391" s="41"/>
      <c r="Z1391" s="41"/>
      <c r="AA1391" s="41"/>
      <c r="AB1391" s="41"/>
      <c r="AC1391" s="41"/>
      <c r="AD1391" s="41"/>
      <c r="AE1391" s="41"/>
      <c r="AR1391" s="218" t="s">
        <v>382</v>
      </c>
      <c r="AT1391" s="218" t="s">
        <v>735</v>
      </c>
      <c r="AU1391" s="218" t="s">
        <v>83</v>
      </c>
      <c r="AY1391" s="20" t="s">
        <v>133</v>
      </c>
      <c r="BE1391" s="219">
        <f>IF(N1391="základní",J1391,0)</f>
        <v>0</v>
      </c>
      <c r="BF1391" s="219">
        <f>IF(N1391="snížená",J1391,0)</f>
        <v>0</v>
      </c>
      <c r="BG1391" s="219">
        <f>IF(N1391="zákl. přenesená",J1391,0)</f>
        <v>0</v>
      </c>
      <c r="BH1391" s="219">
        <f>IF(N1391="sníž. přenesená",J1391,0)</f>
        <v>0</v>
      </c>
      <c r="BI1391" s="219">
        <f>IF(N1391="nulová",J1391,0)</f>
        <v>0</v>
      </c>
      <c r="BJ1391" s="20" t="s">
        <v>81</v>
      </c>
      <c r="BK1391" s="219">
        <f>ROUND(I1391*H1391,2)</f>
        <v>0</v>
      </c>
      <c r="BL1391" s="20" t="s">
        <v>246</v>
      </c>
      <c r="BM1391" s="218" t="s">
        <v>2284</v>
      </c>
    </row>
    <row r="1392" s="2" customFormat="1">
      <c r="A1392" s="41"/>
      <c r="B1392" s="42"/>
      <c r="C1392" s="43"/>
      <c r="D1392" s="220" t="s">
        <v>142</v>
      </c>
      <c r="E1392" s="43"/>
      <c r="F1392" s="221" t="s">
        <v>2283</v>
      </c>
      <c r="G1392" s="43"/>
      <c r="H1392" s="43"/>
      <c r="I1392" s="222"/>
      <c r="J1392" s="43"/>
      <c r="K1392" s="43"/>
      <c r="L1392" s="47"/>
      <c r="M1392" s="223"/>
      <c r="N1392" s="224"/>
      <c r="O1392" s="87"/>
      <c r="P1392" s="87"/>
      <c r="Q1392" s="87"/>
      <c r="R1392" s="87"/>
      <c r="S1392" s="87"/>
      <c r="T1392" s="88"/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T1392" s="20" t="s">
        <v>142</v>
      </c>
      <c r="AU1392" s="20" t="s">
        <v>83</v>
      </c>
    </row>
    <row r="1393" s="13" customFormat="1">
      <c r="A1393" s="13"/>
      <c r="B1393" s="227"/>
      <c r="C1393" s="228"/>
      <c r="D1393" s="220" t="s">
        <v>146</v>
      </c>
      <c r="E1393" s="228"/>
      <c r="F1393" s="230" t="s">
        <v>2285</v>
      </c>
      <c r="G1393" s="228"/>
      <c r="H1393" s="231">
        <v>193.785</v>
      </c>
      <c r="I1393" s="232"/>
      <c r="J1393" s="228"/>
      <c r="K1393" s="228"/>
      <c r="L1393" s="233"/>
      <c r="M1393" s="234"/>
      <c r="N1393" s="235"/>
      <c r="O1393" s="235"/>
      <c r="P1393" s="235"/>
      <c r="Q1393" s="235"/>
      <c r="R1393" s="235"/>
      <c r="S1393" s="235"/>
      <c r="T1393" s="236"/>
      <c r="U1393" s="13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37" t="s">
        <v>146</v>
      </c>
      <c r="AU1393" s="237" t="s">
        <v>83</v>
      </c>
      <c r="AV1393" s="13" t="s">
        <v>83</v>
      </c>
      <c r="AW1393" s="13" t="s">
        <v>4</v>
      </c>
      <c r="AX1393" s="13" t="s">
        <v>81</v>
      </c>
      <c r="AY1393" s="237" t="s">
        <v>133</v>
      </c>
    </row>
    <row r="1394" s="2" customFormat="1" ht="24.15" customHeight="1">
      <c r="A1394" s="41"/>
      <c r="B1394" s="42"/>
      <c r="C1394" s="207" t="s">
        <v>2286</v>
      </c>
      <c r="D1394" s="207" t="s">
        <v>135</v>
      </c>
      <c r="E1394" s="208" t="s">
        <v>2287</v>
      </c>
      <c r="F1394" s="209" t="s">
        <v>2288</v>
      </c>
      <c r="G1394" s="210" t="s">
        <v>312</v>
      </c>
      <c r="H1394" s="211">
        <v>19.5</v>
      </c>
      <c r="I1394" s="212"/>
      <c r="J1394" s="213">
        <f>ROUND(I1394*H1394,2)</f>
        <v>0</v>
      </c>
      <c r="K1394" s="209" t="s">
        <v>139</v>
      </c>
      <c r="L1394" s="47"/>
      <c r="M1394" s="214" t="s">
        <v>19</v>
      </c>
      <c r="N1394" s="215" t="s">
        <v>44</v>
      </c>
      <c r="O1394" s="87"/>
      <c r="P1394" s="216">
        <f>O1394*H1394</f>
        <v>0</v>
      </c>
      <c r="Q1394" s="216">
        <v>0</v>
      </c>
      <c r="R1394" s="216">
        <f>Q1394*H1394</f>
        <v>0</v>
      </c>
      <c r="S1394" s="216">
        <v>0</v>
      </c>
      <c r="T1394" s="217">
        <f>S1394*H1394</f>
        <v>0</v>
      </c>
      <c r="U1394" s="41"/>
      <c r="V1394" s="41"/>
      <c r="W1394" s="41"/>
      <c r="X1394" s="41"/>
      <c r="Y1394" s="41"/>
      <c r="Z1394" s="41"/>
      <c r="AA1394" s="41"/>
      <c r="AB1394" s="41"/>
      <c r="AC1394" s="41"/>
      <c r="AD1394" s="41"/>
      <c r="AE1394" s="41"/>
      <c r="AR1394" s="218" t="s">
        <v>246</v>
      </c>
      <c r="AT1394" s="218" t="s">
        <v>135</v>
      </c>
      <c r="AU1394" s="218" t="s">
        <v>83</v>
      </c>
      <c r="AY1394" s="20" t="s">
        <v>133</v>
      </c>
      <c r="BE1394" s="219">
        <f>IF(N1394="základní",J1394,0)</f>
        <v>0</v>
      </c>
      <c r="BF1394" s="219">
        <f>IF(N1394="snížená",J1394,0)</f>
        <v>0</v>
      </c>
      <c r="BG1394" s="219">
        <f>IF(N1394="zákl. přenesená",J1394,0)</f>
        <v>0</v>
      </c>
      <c r="BH1394" s="219">
        <f>IF(N1394="sníž. přenesená",J1394,0)</f>
        <v>0</v>
      </c>
      <c r="BI1394" s="219">
        <f>IF(N1394="nulová",J1394,0)</f>
        <v>0</v>
      </c>
      <c r="BJ1394" s="20" t="s">
        <v>81</v>
      </c>
      <c r="BK1394" s="219">
        <f>ROUND(I1394*H1394,2)</f>
        <v>0</v>
      </c>
      <c r="BL1394" s="20" t="s">
        <v>246</v>
      </c>
      <c r="BM1394" s="218" t="s">
        <v>2289</v>
      </c>
    </row>
    <row r="1395" s="2" customFormat="1">
      <c r="A1395" s="41"/>
      <c r="B1395" s="42"/>
      <c r="C1395" s="43"/>
      <c r="D1395" s="220" t="s">
        <v>142</v>
      </c>
      <c r="E1395" s="43"/>
      <c r="F1395" s="221" t="s">
        <v>2290</v>
      </c>
      <c r="G1395" s="43"/>
      <c r="H1395" s="43"/>
      <c r="I1395" s="222"/>
      <c r="J1395" s="43"/>
      <c r="K1395" s="43"/>
      <c r="L1395" s="47"/>
      <c r="M1395" s="223"/>
      <c r="N1395" s="224"/>
      <c r="O1395" s="87"/>
      <c r="P1395" s="87"/>
      <c r="Q1395" s="87"/>
      <c r="R1395" s="87"/>
      <c r="S1395" s="87"/>
      <c r="T1395" s="88"/>
      <c r="U1395" s="41"/>
      <c r="V1395" s="41"/>
      <c r="W1395" s="41"/>
      <c r="X1395" s="41"/>
      <c r="Y1395" s="41"/>
      <c r="Z1395" s="41"/>
      <c r="AA1395" s="41"/>
      <c r="AB1395" s="41"/>
      <c r="AC1395" s="41"/>
      <c r="AD1395" s="41"/>
      <c r="AE1395" s="41"/>
      <c r="AT1395" s="20" t="s">
        <v>142</v>
      </c>
      <c r="AU1395" s="20" t="s">
        <v>83</v>
      </c>
    </row>
    <row r="1396" s="2" customFormat="1">
      <c r="A1396" s="41"/>
      <c r="B1396" s="42"/>
      <c r="C1396" s="43"/>
      <c r="D1396" s="225" t="s">
        <v>144</v>
      </c>
      <c r="E1396" s="43"/>
      <c r="F1396" s="226" t="s">
        <v>2291</v>
      </c>
      <c r="G1396" s="43"/>
      <c r="H1396" s="43"/>
      <c r="I1396" s="222"/>
      <c r="J1396" s="43"/>
      <c r="K1396" s="43"/>
      <c r="L1396" s="47"/>
      <c r="M1396" s="223"/>
      <c r="N1396" s="224"/>
      <c r="O1396" s="87"/>
      <c r="P1396" s="87"/>
      <c r="Q1396" s="87"/>
      <c r="R1396" s="87"/>
      <c r="S1396" s="87"/>
      <c r="T1396" s="88"/>
      <c r="U1396" s="41"/>
      <c r="V1396" s="41"/>
      <c r="W1396" s="41"/>
      <c r="X1396" s="41"/>
      <c r="Y1396" s="41"/>
      <c r="Z1396" s="41"/>
      <c r="AA1396" s="41"/>
      <c r="AB1396" s="41"/>
      <c r="AC1396" s="41"/>
      <c r="AD1396" s="41"/>
      <c r="AE1396" s="41"/>
      <c r="AT1396" s="20" t="s">
        <v>144</v>
      </c>
      <c r="AU1396" s="20" t="s">
        <v>83</v>
      </c>
    </row>
    <row r="1397" s="13" customFormat="1">
      <c r="A1397" s="13"/>
      <c r="B1397" s="227"/>
      <c r="C1397" s="228"/>
      <c r="D1397" s="220" t="s">
        <v>146</v>
      </c>
      <c r="E1397" s="229" t="s">
        <v>19</v>
      </c>
      <c r="F1397" s="230" t="s">
        <v>500</v>
      </c>
      <c r="G1397" s="228"/>
      <c r="H1397" s="231">
        <v>11.640000000000001</v>
      </c>
      <c r="I1397" s="232"/>
      <c r="J1397" s="228"/>
      <c r="K1397" s="228"/>
      <c r="L1397" s="233"/>
      <c r="M1397" s="234"/>
      <c r="N1397" s="235"/>
      <c r="O1397" s="235"/>
      <c r="P1397" s="235"/>
      <c r="Q1397" s="235"/>
      <c r="R1397" s="235"/>
      <c r="S1397" s="235"/>
      <c r="T1397" s="236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37" t="s">
        <v>146</v>
      </c>
      <c r="AU1397" s="237" t="s">
        <v>83</v>
      </c>
      <c r="AV1397" s="13" t="s">
        <v>83</v>
      </c>
      <c r="AW1397" s="13" t="s">
        <v>33</v>
      </c>
      <c r="AX1397" s="13" t="s">
        <v>73</v>
      </c>
      <c r="AY1397" s="237" t="s">
        <v>133</v>
      </c>
    </row>
    <row r="1398" s="13" customFormat="1">
      <c r="A1398" s="13"/>
      <c r="B1398" s="227"/>
      <c r="C1398" s="228"/>
      <c r="D1398" s="220" t="s">
        <v>146</v>
      </c>
      <c r="E1398" s="229" t="s">
        <v>19</v>
      </c>
      <c r="F1398" s="230" t="s">
        <v>501</v>
      </c>
      <c r="G1398" s="228"/>
      <c r="H1398" s="231">
        <v>7.8600000000000003</v>
      </c>
      <c r="I1398" s="232"/>
      <c r="J1398" s="228"/>
      <c r="K1398" s="228"/>
      <c r="L1398" s="233"/>
      <c r="M1398" s="234"/>
      <c r="N1398" s="235"/>
      <c r="O1398" s="235"/>
      <c r="P1398" s="235"/>
      <c r="Q1398" s="235"/>
      <c r="R1398" s="235"/>
      <c r="S1398" s="235"/>
      <c r="T1398" s="236"/>
      <c r="U1398" s="13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37" t="s">
        <v>146</v>
      </c>
      <c r="AU1398" s="237" t="s">
        <v>83</v>
      </c>
      <c r="AV1398" s="13" t="s">
        <v>83</v>
      </c>
      <c r="AW1398" s="13" t="s">
        <v>33</v>
      </c>
      <c r="AX1398" s="13" t="s">
        <v>73</v>
      </c>
      <c r="AY1398" s="237" t="s">
        <v>133</v>
      </c>
    </row>
    <row r="1399" s="15" customFormat="1">
      <c r="A1399" s="15"/>
      <c r="B1399" s="248"/>
      <c r="C1399" s="249"/>
      <c r="D1399" s="220" t="s">
        <v>146</v>
      </c>
      <c r="E1399" s="250" t="s">
        <v>19</v>
      </c>
      <c r="F1399" s="251" t="s">
        <v>261</v>
      </c>
      <c r="G1399" s="249"/>
      <c r="H1399" s="252">
        <v>19.5</v>
      </c>
      <c r="I1399" s="253"/>
      <c r="J1399" s="249"/>
      <c r="K1399" s="249"/>
      <c r="L1399" s="254"/>
      <c r="M1399" s="255"/>
      <c r="N1399" s="256"/>
      <c r="O1399" s="256"/>
      <c r="P1399" s="256"/>
      <c r="Q1399" s="256"/>
      <c r="R1399" s="256"/>
      <c r="S1399" s="256"/>
      <c r="T1399" s="257"/>
      <c r="U1399" s="15"/>
      <c r="V1399" s="15"/>
      <c r="W1399" s="15"/>
      <c r="X1399" s="15"/>
      <c r="Y1399" s="15"/>
      <c r="Z1399" s="15"/>
      <c r="AA1399" s="15"/>
      <c r="AB1399" s="15"/>
      <c r="AC1399" s="15"/>
      <c r="AD1399" s="15"/>
      <c r="AE1399" s="15"/>
      <c r="AT1399" s="258" t="s">
        <v>146</v>
      </c>
      <c r="AU1399" s="258" t="s">
        <v>83</v>
      </c>
      <c r="AV1399" s="15" t="s">
        <v>140</v>
      </c>
      <c r="AW1399" s="15" t="s">
        <v>33</v>
      </c>
      <c r="AX1399" s="15" t="s">
        <v>81</v>
      </c>
      <c r="AY1399" s="258" t="s">
        <v>133</v>
      </c>
    </row>
    <row r="1400" s="2" customFormat="1" ht="37.8" customHeight="1">
      <c r="A1400" s="41"/>
      <c r="B1400" s="42"/>
      <c r="C1400" s="273" t="s">
        <v>2292</v>
      </c>
      <c r="D1400" s="273" t="s">
        <v>735</v>
      </c>
      <c r="E1400" s="274" t="s">
        <v>2282</v>
      </c>
      <c r="F1400" s="275" t="s">
        <v>2283</v>
      </c>
      <c r="G1400" s="276" t="s">
        <v>198</v>
      </c>
      <c r="H1400" s="277">
        <v>22.425000000000001</v>
      </c>
      <c r="I1400" s="278"/>
      <c r="J1400" s="279">
        <f>ROUND(I1400*H1400,2)</f>
        <v>0</v>
      </c>
      <c r="K1400" s="275" t="s">
        <v>139</v>
      </c>
      <c r="L1400" s="280"/>
      <c r="M1400" s="281" t="s">
        <v>19</v>
      </c>
      <c r="N1400" s="282" t="s">
        <v>44</v>
      </c>
      <c r="O1400" s="87"/>
      <c r="P1400" s="216">
        <f>O1400*H1400</f>
        <v>0</v>
      </c>
      <c r="Q1400" s="216">
        <v>0.00025000000000000001</v>
      </c>
      <c r="R1400" s="216">
        <f>Q1400*H1400</f>
        <v>0.0056062500000000001</v>
      </c>
      <c r="S1400" s="216">
        <v>0</v>
      </c>
      <c r="T1400" s="217">
        <f>S1400*H1400</f>
        <v>0</v>
      </c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R1400" s="218" t="s">
        <v>382</v>
      </c>
      <c r="AT1400" s="218" t="s">
        <v>735</v>
      </c>
      <c r="AU1400" s="218" t="s">
        <v>83</v>
      </c>
      <c r="AY1400" s="20" t="s">
        <v>133</v>
      </c>
      <c r="BE1400" s="219">
        <f>IF(N1400="základní",J1400,0)</f>
        <v>0</v>
      </c>
      <c r="BF1400" s="219">
        <f>IF(N1400="snížená",J1400,0)</f>
        <v>0</v>
      </c>
      <c r="BG1400" s="219">
        <f>IF(N1400="zákl. přenesená",J1400,0)</f>
        <v>0</v>
      </c>
      <c r="BH1400" s="219">
        <f>IF(N1400="sníž. přenesená",J1400,0)</f>
        <v>0</v>
      </c>
      <c r="BI1400" s="219">
        <f>IF(N1400="nulová",J1400,0)</f>
        <v>0</v>
      </c>
      <c r="BJ1400" s="20" t="s">
        <v>81</v>
      </c>
      <c r="BK1400" s="219">
        <f>ROUND(I1400*H1400,2)</f>
        <v>0</v>
      </c>
      <c r="BL1400" s="20" t="s">
        <v>246</v>
      </c>
      <c r="BM1400" s="218" t="s">
        <v>2293</v>
      </c>
    </row>
    <row r="1401" s="2" customFormat="1">
      <c r="A1401" s="41"/>
      <c r="B1401" s="42"/>
      <c r="C1401" s="43"/>
      <c r="D1401" s="220" t="s">
        <v>142</v>
      </c>
      <c r="E1401" s="43"/>
      <c r="F1401" s="221" t="s">
        <v>2283</v>
      </c>
      <c r="G1401" s="43"/>
      <c r="H1401" s="43"/>
      <c r="I1401" s="222"/>
      <c r="J1401" s="43"/>
      <c r="K1401" s="43"/>
      <c r="L1401" s="47"/>
      <c r="M1401" s="223"/>
      <c r="N1401" s="224"/>
      <c r="O1401" s="87"/>
      <c r="P1401" s="87"/>
      <c r="Q1401" s="87"/>
      <c r="R1401" s="87"/>
      <c r="S1401" s="87"/>
      <c r="T1401" s="88"/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T1401" s="20" t="s">
        <v>142</v>
      </c>
      <c r="AU1401" s="20" t="s">
        <v>83</v>
      </c>
    </row>
    <row r="1402" s="13" customFormat="1">
      <c r="A1402" s="13"/>
      <c r="B1402" s="227"/>
      <c r="C1402" s="228"/>
      <c r="D1402" s="220" t="s">
        <v>146</v>
      </c>
      <c r="E1402" s="228"/>
      <c r="F1402" s="230" t="s">
        <v>2294</v>
      </c>
      <c r="G1402" s="228"/>
      <c r="H1402" s="231">
        <v>22.425000000000001</v>
      </c>
      <c r="I1402" s="232"/>
      <c r="J1402" s="228"/>
      <c r="K1402" s="228"/>
      <c r="L1402" s="233"/>
      <c r="M1402" s="234"/>
      <c r="N1402" s="235"/>
      <c r="O1402" s="235"/>
      <c r="P1402" s="235"/>
      <c r="Q1402" s="235"/>
      <c r="R1402" s="235"/>
      <c r="S1402" s="235"/>
      <c r="T1402" s="236"/>
      <c r="U1402" s="13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37" t="s">
        <v>146</v>
      </c>
      <c r="AU1402" s="237" t="s">
        <v>83</v>
      </c>
      <c r="AV1402" s="13" t="s">
        <v>83</v>
      </c>
      <c r="AW1402" s="13" t="s">
        <v>4</v>
      </c>
      <c r="AX1402" s="13" t="s">
        <v>81</v>
      </c>
      <c r="AY1402" s="237" t="s">
        <v>133</v>
      </c>
    </row>
    <row r="1403" s="2" customFormat="1" ht="24.15" customHeight="1">
      <c r="A1403" s="41"/>
      <c r="B1403" s="42"/>
      <c r="C1403" s="207" t="s">
        <v>2295</v>
      </c>
      <c r="D1403" s="207" t="s">
        <v>135</v>
      </c>
      <c r="E1403" s="208" t="s">
        <v>2296</v>
      </c>
      <c r="F1403" s="209" t="s">
        <v>2297</v>
      </c>
      <c r="G1403" s="210" t="s">
        <v>181</v>
      </c>
      <c r="H1403" s="211">
        <v>3.4180000000000001</v>
      </c>
      <c r="I1403" s="212"/>
      <c r="J1403" s="213">
        <f>ROUND(I1403*H1403,2)</f>
        <v>0</v>
      </c>
      <c r="K1403" s="209" t="s">
        <v>139</v>
      </c>
      <c r="L1403" s="47"/>
      <c r="M1403" s="214" t="s">
        <v>19</v>
      </c>
      <c r="N1403" s="215" t="s">
        <v>44</v>
      </c>
      <c r="O1403" s="87"/>
      <c r="P1403" s="216">
        <f>O1403*H1403</f>
        <v>0</v>
      </c>
      <c r="Q1403" s="216">
        <v>0</v>
      </c>
      <c r="R1403" s="216">
        <f>Q1403*H1403</f>
        <v>0</v>
      </c>
      <c r="S1403" s="216">
        <v>0</v>
      </c>
      <c r="T1403" s="217">
        <f>S1403*H1403</f>
        <v>0</v>
      </c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R1403" s="218" t="s">
        <v>246</v>
      </c>
      <c r="AT1403" s="218" t="s">
        <v>135</v>
      </c>
      <c r="AU1403" s="218" t="s">
        <v>83</v>
      </c>
      <c r="AY1403" s="20" t="s">
        <v>133</v>
      </c>
      <c r="BE1403" s="219">
        <f>IF(N1403="základní",J1403,0)</f>
        <v>0</v>
      </c>
      <c r="BF1403" s="219">
        <f>IF(N1403="snížená",J1403,0)</f>
        <v>0</v>
      </c>
      <c r="BG1403" s="219">
        <f>IF(N1403="zákl. přenesená",J1403,0)</f>
        <v>0</v>
      </c>
      <c r="BH1403" s="219">
        <f>IF(N1403="sníž. přenesená",J1403,0)</f>
        <v>0</v>
      </c>
      <c r="BI1403" s="219">
        <f>IF(N1403="nulová",J1403,0)</f>
        <v>0</v>
      </c>
      <c r="BJ1403" s="20" t="s">
        <v>81</v>
      </c>
      <c r="BK1403" s="219">
        <f>ROUND(I1403*H1403,2)</f>
        <v>0</v>
      </c>
      <c r="BL1403" s="20" t="s">
        <v>246</v>
      </c>
      <c r="BM1403" s="218" t="s">
        <v>2298</v>
      </c>
    </row>
    <row r="1404" s="2" customFormat="1">
      <c r="A1404" s="41"/>
      <c r="B1404" s="42"/>
      <c r="C1404" s="43"/>
      <c r="D1404" s="220" t="s">
        <v>142</v>
      </c>
      <c r="E1404" s="43"/>
      <c r="F1404" s="221" t="s">
        <v>2299</v>
      </c>
      <c r="G1404" s="43"/>
      <c r="H1404" s="43"/>
      <c r="I1404" s="222"/>
      <c r="J1404" s="43"/>
      <c r="K1404" s="43"/>
      <c r="L1404" s="47"/>
      <c r="M1404" s="223"/>
      <c r="N1404" s="224"/>
      <c r="O1404" s="87"/>
      <c r="P1404" s="87"/>
      <c r="Q1404" s="87"/>
      <c r="R1404" s="87"/>
      <c r="S1404" s="87"/>
      <c r="T1404" s="88"/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T1404" s="20" t="s">
        <v>142</v>
      </c>
      <c r="AU1404" s="20" t="s">
        <v>83</v>
      </c>
    </row>
    <row r="1405" s="2" customFormat="1">
      <c r="A1405" s="41"/>
      <c r="B1405" s="42"/>
      <c r="C1405" s="43"/>
      <c r="D1405" s="225" t="s">
        <v>144</v>
      </c>
      <c r="E1405" s="43"/>
      <c r="F1405" s="226" t="s">
        <v>2300</v>
      </c>
      <c r="G1405" s="43"/>
      <c r="H1405" s="43"/>
      <c r="I1405" s="222"/>
      <c r="J1405" s="43"/>
      <c r="K1405" s="43"/>
      <c r="L1405" s="47"/>
      <c r="M1405" s="223"/>
      <c r="N1405" s="224"/>
      <c r="O1405" s="87"/>
      <c r="P1405" s="87"/>
      <c r="Q1405" s="87"/>
      <c r="R1405" s="87"/>
      <c r="S1405" s="87"/>
      <c r="T1405" s="88"/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T1405" s="20" t="s">
        <v>144</v>
      </c>
      <c r="AU1405" s="20" t="s">
        <v>83</v>
      </c>
    </row>
    <row r="1406" s="12" customFormat="1" ht="22.8" customHeight="1">
      <c r="A1406" s="12"/>
      <c r="B1406" s="191"/>
      <c r="C1406" s="192"/>
      <c r="D1406" s="193" t="s">
        <v>72</v>
      </c>
      <c r="E1406" s="205" t="s">
        <v>522</v>
      </c>
      <c r="F1406" s="205" t="s">
        <v>523</v>
      </c>
      <c r="G1406" s="192"/>
      <c r="H1406" s="192"/>
      <c r="I1406" s="195"/>
      <c r="J1406" s="206">
        <f>BK1406</f>
        <v>0</v>
      </c>
      <c r="K1406" s="192"/>
      <c r="L1406" s="197"/>
      <c r="M1406" s="198"/>
      <c r="N1406" s="199"/>
      <c r="O1406" s="199"/>
      <c r="P1406" s="200">
        <f>SUM(P1407:P1676)</f>
        <v>0</v>
      </c>
      <c r="Q1406" s="199"/>
      <c r="R1406" s="200">
        <f>SUM(R1407:R1676)</f>
        <v>1.9367471900000002</v>
      </c>
      <c r="S1406" s="199"/>
      <c r="T1406" s="201">
        <f>SUM(T1407:T1676)</f>
        <v>2.4639465999999999</v>
      </c>
      <c r="U1406" s="12"/>
      <c r="V1406" s="12"/>
      <c r="W1406" s="12"/>
      <c r="X1406" s="12"/>
      <c r="Y1406" s="12"/>
      <c r="Z1406" s="12"/>
      <c r="AA1406" s="12"/>
      <c r="AB1406" s="12"/>
      <c r="AC1406" s="12"/>
      <c r="AD1406" s="12"/>
      <c r="AE1406" s="12"/>
      <c r="AR1406" s="202" t="s">
        <v>83</v>
      </c>
      <c r="AT1406" s="203" t="s">
        <v>72</v>
      </c>
      <c r="AU1406" s="203" t="s">
        <v>81</v>
      </c>
      <c r="AY1406" s="202" t="s">
        <v>133</v>
      </c>
      <c r="BK1406" s="204">
        <f>SUM(BK1407:BK1676)</f>
        <v>0</v>
      </c>
    </row>
    <row r="1407" s="2" customFormat="1" ht="16.5" customHeight="1">
      <c r="A1407" s="41"/>
      <c r="B1407" s="42"/>
      <c r="C1407" s="207" t="s">
        <v>2301</v>
      </c>
      <c r="D1407" s="207" t="s">
        <v>135</v>
      </c>
      <c r="E1407" s="208" t="s">
        <v>2302</v>
      </c>
      <c r="F1407" s="209" t="s">
        <v>19</v>
      </c>
      <c r="G1407" s="210" t="s">
        <v>2303</v>
      </c>
      <c r="H1407" s="211">
        <v>1</v>
      </c>
      <c r="I1407" s="212"/>
      <c r="J1407" s="213">
        <f>ROUND(I1407*H1407,2)</f>
        <v>0</v>
      </c>
      <c r="K1407" s="209" t="s">
        <v>19</v>
      </c>
      <c r="L1407" s="47"/>
      <c r="M1407" s="214" t="s">
        <v>19</v>
      </c>
      <c r="N1407" s="215" t="s">
        <v>44</v>
      </c>
      <c r="O1407" s="87"/>
      <c r="P1407" s="216">
        <f>O1407*H1407</f>
        <v>0</v>
      </c>
      <c r="Q1407" s="216">
        <v>0</v>
      </c>
      <c r="R1407" s="216">
        <f>Q1407*H1407</f>
        <v>0</v>
      </c>
      <c r="S1407" s="216">
        <v>0</v>
      </c>
      <c r="T1407" s="217">
        <f>S1407*H1407</f>
        <v>0</v>
      </c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R1407" s="218" t="s">
        <v>246</v>
      </c>
      <c r="AT1407" s="218" t="s">
        <v>135</v>
      </c>
      <c r="AU1407" s="218" t="s">
        <v>83</v>
      </c>
      <c r="AY1407" s="20" t="s">
        <v>133</v>
      </c>
      <c r="BE1407" s="219">
        <f>IF(N1407="základní",J1407,0)</f>
        <v>0</v>
      </c>
      <c r="BF1407" s="219">
        <f>IF(N1407="snížená",J1407,0)</f>
        <v>0</v>
      </c>
      <c r="BG1407" s="219">
        <f>IF(N1407="zákl. přenesená",J1407,0)</f>
        <v>0</v>
      </c>
      <c r="BH1407" s="219">
        <f>IF(N1407="sníž. přenesená",J1407,0)</f>
        <v>0</v>
      </c>
      <c r="BI1407" s="219">
        <f>IF(N1407="nulová",J1407,0)</f>
        <v>0</v>
      </c>
      <c r="BJ1407" s="20" t="s">
        <v>81</v>
      </c>
      <c r="BK1407" s="219">
        <f>ROUND(I1407*H1407,2)</f>
        <v>0</v>
      </c>
      <c r="BL1407" s="20" t="s">
        <v>246</v>
      </c>
      <c r="BM1407" s="218" t="s">
        <v>2304</v>
      </c>
    </row>
    <row r="1408" s="2" customFormat="1">
      <c r="A1408" s="41"/>
      <c r="B1408" s="42"/>
      <c r="C1408" s="43"/>
      <c r="D1408" s="220" t="s">
        <v>142</v>
      </c>
      <c r="E1408" s="43"/>
      <c r="F1408" s="221" t="s">
        <v>2305</v>
      </c>
      <c r="G1408" s="43"/>
      <c r="H1408" s="43"/>
      <c r="I1408" s="222"/>
      <c r="J1408" s="43"/>
      <c r="K1408" s="43"/>
      <c r="L1408" s="47"/>
      <c r="M1408" s="223"/>
      <c r="N1408" s="224"/>
      <c r="O1408" s="87"/>
      <c r="P1408" s="87"/>
      <c r="Q1408" s="87"/>
      <c r="R1408" s="87"/>
      <c r="S1408" s="87"/>
      <c r="T1408" s="88"/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T1408" s="20" t="s">
        <v>142</v>
      </c>
      <c r="AU1408" s="20" t="s">
        <v>83</v>
      </c>
    </row>
    <row r="1409" s="2" customFormat="1" ht="16.5" customHeight="1">
      <c r="A1409" s="41"/>
      <c r="B1409" s="42"/>
      <c r="C1409" s="207" t="s">
        <v>2306</v>
      </c>
      <c r="D1409" s="207" t="s">
        <v>135</v>
      </c>
      <c r="E1409" s="208" t="s">
        <v>2307</v>
      </c>
      <c r="F1409" s="209" t="s">
        <v>19</v>
      </c>
      <c r="G1409" s="210" t="s">
        <v>2303</v>
      </c>
      <c r="H1409" s="211">
        <v>1</v>
      </c>
      <c r="I1409" s="212"/>
      <c r="J1409" s="213">
        <f>ROUND(I1409*H1409,2)</f>
        <v>0</v>
      </c>
      <c r="K1409" s="209" t="s">
        <v>19</v>
      </c>
      <c r="L1409" s="47"/>
      <c r="M1409" s="214" t="s">
        <v>19</v>
      </c>
      <c r="N1409" s="215" t="s">
        <v>44</v>
      </c>
      <c r="O1409" s="87"/>
      <c r="P1409" s="216">
        <f>O1409*H1409</f>
        <v>0</v>
      </c>
      <c r="Q1409" s="216">
        <v>0</v>
      </c>
      <c r="R1409" s="216">
        <f>Q1409*H1409</f>
        <v>0</v>
      </c>
      <c r="S1409" s="216">
        <v>0</v>
      </c>
      <c r="T1409" s="217">
        <f>S1409*H1409</f>
        <v>0</v>
      </c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R1409" s="218" t="s">
        <v>246</v>
      </c>
      <c r="AT1409" s="218" t="s">
        <v>135</v>
      </c>
      <c r="AU1409" s="218" t="s">
        <v>83</v>
      </c>
      <c r="AY1409" s="20" t="s">
        <v>133</v>
      </c>
      <c r="BE1409" s="219">
        <f>IF(N1409="základní",J1409,0)</f>
        <v>0</v>
      </c>
      <c r="BF1409" s="219">
        <f>IF(N1409="snížená",J1409,0)</f>
        <v>0</v>
      </c>
      <c r="BG1409" s="219">
        <f>IF(N1409="zákl. přenesená",J1409,0)</f>
        <v>0</v>
      </c>
      <c r="BH1409" s="219">
        <f>IF(N1409="sníž. přenesená",J1409,0)</f>
        <v>0</v>
      </c>
      <c r="BI1409" s="219">
        <f>IF(N1409="nulová",J1409,0)</f>
        <v>0</v>
      </c>
      <c r="BJ1409" s="20" t="s">
        <v>81</v>
      </c>
      <c r="BK1409" s="219">
        <f>ROUND(I1409*H1409,2)</f>
        <v>0</v>
      </c>
      <c r="BL1409" s="20" t="s">
        <v>246</v>
      </c>
      <c r="BM1409" s="218" t="s">
        <v>2308</v>
      </c>
    </row>
    <row r="1410" s="2" customFormat="1">
      <c r="A1410" s="41"/>
      <c r="B1410" s="42"/>
      <c r="C1410" s="43"/>
      <c r="D1410" s="220" t="s">
        <v>142</v>
      </c>
      <c r="E1410" s="43"/>
      <c r="F1410" s="221" t="s">
        <v>2309</v>
      </c>
      <c r="G1410" s="43"/>
      <c r="H1410" s="43"/>
      <c r="I1410" s="222"/>
      <c r="J1410" s="43"/>
      <c r="K1410" s="43"/>
      <c r="L1410" s="47"/>
      <c r="M1410" s="223"/>
      <c r="N1410" s="224"/>
      <c r="O1410" s="87"/>
      <c r="P1410" s="87"/>
      <c r="Q1410" s="87"/>
      <c r="R1410" s="87"/>
      <c r="S1410" s="87"/>
      <c r="T1410" s="88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T1410" s="20" t="s">
        <v>142</v>
      </c>
      <c r="AU1410" s="20" t="s">
        <v>83</v>
      </c>
    </row>
    <row r="1411" s="2" customFormat="1" ht="24.15" customHeight="1">
      <c r="A1411" s="41"/>
      <c r="B1411" s="42"/>
      <c r="C1411" s="207" t="s">
        <v>2310</v>
      </c>
      <c r="D1411" s="207" t="s">
        <v>135</v>
      </c>
      <c r="E1411" s="208" t="s">
        <v>2311</v>
      </c>
      <c r="F1411" s="209" t="s">
        <v>2312</v>
      </c>
      <c r="G1411" s="210" t="s">
        <v>312</v>
      </c>
      <c r="H1411" s="211">
        <v>11.15</v>
      </c>
      <c r="I1411" s="212"/>
      <c r="J1411" s="213">
        <f>ROUND(I1411*H1411,2)</f>
        <v>0</v>
      </c>
      <c r="K1411" s="209" t="s">
        <v>139</v>
      </c>
      <c r="L1411" s="47"/>
      <c r="M1411" s="214" t="s">
        <v>19</v>
      </c>
      <c r="N1411" s="215" t="s">
        <v>44</v>
      </c>
      <c r="O1411" s="87"/>
      <c r="P1411" s="216">
        <f>O1411*H1411</f>
        <v>0</v>
      </c>
      <c r="Q1411" s="216">
        <v>0</v>
      </c>
      <c r="R1411" s="216">
        <f>Q1411*H1411</f>
        <v>0</v>
      </c>
      <c r="S1411" s="216">
        <v>0</v>
      </c>
      <c r="T1411" s="217">
        <f>S1411*H1411</f>
        <v>0</v>
      </c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R1411" s="218" t="s">
        <v>246</v>
      </c>
      <c r="AT1411" s="218" t="s">
        <v>135</v>
      </c>
      <c r="AU1411" s="218" t="s">
        <v>83</v>
      </c>
      <c r="AY1411" s="20" t="s">
        <v>133</v>
      </c>
      <c r="BE1411" s="219">
        <f>IF(N1411="základní",J1411,0)</f>
        <v>0</v>
      </c>
      <c r="BF1411" s="219">
        <f>IF(N1411="snížená",J1411,0)</f>
        <v>0</v>
      </c>
      <c r="BG1411" s="219">
        <f>IF(N1411="zákl. přenesená",J1411,0)</f>
        <v>0</v>
      </c>
      <c r="BH1411" s="219">
        <f>IF(N1411="sníž. přenesená",J1411,0)</f>
        <v>0</v>
      </c>
      <c r="BI1411" s="219">
        <f>IF(N1411="nulová",J1411,0)</f>
        <v>0</v>
      </c>
      <c r="BJ1411" s="20" t="s">
        <v>81</v>
      </c>
      <c r="BK1411" s="219">
        <f>ROUND(I1411*H1411,2)</f>
        <v>0</v>
      </c>
      <c r="BL1411" s="20" t="s">
        <v>246</v>
      </c>
      <c r="BM1411" s="218" t="s">
        <v>2313</v>
      </c>
    </row>
    <row r="1412" s="2" customFormat="1">
      <c r="A1412" s="41"/>
      <c r="B1412" s="42"/>
      <c r="C1412" s="43"/>
      <c r="D1412" s="220" t="s">
        <v>142</v>
      </c>
      <c r="E1412" s="43"/>
      <c r="F1412" s="221" t="s">
        <v>2314</v>
      </c>
      <c r="G1412" s="43"/>
      <c r="H1412" s="43"/>
      <c r="I1412" s="222"/>
      <c r="J1412" s="43"/>
      <c r="K1412" s="43"/>
      <c r="L1412" s="47"/>
      <c r="M1412" s="223"/>
      <c r="N1412" s="224"/>
      <c r="O1412" s="87"/>
      <c r="P1412" s="87"/>
      <c r="Q1412" s="87"/>
      <c r="R1412" s="87"/>
      <c r="S1412" s="87"/>
      <c r="T1412" s="88"/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T1412" s="20" t="s">
        <v>142</v>
      </c>
      <c r="AU1412" s="20" t="s">
        <v>83</v>
      </c>
    </row>
    <row r="1413" s="2" customFormat="1">
      <c r="A1413" s="41"/>
      <c r="B1413" s="42"/>
      <c r="C1413" s="43"/>
      <c r="D1413" s="225" t="s">
        <v>144</v>
      </c>
      <c r="E1413" s="43"/>
      <c r="F1413" s="226" t="s">
        <v>2315</v>
      </c>
      <c r="G1413" s="43"/>
      <c r="H1413" s="43"/>
      <c r="I1413" s="222"/>
      <c r="J1413" s="43"/>
      <c r="K1413" s="43"/>
      <c r="L1413" s="47"/>
      <c r="M1413" s="223"/>
      <c r="N1413" s="224"/>
      <c r="O1413" s="87"/>
      <c r="P1413" s="87"/>
      <c r="Q1413" s="87"/>
      <c r="R1413" s="87"/>
      <c r="S1413" s="87"/>
      <c r="T1413" s="88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T1413" s="20" t="s">
        <v>144</v>
      </c>
      <c r="AU1413" s="20" t="s">
        <v>83</v>
      </c>
    </row>
    <row r="1414" s="14" customFormat="1">
      <c r="A1414" s="14"/>
      <c r="B1414" s="238"/>
      <c r="C1414" s="239"/>
      <c r="D1414" s="220" t="s">
        <v>146</v>
      </c>
      <c r="E1414" s="240" t="s">
        <v>19</v>
      </c>
      <c r="F1414" s="241" t="s">
        <v>753</v>
      </c>
      <c r="G1414" s="239"/>
      <c r="H1414" s="240" t="s">
        <v>19</v>
      </c>
      <c r="I1414" s="242"/>
      <c r="J1414" s="239"/>
      <c r="K1414" s="239"/>
      <c r="L1414" s="243"/>
      <c r="M1414" s="244"/>
      <c r="N1414" s="245"/>
      <c r="O1414" s="245"/>
      <c r="P1414" s="245"/>
      <c r="Q1414" s="245"/>
      <c r="R1414" s="245"/>
      <c r="S1414" s="245"/>
      <c r="T1414" s="246"/>
      <c r="U1414" s="14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47" t="s">
        <v>146</v>
      </c>
      <c r="AU1414" s="247" t="s">
        <v>83</v>
      </c>
      <c r="AV1414" s="14" t="s">
        <v>81</v>
      </c>
      <c r="AW1414" s="14" t="s">
        <v>33</v>
      </c>
      <c r="AX1414" s="14" t="s">
        <v>73</v>
      </c>
      <c r="AY1414" s="247" t="s">
        <v>133</v>
      </c>
    </row>
    <row r="1415" s="13" customFormat="1">
      <c r="A1415" s="13"/>
      <c r="B1415" s="227"/>
      <c r="C1415" s="228"/>
      <c r="D1415" s="220" t="s">
        <v>146</v>
      </c>
      <c r="E1415" s="229" t="s">
        <v>19</v>
      </c>
      <c r="F1415" s="230" t="s">
        <v>2316</v>
      </c>
      <c r="G1415" s="228"/>
      <c r="H1415" s="231">
        <v>4.2999999999999998</v>
      </c>
      <c r="I1415" s="232"/>
      <c r="J1415" s="228"/>
      <c r="K1415" s="228"/>
      <c r="L1415" s="233"/>
      <c r="M1415" s="234"/>
      <c r="N1415" s="235"/>
      <c r="O1415" s="235"/>
      <c r="P1415" s="235"/>
      <c r="Q1415" s="235"/>
      <c r="R1415" s="235"/>
      <c r="S1415" s="235"/>
      <c r="T1415" s="236"/>
      <c r="U1415" s="13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37" t="s">
        <v>146</v>
      </c>
      <c r="AU1415" s="237" t="s">
        <v>83</v>
      </c>
      <c r="AV1415" s="13" t="s">
        <v>83</v>
      </c>
      <c r="AW1415" s="13" t="s">
        <v>33</v>
      </c>
      <c r="AX1415" s="13" t="s">
        <v>73</v>
      </c>
      <c r="AY1415" s="237" t="s">
        <v>133</v>
      </c>
    </row>
    <row r="1416" s="14" customFormat="1">
      <c r="A1416" s="14"/>
      <c r="B1416" s="238"/>
      <c r="C1416" s="239"/>
      <c r="D1416" s="220" t="s">
        <v>146</v>
      </c>
      <c r="E1416" s="240" t="s">
        <v>19</v>
      </c>
      <c r="F1416" s="241" t="s">
        <v>2317</v>
      </c>
      <c r="G1416" s="239"/>
      <c r="H1416" s="240" t="s">
        <v>19</v>
      </c>
      <c r="I1416" s="242"/>
      <c r="J1416" s="239"/>
      <c r="K1416" s="239"/>
      <c r="L1416" s="243"/>
      <c r="M1416" s="244"/>
      <c r="N1416" s="245"/>
      <c r="O1416" s="245"/>
      <c r="P1416" s="245"/>
      <c r="Q1416" s="245"/>
      <c r="R1416" s="245"/>
      <c r="S1416" s="245"/>
      <c r="T1416" s="246"/>
      <c r="U1416" s="14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47" t="s">
        <v>146</v>
      </c>
      <c r="AU1416" s="247" t="s">
        <v>83</v>
      </c>
      <c r="AV1416" s="14" t="s">
        <v>81</v>
      </c>
      <c r="AW1416" s="14" t="s">
        <v>33</v>
      </c>
      <c r="AX1416" s="14" t="s">
        <v>73</v>
      </c>
      <c r="AY1416" s="247" t="s">
        <v>133</v>
      </c>
    </row>
    <row r="1417" s="13" customFormat="1">
      <c r="A1417" s="13"/>
      <c r="B1417" s="227"/>
      <c r="C1417" s="228"/>
      <c r="D1417" s="220" t="s">
        <v>146</v>
      </c>
      <c r="E1417" s="229" t="s">
        <v>19</v>
      </c>
      <c r="F1417" s="230" t="s">
        <v>2318</v>
      </c>
      <c r="G1417" s="228"/>
      <c r="H1417" s="231">
        <v>6.8499999999999996</v>
      </c>
      <c r="I1417" s="232"/>
      <c r="J1417" s="228"/>
      <c r="K1417" s="228"/>
      <c r="L1417" s="233"/>
      <c r="M1417" s="234"/>
      <c r="N1417" s="235"/>
      <c r="O1417" s="235"/>
      <c r="P1417" s="235"/>
      <c r="Q1417" s="235"/>
      <c r="R1417" s="235"/>
      <c r="S1417" s="235"/>
      <c r="T1417" s="236"/>
      <c r="U1417" s="13"/>
      <c r="V1417" s="13"/>
      <c r="W1417" s="13"/>
      <c r="X1417" s="13"/>
      <c r="Y1417" s="13"/>
      <c r="Z1417" s="13"/>
      <c r="AA1417" s="13"/>
      <c r="AB1417" s="13"/>
      <c r="AC1417" s="13"/>
      <c r="AD1417" s="13"/>
      <c r="AE1417" s="13"/>
      <c r="AT1417" s="237" t="s">
        <v>146</v>
      </c>
      <c r="AU1417" s="237" t="s">
        <v>83</v>
      </c>
      <c r="AV1417" s="13" t="s">
        <v>83</v>
      </c>
      <c r="AW1417" s="13" t="s">
        <v>33</v>
      </c>
      <c r="AX1417" s="13" t="s">
        <v>73</v>
      </c>
      <c r="AY1417" s="237" t="s">
        <v>133</v>
      </c>
    </row>
    <row r="1418" s="15" customFormat="1">
      <c r="A1418" s="15"/>
      <c r="B1418" s="248"/>
      <c r="C1418" s="249"/>
      <c r="D1418" s="220" t="s">
        <v>146</v>
      </c>
      <c r="E1418" s="250" t="s">
        <v>19</v>
      </c>
      <c r="F1418" s="251" t="s">
        <v>261</v>
      </c>
      <c r="G1418" s="249"/>
      <c r="H1418" s="252">
        <v>11.149999999999999</v>
      </c>
      <c r="I1418" s="253"/>
      <c r="J1418" s="249"/>
      <c r="K1418" s="249"/>
      <c r="L1418" s="254"/>
      <c r="M1418" s="255"/>
      <c r="N1418" s="256"/>
      <c r="O1418" s="256"/>
      <c r="P1418" s="256"/>
      <c r="Q1418" s="256"/>
      <c r="R1418" s="256"/>
      <c r="S1418" s="256"/>
      <c r="T1418" s="257"/>
      <c r="U1418" s="15"/>
      <c r="V1418" s="15"/>
      <c r="W1418" s="15"/>
      <c r="X1418" s="15"/>
      <c r="Y1418" s="15"/>
      <c r="Z1418" s="15"/>
      <c r="AA1418" s="15"/>
      <c r="AB1418" s="15"/>
      <c r="AC1418" s="15"/>
      <c r="AD1418" s="15"/>
      <c r="AE1418" s="15"/>
      <c r="AT1418" s="258" t="s">
        <v>146</v>
      </c>
      <c r="AU1418" s="258" t="s">
        <v>83</v>
      </c>
      <c r="AV1418" s="15" t="s">
        <v>140</v>
      </c>
      <c r="AW1418" s="15" t="s">
        <v>33</v>
      </c>
      <c r="AX1418" s="15" t="s">
        <v>81</v>
      </c>
      <c r="AY1418" s="258" t="s">
        <v>133</v>
      </c>
    </row>
    <row r="1419" s="2" customFormat="1" ht="16.5" customHeight="1">
      <c r="A1419" s="41"/>
      <c r="B1419" s="42"/>
      <c r="C1419" s="273" t="s">
        <v>2319</v>
      </c>
      <c r="D1419" s="273" t="s">
        <v>735</v>
      </c>
      <c r="E1419" s="274" t="s">
        <v>2320</v>
      </c>
      <c r="F1419" s="275" t="s">
        <v>2321</v>
      </c>
      <c r="G1419" s="276" t="s">
        <v>312</v>
      </c>
      <c r="H1419" s="277">
        <v>12.265000000000001</v>
      </c>
      <c r="I1419" s="278"/>
      <c r="J1419" s="279">
        <f>ROUND(I1419*H1419,2)</f>
        <v>0</v>
      </c>
      <c r="K1419" s="275" t="s">
        <v>139</v>
      </c>
      <c r="L1419" s="280"/>
      <c r="M1419" s="281" t="s">
        <v>19</v>
      </c>
      <c r="N1419" s="282" t="s">
        <v>44</v>
      </c>
      <c r="O1419" s="87"/>
      <c r="P1419" s="216">
        <f>O1419*H1419</f>
        <v>0</v>
      </c>
      <c r="Q1419" s="216">
        <v>0</v>
      </c>
      <c r="R1419" s="216">
        <f>Q1419*H1419</f>
        <v>0</v>
      </c>
      <c r="S1419" s="216">
        <v>0</v>
      </c>
      <c r="T1419" s="217">
        <f>S1419*H1419</f>
        <v>0</v>
      </c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R1419" s="218" t="s">
        <v>382</v>
      </c>
      <c r="AT1419" s="218" t="s">
        <v>735</v>
      </c>
      <c r="AU1419" s="218" t="s">
        <v>83</v>
      </c>
      <c r="AY1419" s="20" t="s">
        <v>133</v>
      </c>
      <c r="BE1419" s="219">
        <f>IF(N1419="základní",J1419,0)</f>
        <v>0</v>
      </c>
      <c r="BF1419" s="219">
        <f>IF(N1419="snížená",J1419,0)</f>
        <v>0</v>
      </c>
      <c r="BG1419" s="219">
        <f>IF(N1419="zákl. přenesená",J1419,0)</f>
        <v>0</v>
      </c>
      <c r="BH1419" s="219">
        <f>IF(N1419="sníž. přenesená",J1419,0)</f>
        <v>0</v>
      </c>
      <c r="BI1419" s="219">
        <f>IF(N1419="nulová",J1419,0)</f>
        <v>0</v>
      </c>
      <c r="BJ1419" s="20" t="s">
        <v>81</v>
      </c>
      <c r="BK1419" s="219">
        <f>ROUND(I1419*H1419,2)</f>
        <v>0</v>
      </c>
      <c r="BL1419" s="20" t="s">
        <v>246</v>
      </c>
      <c r="BM1419" s="218" t="s">
        <v>2322</v>
      </c>
    </row>
    <row r="1420" s="2" customFormat="1">
      <c r="A1420" s="41"/>
      <c r="B1420" s="42"/>
      <c r="C1420" s="43"/>
      <c r="D1420" s="220" t="s">
        <v>142</v>
      </c>
      <c r="E1420" s="43"/>
      <c r="F1420" s="221" t="s">
        <v>2321</v>
      </c>
      <c r="G1420" s="43"/>
      <c r="H1420" s="43"/>
      <c r="I1420" s="222"/>
      <c r="J1420" s="43"/>
      <c r="K1420" s="43"/>
      <c r="L1420" s="47"/>
      <c r="M1420" s="223"/>
      <c r="N1420" s="224"/>
      <c r="O1420" s="87"/>
      <c r="P1420" s="87"/>
      <c r="Q1420" s="87"/>
      <c r="R1420" s="87"/>
      <c r="S1420" s="87"/>
      <c r="T1420" s="88"/>
      <c r="U1420" s="41"/>
      <c r="V1420" s="41"/>
      <c r="W1420" s="41"/>
      <c r="X1420" s="41"/>
      <c r="Y1420" s="41"/>
      <c r="Z1420" s="41"/>
      <c r="AA1420" s="41"/>
      <c r="AB1420" s="41"/>
      <c r="AC1420" s="41"/>
      <c r="AD1420" s="41"/>
      <c r="AE1420" s="41"/>
      <c r="AT1420" s="20" t="s">
        <v>142</v>
      </c>
      <c r="AU1420" s="20" t="s">
        <v>83</v>
      </c>
    </row>
    <row r="1421" s="13" customFormat="1">
      <c r="A1421" s="13"/>
      <c r="B1421" s="227"/>
      <c r="C1421" s="228"/>
      <c r="D1421" s="220" t="s">
        <v>146</v>
      </c>
      <c r="E1421" s="228"/>
      <c r="F1421" s="230" t="s">
        <v>2323</v>
      </c>
      <c r="G1421" s="228"/>
      <c r="H1421" s="231">
        <v>12.265000000000001</v>
      </c>
      <c r="I1421" s="232"/>
      <c r="J1421" s="228"/>
      <c r="K1421" s="228"/>
      <c r="L1421" s="233"/>
      <c r="M1421" s="234"/>
      <c r="N1421" s="235"/>
      <c r="O1421" s="235"/>
      <c r="P1421" s="235"/>
      <c r="Q1421" s="235"/>
      <c r="R1421" s="235"/>
      <c r="S1421" s="235"/>
      <c r="T1421" s="236"/>
      <c r="U1421" s="13"/>
      <c r="V1421" s="13"/>
      <c r="W1421" s="13"/>
      <c r="X1421" s="13"/>
      <c r="Y1421" s="13"/>
      <c r="Z1421" s="13"/>
      <c r="AA1421" s="13"/>
      <c r="AB1421" s="13"/>
      <c r="AC1421" s="13"/>
      <c r="AD1421" s="13"/>
      <c r="AE1421" s="13"/>
      <c r="AT1421" s="237" t="s">
        <v>146</v>
      </c>
      <c r="AU1421" s="237" t="s">
        <v>83</v>
      </c>
      <c r="AV1421" s="13" t="s">
        <v>83</v>
      </c>
      <c r="AW1421" s="13" t="s">
        <v>4</v>
      </c>
      <c r="AX1421" s="13" t="s">
        <v>81</v>
      </c>
      <c r="AY1421" s="237" t="s">
        <v>133</v>
      </c>
    </row>
    <row r="1422" s="2" customFormat="1" ht="16.5" customHeight="1">
      <c r="A1422" s="41"/>
      <c r="B1422" s="42"/>
      <c r="C1422" s="207" t="s">
        <v>2324</v>
      </c>
      <c r="D1422" s="207" t="s">
        <v>135</v>
      </c>
      <c r="E1422" s="208" t="s">
        <v>2325</v>
      </c>
      <c r="F1422" s="209" t="s">
        <v>2326</v>
      </c>
      <c r="G1422" s="210" t="s">
        <v>287</v>
      </c>
      <c r="H1422" s="211">
        <v>1</v>
      </c>
      <c r="I1422" s="212"/>
      <c r="J1422" s="213">
        <f>ROUND(I1422*H1422,2)</f>
        <v>0</v>
      </c>
      <c r="K1422" s="209" t="s">
        <v>139</v>
      </c>
      <c r="L1422" s="47"/>
      <c r="M1422" s="214" t="s">
        <v>19</v>
      </c>
      <c r="N1422" s="215" t="s">
        <v>44</v>
      </c>
      <c r="O1422" s="87"/>
      <c r="P1422" s="216">
        <f>O1422*H1422</f>
        <v>0</v>
      </c>
      <c r="Q1422" s="216">
        <v>0.00044000000000000002</v>
      </c>
      <c r="R1422" s="216">
        <f>Q1422*H1422</f>
        <v>0.00044000000000000002</v>
      </c>
      <c r="S1422" s="216">
        <v>0</v>
      </c>
      <c r="T1422" s="217">
        <f>S1422*H1422</f>
        <v>0</v>
      </c>
      <c r="U1422" s="41"/>
      <c r="V1422" s="41"/>
      <c r="W1422" s="41"/>
      <c r="X1422" s="41"/>
      <c r="Y1422" s="41"/>
      <c r="Z1422" s="41"/>
      <c r="AA1422" s="41"/>
      <c r="AB1422" s="41"/>
      <c r="AC1422" s="41"/>
      <c r="AD1422" s="41"/>
      <c r="AE1422" s="41"/>
      <c r="AR1422" s="218" t="s">
        <v>246</v>
      </c>
      <c r="AT1422" s="218" t="s">
        <v>135</v>
      </c>
      <c r="AU1422" s="218" t="s">
        <v>83</v>
      </c>
      <c r="AY1422" s="20" t="s">
        <v>133</v>
      </c>
      <c r="BE1422" s="219">
        <f>IF(N1422="základní",J1422,0)</f>
        <v>0</v>
      </c>
      <c r="BF1422" s="219">
        <f>IF(N1422="snížená",J1422,0)</f>
        <v>0</v>
      </c>
      <c r="BG1422" s="219">
        <f>IF(N1422="zákl. přenesená",J1422,0)</f>
        <v>0</v>
      </c>
      <c r="BH1422" s="219">
        <f>IF(N1422="sníž. přenesená",J1422,0)</f>
        <v>0</v>
      </c>
      <c r="BI1422" s="219">
        <f>IF(N1422="nulová",J1422,0)</f>
        <v>0</v>
      </c>
      <c r="BJ1422" s="20" t="s">
        <v>81</v>
      </c>
      <c r="BK1422" s="219">
        <f>ROUND(I1422*H1422,2)</f>
        <v>0</v>
      </c>
      <c r="BL1422" s="20" t="s">
        <v>246</v>
      </c>
      <c r="BM1422" s="218" t="s">
        <v>2327</v>
      </c>
    </row>
    <row r="1423" s="2" customFormat="1">
      <c r="A1423" s="41"/>
      <c r="B1423" s="42"/>
      <c r="C1423" s="43"/>
      <c r="D1423" s="220" t="s">
        <v>142</v>
      </c>
      <c r="E1423" s="43"/>
      <c r="F1423" s="221" t="s">
        <v>2328</v>
      </c>
      <c r="G1423" s="43"/>
      <c r="H1423" s="43"/>
      <c r="I1423" s="222"/>
      <c r="J1423" s="43"/>
      <c r="K1423" s="43"/>
      <c r="L1423" s="47"/>
      <c r="M1423" s="223"/>
      <c r="N1423" s="224"/>
      <c r="O1423" s="87"/>
      <c r="P1423" s="87"/>
      <c r="Q1423" s="87"/>
      <c r="R1423" s="87"/>
      <c r="S1423" s="87"/>
      <c r="T1423" s="88"/>
      <c r="U1423" s="41"/>
      <c r="V1423" s="41"/>
      <c r="W1423" s="41"/>
      <c r="X1423" s="41"/>
      <c r="Y1423" s="41"/>
      <c r="Z1423" s="41"/>
      <c r="AA1423" s="41"/>
      <c r="AB1423" s="41"/>
      <c r="AC1423" s="41"/>
      <c r="AD1423" s="41"/>
      <c r="AE1423" s="41"/>
      <c r="AT1423" s="20" t="s">
        <v>142</v>
      </c>
      <c r="AU1423" s="20" t="s">
        <v>83</v>
      </c>
    </row>
    <row r="1424" s="2" customFormat="1">
      <c r="A1424" s="41"/>
      <c r="B1424" s="42"/>
      <c r="C1424" s="43"/>
      <c r="D1424" s="225" t="s">
        <v>144</v>
      </c>
      <c r="E1424" s="43"/>
      <c r="F1424" s="226" t="s">
        <v>2329</v>
      </c>
      <c r="G1424" s="43"/>
      <c r="H1424" s="43"/>
      <c r="I1424" s="222"/>
      <c r="J1424" s="43"/>
      <c r="K1424" s="43"/>
      <c r="L1424" s="47"/>
      <c r="M1424" s="223"/>
      <c r="N1424" s="224"/>
      <c r="O1424" s="87"/>
      <c r="P1424" s="87"/>
      <c r="Q1424" s="87"/>
      <c r="R1424" s="87"/>
      <c r="S1424" s="87"/>
      <c r="T1424" s="88"/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T1424" s="20" t="s">
        <v>144</v>
      </c>
      <c r="AU1424" s="20" t="s">
        <v>83</v>
      </c>
    </row>
    <row r="1425" s="2" customFormat="1" ht="33" customHeight="1">
      <c r="A1425" s="41"/>
      <c r="B1425" s="42"/>
      <c r="C1425" s="273" t="s">
        <v>2330</v>
      </c>
      <c r="D1425" s="273" t="s">
        <v>735</v>
      </c>
      <c r="E1425" s="274" t="s">
        <v>2331</v>
      </c>
      <c r="F1425" s="275" t="s">
        <v>2332</v>
      </c>
      <c r="G1425" s="276" t="s">
        <v>287</v>
      </c>
      <c r="H1425" s="277">
        <v>1</v>
      </c>
      <c r="I1425" s="278"/>
      <c r="J1425" s="279">
        <f>ROUND(I1425*H1425,2)</f>
        <v>0</v>
      </c>
      <c r="K1425" s="275" t="s">
        <v>139</v>
      </c>
      <c r="L1425" s="280"/>
      <c r="M1425" s="281" t="s">
        <v>19</v>
      </c>
      <c r="N1425" s="282" t="s">
        <v>44</v>
      </c>
      <c r="O1425" s="87"/>
      <c r="P1425" s="216">
        <f>O1425*H1425</f>
        <v>0</v>
      </c>
      <c r="Q1425" s="216">
        <v>0.029999999999999999</v>
      </c>
      <c r="R1425" s="216">
        <f>Q1425*H1425</f>
        <v>0.029999999999999999</v>
      </c>
      <c r="S1425" s="216">
        <v>0</v>
      </c>
      <c r="T1425" s="217">
        <f>S1425*H1425</f>
        <v>0</v>
      </c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R1425" s="218" t="s">
        <v>382</v>
      </c>
      <c r="AT1425" s="218" t="s">
        <v>735</v>
      </c>
      <c r="AU1425" s="218" t="s">
        <v>83</v>
      </c>
      <c r="AY1425" s="20" t="s">
        <v>133</v>
      </c>
      <c r="BE1425" s="219">
        <f>IF(N1425="základní",J1425,0)</f>
        <v>0</v>
      </c>
      <c r="BF1425" s="219">
        <f>IF(N1425="snížená",J1425,0)</f>
        <v>0</v>
      </c>
      <c r="BG1425" s="219">
        <f>IF(N1425="zákl. přenesená",J1425,0)</f>
        <v>0</v>
      </c>
      <c r="BH1425" s="219">
        <f>IF(N1425="sníž. přenesená",J1425,0)</f>
        <v>0</v>
      </c>
      <c r="BI1425" s="219">
        <f>IF(N1425="nulová",J1425,0)</f>
        <v>0</v>
      </c>
      <c r="BJ1425" s="20" t="s">
        <v>81</v>
      </c>
      <c r="BK1425" s="219">
        <f>ROUND(I1425*H1425,2)</f>
        <v>0</v>
      </c>
      <c r="BL1425" s="20" t="s">
        <v>246</v>
      </c>
      <c r="BM1425" s="218" t="s">
        <v>2333</v>
      </c>
    </row>
    <row r="1426" s="2" customFormat="1">
      <c r="A1426" s="41"/>
      <c r="B1426" s="42"/>
      <c r="C1426" s="43"/>
      <c r="D1426" s="220" t="s">
        <v>142</v>
      </c>
      <c r="E1426" s="43"/>
      <c r="F1426" s="221" t="s">
        <v>2332</v>
      </c>
      <c r="G1426" s="43"/>
      <c r="H1426" s="43"/>
      <c r="I1426" s="222"/>
      <c r="J1426" s="43"/>
      <c r="K1426" s="43"/>
      <c r="L1426" s="47"/>
      <c r="M1426" s="223"/>
      <c r="N1426" s="224"/>
      <c r="O1426" s="87"/>
      <c r="P1426" s="87"/>
      <c r="Q1426" s="87"/>
      <c r="R1426" s="87"/>
      <c r="S1426" s="87"/>
      <c r="T1426" s="88"/>
      <c r="U1426" s="41"/>
      <c r="V1426" s="41"/>
      <c r="W1426" s="41"/>
      <c r="X1426" s="41"/>
      <c r="Y1426" s="41"/>
      <c r="Z1426" s="41"/>
      <c r="AA1426" s="41"/>
      <c r="AB1426" s="41"/>
      <c r="AC1426" s="41"/>
      <c r="AD1426" s="41"/>
      <c r="AE1426" s="41"/>
      <c r="AT1426" s="20" t="s">
        <v>142</v>
      </c>
      <c r="AU1426" s="20" t="s">
        <v>83</v>
      </c>
    </row>
    <row r="1427" s="2" customFormat="1" ht="24.15" customHeight="1">
      <c r="A1427" s="41"/>
      <c r="B1427" s="42"/>
      <c r="C1427" s="207" t="s">
        <v>2334</v>
      </c>
      <c r="D1427" s="207" t="s">
        <v>135</v>
      </c>
      <c r="E1427" s="208" t="s">
        <v>2335</v>
      </c>
      <c r="F1427" s="209" t="s">
        <v>2336</v>
      </c>
      <c r="G1427" s="210" t="s">
        <v>312</v>
      </c>
      <c r="H1427" s="211">
        <v>47.412999999999997</v>
      </c>
      <c r="I1427" s="212"/>
      <c r="J1427" s="213">
        <f>ROUND(I1427*H1427,2)</f>
        <v>0</v>
      </c>
      <c r="K1427" s="209" t="s">
        <v>139</v>
      </c>
      <c r="L1427" s="47"/>
      <c r="M1427" s="214" t="s">
        <v>19</v>
      </c>
      <c r="N1427" s="215" t="s">
        <v>44</v>
      </c>
      <c r="O1427" s="87"/>
      <c r="P1427" s="216">
        <f>O1427*H1427</f>
        <v>0</v>
      </c>
      <c r="Q1427" s="216">
        <v>0.00093000000000000005</v>
      </c>
      <c r="R1427" s="216">
        <f>Q1427*H1427</f>
        <v>0.044094090000000002</v>
      </c>
      <c r="S1427" s="216">
        <v>0</v>
      </c>
      <c r="T1427" s="217">
        <f>S1427*H1427</f>
        <v>0</v>
      </c>
      <c r="U1427" s="41"/>
      <c r="V1427" s="41"/>
      <c r="W1427" s="41"/>
      <c r="X1427" s="41"/>
      <c r="Y1427" s="41"/>
      <c r="Z1427" s="41"/>
      <c r="AA1427" s="41"/>
      <c r="AB1427" s="41"/>
      <c r="AC1427" s="41"/>
      <c r="AD1427" s="41"/>
      <c r="AE1427" s="41"/>
      <c r="AR1427" s="218" t="s">
        <v>246</v>
      </c>
      <c r="AT1427" s="218" t="s">
        <v>135</v>
      </c>
      <c r="AU1427" s="218" t="s">
        <v>83</v>
      </c>
      <c r="AY1427" s="20" t="s">
        <v>133</v>
      </c>
      <c r="BE1427" s="219">
        <f>IF(N1427="základní",J1427,0)</f>
        <v>0</v>
      </c>
      <c r="BF1427" s="219">
        <f>IF(N1427="snížená",J1427,0)</f>
        <v>0</v>
      </c>
      <c r="BG1427" s="219">
        <f>IF(N1427="zákl. přenesená",J1427,0)</f>
        <v>0</v>
      </c>
      <c r="BH1427" s="219">
        <f>IF(N1427="sníž. přenesená",J1427,0)</f>
        <v>0</v>
      </c>
      <c r="BI1427" s="219">
        <f>IF(N1427="nulová",J1427,0)</f>
        <v>0</v>
      </c>
      <c r="BJ1427" s="20" t="s">
        <v>81</v>
      </c>
      <c r="BK1427" s="219">
        <f>ROUND(I1427*H1427,2)</f>
        <v>0</v>
      </c>
      <c r="BL1427" s="20" t="s">
        <v>246</v>
      </c>
      <c r="BM1427" s="218" t="s">
        <v>2337</v>
      </c>
    </row>
    <row r="1428" s="2" customFormat="1">
      <c r="A1428" s="41"/>
      <c r="B1428" s="42"/>
      <c r="C1428" s="43"/>
      <c r="D1428" s="220" t="s">
        <v>142</v>
      </c>
      <c r="E1428" s="43"/>
      <c r="F1428" s="221" t="s">
        <v>2336</v>
      </c>
      <c r="G1428" s="43"/>
      <c r="H1428" s="43"/>
      <c r="I1428" s="222"/>
      <c r="J1428" s="43"/>
      <c r="K1428" s="43"/>
      <c r="L1428" s="47"/>
      <c r="M1428" s="223"/>
      <c r="N1428" s="224"/>
      <c r="O1428" s="87"/>
      <c r="P1428" s="87"/>
      <c r="Q1428" s="87"/>
      <c r="R1428" s="87"/>
      <c r="S1428" s="87"/>
      <c r="T1428" s="88"/>
      <c r="U1428" s="41"/>
      <c r="V1428" s="41"/>
      <c r="W1428" s="41"/>
      <c r="X1428" s="41"/>
      <c r="Y1428" s="41"/>
      <c r="Z1428" s="41"/>
      <c r="AA1428" s="41"/>
      <c r="AB1428" s="41"/>
      <c r="AC1428" s="41"/>
      <c r="AD1428" s="41"/>
      <c r="AE1428" s="41"/>
      <c r="AT1428" s="20" t="s">
        <v>142</v>
      </c>
      <c r="AU1428" s="20" t="s">
        <v>83</v>
      </c>
    </row>
    <row r="1429" s="2" customFormat="1">
      <c r="A1429" s="41"/>
      <c r="B1429" s="42"/>
      <c r="C1429" s="43"/>
      <c r="D1429" s="225" t="s">
        <v>144</v>
      </c>
      <c r="E1429" s="43"/>
      <c r="F1429" s="226" t="s">
        <v>2338</v>
      </c>
      <c r="G1429" s="43"/>
      <c r="H1429" s="43"/>
      <c r="I1429" s="222"/>
      <c r="J1429" s="43"/>
      <c r="K1429" s="43"/>
      <c r="L1429" s="47"/>
      <c r="M1429" s="223"/>
      <c r="N1429" s="224"/>
      <c r="O1429" s="87"/>
      <c r="P1429" s="87"/>
      <c r="Q1429" s="87"/>
      <c r="R1429" s="87"/>
      <c r="S1429" s="87"/>
      <c r="T1429" s="88"/>
      <c r="U1429" s="41"/>
      <c r="V1429" s="41"/>
      <c r="W1429" s="41"/>
      <c r="X1429" s="41"/>
      <c r="Y1429" s="41"/>
      <c r="Z1429" s="41"/>
      <c r="AA1429" s="41"/>
      <c r="AB1429" s="41"/>
      <c r="AC1429" s="41"/>
      <c r="AD1429" s="41"/>
      <c r="AE1429" s="41"/>
      <c r="AT1429" s="20" t="s">
        <v>144</v>
      </c>
      <c r="AU1429" s="20" t="s">
        <v>83</v>
      </c>
    </row>
    <row r="1430" s="14" customFormat="1">
      <c r="A1430" s="14"/>
      <c r="B1430" s="238"/>
      <c r="C1430" s="239"/>
      <c r="D1430" s="220" t="s">
        <v>146</v>
      </c>
      <c r="E1430" s="240" t="s">
        <v>19</v>
      </c>
      <c r="F1430" s="241" t="s">
        <v>2339</v>
      </c>
      <c r="G1430" s="239"/>
      <c r="H1430" s="240" t="s">
        <v>19</v>
      </c>
      <c r="I1430" s="242"/>
      <c r="J1430" s="239"/>
      <c r="K1430" s="239"/>
      <c r="L1430" s="243"/>
      <c r="M1430" s="244"/>
      <c r="N1430" s="245"/>
      <c r="O1430" s="245"/>
      <c r="P1430" s="245"/>
      <c r="Q1430" s="245"/>
      <c r="R1430" s="245"/>
      <c r="S1430" s="245"/>
      <c r="T1430" s="246"/>
      <c r="U1430" s="14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47" t="s">
        <v>146</v>
      </c>
      <c r="AU1430" s="247" t="s">
        <v>83</v>
      </c>
      <c r="AV1430" s="14" t="s">
        <v>81</v>
      </c>
      <c r="AW1430" s="14" t="s">
        <v>33</v>
      </c>
      <c r="AX1430" s="14" t="s">
        <v>73</v>
      </c>
      <c r="AY1430" s="247" t="s">
        <v>133</v>
      </c>
    </row>
    <row r="1431" s="13" customFormat="1">
      <c r="A1431" s="13"/>
      <c r="B1431" s="227"/>
      <c r="C1431" s="228"/>
      <c r="D1431" s="220" t="s">
        <v>146</v>
      </c>
      <c r="E1431" s="229" t="s">
        <v>19</v>
      </c>
      <c r="F1431" s="230" t="s">
        <v>754</v>
      </c>
      <c r="G1431" s="228"/>
      <c r="H1431" s="231">
        <v>19.268000000000001</v>
      </c>
      <c r="I1431" s="232"/>
      <c r="J1431" s="228"/>
      <c r="K1431" s="228"/>
      <c r="L1431" s="233"/>
      <c r="M1431" s="234"/>
      <c r="N1431" s="235"/>
      <c r="O1431" s="235"/>
      <c r="P1431" s="235"/>
      <c r="Q1431" s="235"/>
      <c r="R1431" s="235"/>
      <c r="S1431" s="235"/>
      <c r="T1431" s="236"/>
      <c r="U1431" s="13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37" t="s">
        <v>146</v>
      </c>
      <c r="AU1431" s="237" t="s">
        <v>83</v>
      </c>
      <c r="AV1431" s="13" t="s">
        <v>83</v>
      </c>
      <c r="AW1431" s="13" t="s">
        <v>33</v>
      </c>
      <c r="AX1431" s="13" t="s">
        <v>73</v>
      </c>
      <c r="AY1431" s="237" t="s">
        <v>133</v>
      </c>
    </row>
    <row r="1432" s="14" customFormat="1">
      <c r="A1432" s="14"/>
      <c r="B1432" s="238"/>
      <c r="C1432" s="239"/>
      <c r="D1432" s="220" t="s">
        <v>146</v>
      </c>
      <c r="E1432" s="240" t="s">
        <v>19</v>
      </c>
      <c r="F1432" s="241" t="s">
        <v>2340</v>
      </c>
      <c r="G1432" s="239"/>
      <c r="H1432" s="240" t="s">
        <v>19</v>
      </c>
      <c r="I1432" s="242"/>
      <c r="J1432" s="239"/>
      <c r="K1432" s="239"/>
      <c r="L1432" s="243"/>
      <c r="M1432" s="244"/>
      <c r="N1432" s="245"/>
      <c r="O1432" s="245"/>
      <c r="P1432" s="245"/>
      <c r="Q1432" s="245"/>
      <c r="R1432" s="245"/>
      <c r="S1432" s="245"/>
      <c r="T1432" s="246"/>
      <c r="U1432" s="14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47" t="s">
        <v>146</v>
      </c>
      <c r="AU1432" s="247" t="s">
        <v>83</v>
      </c>
      <c r="AV1432" s="14" t="s">
        <v>81</v>
      </c>
      <c r="AW1432" s="14" t="s">
        <v>33</v>
      </c>
      <c r="AX1432" s="14" t="s">
        <v>73</v>
      </c>
      <c r="AY1432" s="247" t="s">
        <v>133</v>
      </c>
    </row>
    <row r="1433" s="13" customFormat="1">
      <c r="A1433" s="13"/>
      <c r="B1433" s="227"/>
      <c r="C1433" s="228"/>
      <c r="D1433" s="220" t="s">
        <v>146</v>
      </c>
      <c r="E1433" s="229" t="s">
        <v>19</v>
      </c>
      <c r="F1433" s="230" t="s">
        <v>2341</v>
      </c>
      <c r="G1433" s="228"/>
      <c r="H1433" s="231">
        <v>12.619999999999999</v>
      </c>
      <c r="I1433" s="232"/>
      <c r="J1433" s="228"/>
      <c r="K1433" s="228"/>
      <c r="L1433" s="233"/>
      <c r="M1433" s="234"/>
      <c r="N1433" s="235"/>
      <c r="O1433" s="235"/>
      <c r="P1433" s="235"/>
      <c r="Q1433" s="235"/>
      <c r="R1433" s="235"/>
      <c r="S1433" s="235"/>
      <c r="T1433" s="236"/>
      <c r="U1433" s="13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37" t="s">
        <v>146</v>
      </c>
      <c r="AU1433" s="237" t="s">
        <v>83</v>
      </c>
      <c r="AV1433" s="13" t="s">
        <v>83</v>
      </c>
      <c r="AW1433" s="13" t="s">
        <v>33</v>
      </c>
      <c r="AX1433" s="13" t="s">
        <v>73</v>
      </c>
      <c r="AY1433" s="237" t="s">
        <v>133</v>
      </c>
    </row>
    <row r="1434" s="13" customFormat="1">
      <c r="A1434" s="13"/>
      <c r="B1434" s="227"/>
      <c r="C1434" s="228"/>
      <c r="D1434" s="220" t="s">
        <v>146</v>
      </c>
      <c r="E1434" s="229" t="s">
        <v>19</v>
      </c>
      <c r="F1434" s="230" t="s">
        <v>2342</v>
      </c>
      <c r="G1434" s="228"/>
      <c r="H1434" s="231">
        <v>15.525</v>
      </c>
      <c r="I1434" s="232"/>
      <c r="J1434" s="228"/>
      <c r="K1434" s="228"/>
      <c r="L1434" s="233"/>
      <c r="M1434" s="234"/>
      <c r="N1434" s="235"/>
      <c r="O1434" s="235"/>
      <c r="P1434" s="235"/>
      <c r="Q1434" s="235"/>
      <c r="R1434" s="235"/>
      <c r="S1434" s="235"/>
      <c r="T1434" s="236"/>
      <c r="U1434" s="13"/>
      <c r="V1434" s="13"/>
      <c r="W1434" s="13"/>
      <c r="X1434" s="13"/>
      <c r="Y1434" s="13"/>
      <c r="Z1434" s="13"/>
      <c r="AA1434" s="13"/>
      <c r="AB1434" s="13"/>
      <c r="AC1434" s="13"/>
      <c r="AD1434" s="13"/>
      <c r="AE1434" s="13"/>
      <c r="AT1434" s="237" t="s">
        <v>146</v>
      </c>
      <c r="AU1434" s="237" t="s">
        <v>83</v>
      </c>
      <c r="AV1434" s="13" t="s">
        <v>83</v>
      </c>
      <c r="AW1434" s="13" t="s">
        <v>33</v>
      </c>
      <c r="AX1434" s="13" t="s">
        <v>73</v>
      </c>
      <c r="AY1434" s="237" t="s">
        <v>133</v>
      </c>
    </row>
    <row r="1435" s="15" customFormat="1">
      <c r="A1435" s="15"/>
      <c r="B1435" s="248"/>
      <c r="C1435" s="249"/>
      <c r="D1435" s="220" t="s">
        <v>146</v>
      </c>
      <c r="E1435" s="250" t="s">
        <v>19</v>
      </c>
      <c r="F1435" s="251" t="s">
        <v>261</v>
      </c>
      <c r="G1435" s="249"/>
      <c r="H1435" s="252">
        <v>47.412999999999997</v>
      </c>
      <c r="I1435" s="253"/>
      <c r="J1435" s="249"/>
      <c r="K1435" s="249"/>
      <c r="L1435" s="254"/>
      <c r="M1435" s="255"/>
      <c r="N1435" s="256"/>
      <c r="O1435" s="256"/>
      <c r="P1435" s="256"/>
      <c r="Q1435" s="256"/>
      <c r="R1435" s="256"/>
      <c r="S1435" s="256"/>
      <c r="T1435" s="257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58" t="s">
        <v>146</v>
      </c>
      <c r="AU1435" s="258" t="s">
        <v>83</v>
      </c>
      <c r="AV1435" s="15" t="s">
        <v>140</v>
      </c>
      <c r="AW1435" s="15" t="s">
        <v>33</v>
      </c>
      <c r="AX1435" s="15" t="s">
        <v>81</v>
      </c>
      <c r="AY1435" s="258" t="s">
        <v>133</v>
      </c>
    </row>
    <row r="1436" s="2" customFormat="1" ht="16.5" customHeight="1">
      <c r="A1436" s="41"/>
      <c r="B1436" s="42"/>
      <c r="C1436" s="273" t="s">
        <v>2343</v>
      </c>
      <c r="D1436" s="273" t="s">
        <v>735</v>
      </c>
      <c r="E1436" s="274" t="s">
        <v>2344</v>
      </c>
      <c r="F1436" s="275" t="s">
        <v>2345</v>
      </c>
      <c r="G1436" s="276" t="s">
        <v>138</v>
      </c>
      <c r="H1436" s="277">
        <v>0.79100000000000004</v>
      </c>
      <c r="I1436" s="278"/>
      <c r="J1436" s="279">
        <f>ROUND(I1436*H1436,2)</f>
        <v>0</v>
      </c>
      <c r="K1436" s="275" t="s">
        <v>139</v>
      </c>
      <c r="L1436" s="280"/>
      <c r="M1436" s="281" t="s">
        <v>19</v>
      </c>
      <c r="N1436" s="282" t="s">
        <v>44</v>
      </c>
      <c r="O1436" s="87"/>
      <c r="P1436" s="216">
        <f>O1436*H1436</f>
        <v>0</v>
      </c>
      <c r="Q1436" s="216">
        <v>0.75</v>
      </c>
      <c r="R1436" s="216">
        <f>Q1436*H1436</f>
        <v>0.59325000000000006</v>
      </c>
      <c r="S1436" s="216">
        <v>0</v>
      </c>
      <c r="T1436" s="217">
        <f>S1436*H1436</f>
        <v>0</v>
      </c>
      <c r="U1436" s="41"/>
      <c r="V1436" s="41"/>
      <c r="W1436" s="41"/>
      <c r="X1436" s="41"/>
      <c r="Y1436" s="41"/>
      <c r="Z1436" s="41"/>
      <c r="AA1436" s="41"/>
      <c r="AB1436" s="41"/>
      <c r="AC1436" s="41"/>
      <c r="AD1436" s="41"/>
      <c r="AE1436" s="41"/>
      <c r="AR1436" s="218" t="s">
        <v>382</v>
      </c>
      <c r="AT1436" s="218" t="s">
        <v>735</v>
      </c>
      <c r="AU1436" s="218" t="s">
        <v>83</v>
      </c>
      <c r="AY1436" s="20" t="s">
        <v>133</v>
      </c>
      <c r="BE1436" s="219">
        <f>IF(N1436="základní",J1436,0)</f>
        <v>0</v>
      </c>
      <c r="BF1436" s="219">
        <f>IF(N1436="snížená",J1436,0)</f>
        <v>0</v>
      </c>
      <c r="BG1436" s="219">
        <f>IF(N1436="zákl. přenesená",J1436,0)</f>
        <v>0</v>
      </c>
      <c r="BH1436" s="219">
        <f>IF(N1436="sníž. přenesená",J1436,0)</f>
        <v>0</v>
      </c>
      <c r="BI1436" s="219">
        <f>IF(N1436="nulová",J1436,0)</f>
        <v>0</v>
      </c>
      <c r="BJ1436" s="20" t="s">
        <v>81</v>
      </c>
      <c r="BK1436" s="219">
        <f>ROUND(I1436*H1436,2)</f>
        <v>0</v>
      </c>
      <c r="BL1436" s="20" t="s">
        <v>246</v>
      </c>
      <c r="BM1436" s="218" t="s">
        <v>2346</v>
      </c>
    </row>
    <row r="1437" s="2" customFormat="1">
      <c r="A1437" s="41"/>
      <c r="B1437" s="42"/>
      <c r="C1437" s="43"/>
      <c r="D1437" s="220" t="s">
        <v>142</v>
      </c>
      <c r="E1437" s="43"/>
      <c r="F1437" s="221" t="s">
        <v>2347</v>
      </c>
      <c r="G1437" s="43"/>
      <c r="H1437" s="43"/>
      <c r="I1437" s="222"/>
      <c r="J1437" s="43"/>
      <c r="K1437" s="43"/>
      <c r="L1437" s="47"/>
      <c r="M1437" s="223"/>
      <c r="N1437" s="224"/>
      <c r="O1437" s="87"/>
      <c r="P1437" s="87"/>
      <c r="Q1437" s="87"/>
      <c r="R1437" s="87"/>
      <c r="S1437" s="87"/>
      <c r="T1437" s="88"/>
      <c r="U1437" s="41"/>
      <c r="V1437" s="41"/>
      <c r="W1437" s="41"/>
      <c r="X1437" s="41"/>
      <c r="Y1437" s="41"/>
      <c r="Z1437" s="41"/>
      <c r="AA1437" s="41"/>
      <c r="AB1437" s="41"/>
      <c r="AC1437" s="41"/>
      <c r="AD1437" s="41"/>
      <c r="AE1437" s="41"/>
      <c r="AT1437" s="20" t="s">
        <v>142</v>
      </c>
      <c r="AU1437" s="20" t="s">
        <v>83</v>
      </c>
    </row>
    <row r="1438" s="14" customFormat="1">
      <c r="A1438" s="14"/>
      <c r="B1438" s="238"/>
      <c r="C1438" s="239"/>
      <c r="D1438" s="220" t="s">
        <v>146</v>
      </c>
      <c r="E1438" s="240" t="s">
        <v>19</v>
      </c>
      <c r="F1438" s="241" t="s">
        <v>2348</v>
      </c>
      <c r="G1438" s="239"/>
      <c r="H1438" s="240" t="s">
        <v>19</v>
      </c>
      <c r="I1438" s="242"/>
      <c r="J1438" s="239"/>
      <c r="K1438" s="239"/>
      <c r="L1438" s="243"/>
      <c r="M1438" s="244"/>
      <c r="N1438" s="245"/>
      <c r="O1438" s="245"/>
      <c r="P1438" s="245"/>
      <c r="Q1438" s="245"/>
      <c r="R1438" s="245"/>
      <c r="S1438" s="245"/>
      <c r="T1438" s="246"/>
      <c r="U1438" s="14"/>
      <c r="V1438" s="14"/>
      <c r="W1438" s="14"/>
      <c r="X1438" s="14"/>
      <c r="Y1438" s="14"/>
      <c r="Z1438" s="14"/>
      <c r="AA1438" s="14"/>
      <c r="AB1438" s="14"/>
      <c r="AC1438" s="14"/>
      <c r="AD1438" s="14"/>
      <c r="AE1438" s="14"/>
      <c r="AT1438" s="247" t="s">
        <v>146</v>
      </c>
      <c r="AU1438" s="247" t="s">
        <v>83</v>
      </c>
      <c r="AV1438" s="14" t="s">
        <v>81</v>
      </c>
      <c r="AW1438" s="14" t="s">
        <v>33</v>
      </c>
      <c r="AX1438" s="14" t="s">
        <v>73</v>
      </c>
      <c r="AY1438" s="247" t="s">
        <v>133</v>
      </c>
    </row>
    <row r="1439" s="13" customFormat="1">
      <c r="A1439" s="13"/>
      <c r="B1439" s="227"/>
      <c r="C1439" s="228"/>
      <c r="D1439" s="220" t="s">
        <v>146</v>
      </c>
      <c r="E1439" s="229" t="s">
        <v>19</v>
      </c>
      <c r="F1439" s="230" t="s">
        <v>2349</v>
      </c>
      <c r="G1439" s="228"/>
      <c r="H1439" s="231">
        <v>0.22500000000000001</v>
      </c>
      <c r="I1439" s="232"/>
      <c r="J1439" s="228"/>
      <c r="K1439" s="228"/>
      <c r="L1439" s="233"/>
      <c r="M1439" s="234"/>
      <c r="N1439" s="235"/>
      <c r="O1439" s="235"/>
      <c r="P1439" s="235"/>
      <c r="Q1439" s="235"/>
      <c r="R1439" s="235"/>
      <c r="S1439" s="235"/>
      <c r="T1439" s="236"/>
      <c r="U1439" s="13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37" t="s">
        <v>146</v>
      </c>
      <c r="AU1439" s="237" t="s">
        <v>83</v>
      </c>
      <c r="AV1439" s="13" t="s">
        <v>83</v>
      </c>
      <c r="AW1439" s="13" t="s">
        <v>33</v>
      </c>
      <c r="AX1439" s="13" t="s">
        <v>73</v>
      </c>
      <c r="AY1439" s="237" t="s">
        <v>133</v>
      </c>
    </row>
    <row r="1440" s="13" customFormat="1">
      <c r="A1440" s="13"/>
      <c r="B1440" s="227"/>
      <c r="C1440" s="228"/>
      <c r="D1440" s="220" t="s">
        <v>146</v>
      </c>
      <c r="E1440" s="229" t="s">
        <v>19</v>
      </c>
      <c r="F1440" s="230" t="s">
        <v>2350</v>
      </c>
      <c r="G1440" s="228"/>
      <c r="H1440" s="231">
        <v>0.106</v>
      </c>
      <c r="I1440" s="232"/>
      <c r="J1440" s="228"/>
      <c r="K1440" s="228"/>
      <c r="L1440" s="233"/>
      <c r="M1440" s="234"/>
      <c r="N1440" s="235"/>
      <c r="O1440" s="235"/>
      <c r="P1440" s="235"/>
      <c r="Q1440" s="235"/>
      <c r="R1440" s="235"/>
      <c r="S1440" s="235"/>
      <c r="T1440" s="236"/>
      <c r="U1440" s="13"/>
      <c r="V1440" s="13"/>
      <c r="W1440" s="13"/>
      <c r="X1440" s="13"/>
      <c r="Y1440" s="13"/>
      <c r="Z1440" s="13"/>
      <c r="AA1440" s="13"/>
      <c r="AB1440" s="13"/>
      <c r="AC1440" s="13"/>
      <c r="AD1440" s="13"/>
      <c r="AE1440" s="13"/>
      <c r="AT1440" s="237" t="s">
        <v>146</v>
      </c>
      <c r="AU1440" s="237" t="s">
        <v>83</v>
      </c>
      <c r="AV1440" s="13" t="s">
        <v>83</v>
      </c>
      <c r="AW1440" s="13" t="s">
        <v>33</v>
      </c>
      <c r="AX1440" s="13" t="s">
        <v>73</v>
      </c>
      <c r="AY1440" s="237" t="s">
        <v>133</v>
      </c>
    </row>
    <row r="1441" s="14" customFormat="1">
      <c r="A1441" s="14"/>
      <c r="B1441" s="238"/>
      <c r="C1441" s="239"/>
      <c r="D1441" s="220" t="s">
        <v>146</v>
      </c>
      <c r="E1441" s="240" t="s">
        <v>19</v>
      </c>
      <c r="F1441" s="241" t="s">
        <v>2351</v>
      </c>
      <c r="G1441" s="239"/>
      <c r="H1441" s="240" t="s">
        <v>19</v>
      </c>
      <c r="I1441" s="242"/>
      <c r="J1441" s="239"/>
      <c r="K1441" s="239"/>
      <c r="L1441" s="243"/>
      <c r="M1441" s="244"/>
      <c r="N1441" s="245"/>
      <c r="O1441" s="245"/>
      <c r="P1441" s="245"/>
      <c r="Q1441" s="245"/>
      <c r="R1441" s="245"/>
      <c r="S1441" s="245"/>
      <c r="T1441" s="246"/>
      <c r="U1441" s="14"/>
      <c r="V1441" s="14"/>
      <c r="W1441" s="14"/>
      <c r="X1441" s="14"/>
      <c r="Y1441" s="14"/>
      <c r="Z1441" s="14"/>
      <c r="AA1441" s="14"/>
      <c r="AB1441" s="14"/>
      <c r="AC1441" s="14"/>
      <c r="AD1441" s="14"/>
      <c r="AE1441" s="14"/>
      <c r="AT1441" s="247" t="s">
        <v>146</v>
      </c>
      <c r="AU1441" s="247" t="s">
        <v>83</v>
      </c>
      <c r="AV1441" s="14" t="s">
        <v>81</v>
      </c>
      <c r="AW1441" s="14" t="s">
        <v>33</v>
      </c>
      <c r="AX1441" s="14" t="s">
        <v>73</v>
      </c>
      <c r="AY1441" s="247" t="s">
        <v>133</v>
      </c>
    </row>
    <row r="1442" s="13" customFormat="1">
      <c r="A1442" s="13"/>
      <c r="B1442" s="227"/>
      <c r="C1442" s="228"/>
      <c r="D1442" s="220" t="s">
        <v>146</v>
      </c>
      <c r="E1442" s="229" t="s">
        <v>19</v>
      </c>
      <c r="F1442" s="230" t="s">
        <v>2352</v>
      </c>
      <c r="G1442" s="228"/>
      <c r="H1442" s="231">
        <v>0.14499999999999999</v>
      </c>
      <c r="I1442" s="232"/>
      <c r="J1442" s="228"/>
      <c r="K1442" s="228"/>
      <c r="L1442" s="233"/>
      <c r="M1442" s="234"/>
      <c r="N1442" s="235"/>
      <c r="O1442" s="235"/>
      <c r="P1442" s="235"/>
      <c r="Q1442" s="235"/>
      <c r="R1442" s="235"/>
      <c r="S1442" s="235"/>
      <c r="T1442" s="236"/>
      <c r="U1442" s="13"/>
      <c r="V1442" s="13"/>
      <c r="W1442" s="13"/>
      <c r="X1442" s="13"/>
      <c r="Y1442" s="13"/>
      <c r="Z1442" s="13"/>
      <c r="AA1442" s="13"/>
      <c r="AB1442" s="13"/>
      <c r="AC1442" s="13"/>
      <c r="AD1442" s="13"/>
      <c r="AE1442" s="13"/>
      <c r="AT1442" s="237" t="s">
        <v>146</v>
      </c>
      <c r="AU1442" s="237" t="s">
        <v>83</v>
      </c>
      <c r="AV1442" s="13" t="s">
        <v>83</v>
      </c>
      <c r="AW1442" s="13" t="s">
        <v>33</v>
      </c>
      <c r="AX1442" s="13" t="s">
        <v>73</v>
      </c>
      <c r="AY1442" s="237" t="s">
        <v>133</v>
      </c>
    </row>
    <row r="1443" s="13" customFormat="1">
      <c r="A1443" s="13"/>
      <c r="B1443" s="227"/>
      <c r="C1443" s="228"/>
      <c r="D1443" s="220" t="s">
        <v>146</v>
      </c>
      <c r="E1443" s="229" t="s">
        <v>19</v>
      </c>
      <c r="F1443" s="230" t="s">
        <v>2353</v>
      </c>
      <c r="G1443" s="228"/>
      <c r="H1443" s="231">
        <v>0.064000000000000001</v>
      </c>
      <c r="I1443" s="232"/>
      <c r="J1443" s="228"/>
      <c r="K1443" s="228"/>
      <c r="L1443" s="233"/>
      <c r="M1443" s="234"/>
      <c r="N1443" s="235"/>
      <c r="O1443" s="235"/>
      <c r="P1443" s="235"/>
      <c r="Q1443" s="235"/>
      <c r="R1443" s="235"/>
      <c r="S1443" s="235"/>
      <c r="T1443" s="236"/>
      <c r="U1443" s="13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37" t="s">
        <v>146</v>
      </c>
      <c r="AU1443" s="237" t="s">
        <v>83</v>
      </c>
      <c r="AV1443" s="13" t="s">
        <v>83</v>
      </c>
      <c r="AW1443" s="13" t="s">
        <v>33</v>
      </c>
      <c r="AX1443" s="13" t="s">
        <v>73</v>
      </c>
      <c r="AY1443" s="237" t="s">
        <v>133</v>
      </c>
    </row>
    <row r="1444" s="13" customFormat="1">
      <c r="A1444" s="13"/>
      <c r="B1444" s="227"/>
      <c r="C1444" s="228"/>
      <c r="D1444" s="220" t="s">
        <v>146</v>
      </c>
      <c r="E1444" s="229" t="s">
        <v>19</v>
      </c>
      <c r="F1444" s="230" t="s">
        <v>2354</v>
      </c>
      <c r="G1444" s="228"/>
      <c r="H1444" s="231">
        <v>0.17199999999999999</v>
      </c>
      <c r="I1444" s="232"/>
      <c r="J1444" s="228"/>
      <c r="K1444" s="228"/>
      <c r="L1444" s="233"/>
      <c r="M1444" s="234"/>
      <c r="N1444" s="235"/>
      <c r="O1444" s="235"/>
      <c r="P1444" s="235"/>
      <c r="Q1444" s="235"/>
      <c r="R1444" s="235"/>
      <c r="S1444" s="235"/>
      <c r="T1444" s="236"/>
      <c r="U1444" s="13"/>
      <c r="V1444" s="13"/>
      <c r="W1444" s="13"/>
      <c r="X1444" s="13"/>
      <c r="Y1444" s="13"/>
      <c r="Z1444" s="13"/>
      <c r="AA1444" s="13"/>
      <c r="AB1444" s="13"/>
      <c r="AC1444" s="13"/>
      <c r="AD1444" s="13"/>
      <c r="AE1444" s="13"/>
      <c r="AT1444" s="237" t="s">
        <v>146</v>
      </c>
      <c r="AU1444" s="237" t="s">
        <v>83</v>
      </c>
      <c r="AV1444" s="13" t="s">
        <v>83</v>
      </c>
      <c r="AW1444" s="13" t="s">
        <v>33</v>
      </c>
      <c r="AX1444" s="13" t="s">
        <v>73</v>
      </c>
      <c r="AY1444" s="237" t="s">
        <v>133</v>
      </c>
    </row>
    <row r="1445" s="13" customFormat="1">
      <c r="A1445" s="13"/>
      <c r="B1445" s="227"/>
      <c r="C1445" s="228"/>
      <c r="D1445" s="220" t="s">
        <v>146</v>
      </c>
      <c r="E1445" s="229" t="s">
        <v>19</v>
      </c>
      <c r="F1445" s="230" t="s">
        <v>2355</v>
      </c>
      <c r="G1445" s="228"/>
      <c r="H1445" s="231">
        <v>0.079000000000000001</v>
      </c>
      <c r="I1445" s="232"/>
      <c r="J1445" s="228"/>
      <c r="K1445" s="228"/>
      <c r="L1445" s="233"/>
      <c r="M1445" s="234"/>
      <c r="N1445" s="235"/>
      <c r="O1445" s="235"/>
      <c r="P1445" s="235"/>
      <c r="Q1445" s="235"/>
      <c r="R1445" s="235"/>
      <c r="S1445" s="235"/>
      <c r="T1445" s="236"/>
      <c r="U1445" s="13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37" t="s">
        <v>146</v>
      </c>
      <c r="AU1445" s="237" t="s">
        <v>83</v>
      </c>
      <c r="AV1445" s="13" t="s">
        <v>83</v>
      </c>
      <c r="AW1445" s="13" t="s">
        <v>33</v>
      </c>
      <c r="AX1445" s="13" t="s">
        <v>73</v>
      </c>
      <c r="AY1445" s="237" t="s">
        <v>133</v>
      </c>
    </row>
    <row r="1446" s="15" customFormat="1">
      <c r="A1446" s="15"/>
      <c r="B1446" s="248"/>
      <c r="C1446" s="249"/>
      <c r="D1446" s="220" t="s">
        <v>146</v>
      </c>
      <c r="E1446" s="250" t="s">
        <v>19</v>
      </c>
      <c r="F1446" s="251" t="s">
        <v>261</v>
      </c>
      <c r="G1446" s="249"/>
      <c r="H1446" s="252">
        <v>0.79099999999999993</v>
      </c>
      <c r="I1446" s="253"/>
      <c r="J1446" s="249"/>
      <c r="K1446" s="249"/>
      <c r="L1446" s="254"/>
      <c r="M1446" s="255"/>
      <c r="N1446" s="256"/>
      <c r="O1446" s="256"/>
      <c r="P1446" s="256"/>
      <c r="Q1446" s="256"/>
      <c r="R1446" s="256"/>
      <c r="S1446" s="256"/>
      <c r="T1446" s="257"/>
      <c r="U1446" s="15"/>
      <c r="V1446" s="15"/>
      <c r="W1446" s="15"/>
      <c r="X1446" s="15"/>
      <c r="Y1446" s="15"/>
      <c r="Z1446" s="15"/>
      <c r="AA1446" s="15"/>
      <c r="AB1446" s="15"/>
      <c r="AC1446" s="15"/>
      <c r="AD1446" s="15"/>
      <c r="AE1446" s="15"/>
      <c r="AT1446" s="258" t="s">
        <v>146</v>
      </c>
      <c r="AU1446" s="258" t="s">
        <v>83</v>
      </c>
      <c r="AV1446" s="15" t="s">
        <v>140</v>
      </c>
      <c r="AW1446" s="15" t="s">
        <v>33</v>
      </c>
      <c r="AX1446" s="15" t="s">
        <v>81</v>
      </c>
      <c r="AY1446" s="258" t="s">
        <v>133</v>
      </c>
    </row>
    <row r="1447" s="2" customFormat="1" ht="24.15" customHeight="1">
      <c r="A1447" s="41"/>
      <c r="B1447" s="42"/>
      <c r="C1447" s="207" t="s">
        <v>2356</v>
      </c>
      <c r="D1447" s="207" t="s">
        <v>135</v>
      </c>
      <c r="E1447" s="208" t="s">
        <v>2357</v>
      </c>
      <c r="F1447" s="209" t="s">
        <v>2358</v>
      </c>
      <c r="G1447" s="210" t="s">
        <v>198</v>
      </c>
      <c r="H1447" s="211">
        <v>1.7250000000000001</v>
      </c>
      <c r="I1447" s="212"/>
      <c r="J1447" s="213">
        <f>ROUND(I1447*H1447,2)</f>
        <v>0</v>
      </c>
      <c r="K1447" s="209" t="s">
        <v>139</v>
      </c>
      <c r="L1447" s="47"/>
      <c r="M1447" s="214" t="s">
        <v>19</v>
      </c>
      <c r="N1447" s="215" t="s">
        <v>44</v>
      </c>
      <c r="O1447" s="87"/>
      <c r="P1447" s="216">
        <f>O1447*H1447</f>
        <v>0</v>
      </c>
      <c r="Q1447" s="216">
        <v>0.00027999999999999998</v>
      </c>
      <c r="R1447" s="216">
        <f>Q1447*H1447</f>
        <v>0.00048299999999999998</v>
      </c>
      <c r="S1447" s="216">
        <v>0</v>
      </c>
      <c r="T1447" s="217">
        <f>S1447*H1447</f>
        <v>0</v>
      </c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R1447" s="218" t="s">
        <v>140</v>
      </c>
      <c r="AT1447" s="218" t="s">
        <v>135</v>
      </c>
      <c r="AU1447" s="218" t="s">
        <v>83</v>
      </c>
      <c r="AY1447" s="20" t="s">
        <v>133</v>
      </c>
      <c r="BE1447" s="219">
        <f>IF(N1447="základní",J1447,0)</f>
        <v>0</v>
      </c>
      <c r="BF1447" s="219">
        <f>IF(N1447="snížená",J1447,0)</f>
        <v>0</v>
      </c>
      <c r="BG1447" s="219">
        <f>IF(N1447="zákl. přenesená",J1447,0)</f>
        <v>0</v>
      </c>
      <c r="BH1447" s="219">
        <f>IF(N1447="sníž. přenesená",J1447,0)</f>
        <v>0</v>
      </c>
      <c r="BI1447" s="219">
        <f>IF(N1447="nulová",J1447,0)</f>
        <v>0</v>
      </c>
      <c r="BJ1447" s="20" t="s">
        <v>81</v>
      </c>
      <c r="BK1447" s="219">
        <f>ROUND(I1447*H1447,2)</f>
        <v>0</v>
      </c>
      <c r="BL1447" s="20" t="s">
        <v>140</v>
      </c>
      <c r="BM1447" s="218" t="s">
        <v>2359</v>
      </c>
    </row>
    <row r="1448" s="2" customFormat="1">
      <c r="A1448" s="41"/>
      <c r="B1448" s="42"/>
      <c r="C1448" s="43"/>
      <c r="D1448" s="220" t="s">
        <v>142</v>
      </c>
      <c r="E1448" s="43"/>
      <c r="F1448" s="221" t="s">
        <v>2360</v>
      </c>
      <c r="G1448" s="43"/>
      <c r="H1448" s="43"/>
      <c r="I1448" s="222"/>
      <c r="J1448" s="43"/>
      <c r="K1448" s="43"/>
      <c r="L1448" s="47"/>
      <c r="M1448" s="223"/>
      <c r="N1448" s="224"/>
      <c r="O1448" s="87"/>
      <c r="P1448" s="87"/>
      <c r="Q1448" s="87"/>
      <c r="R1448" s="87"/>
      <c r="S1448" s="87"/>
      <c r="T1448" s="88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T1448" s="20" t="s">
        <v>142</v>
      </c>
      <c r="AU1448" s="20" t="s">
        <v>83</v>
      </c>
    </row>
    <row r="1449" s="2" customFormat="1">
      <c r="A1449" s="41"/>
      <c r="B1449" s="42"/>
      <c r="C1449" s="43"/>
      <c r="D1449" s="225" t="s">
        <v>144</v>
      </c>
      <c r="E1449" s="43"/>
      <c r="F1449" s="226" t="s">
        <v>2361</v>
      </c>
      <c r="G1449" s="43"/>
      <c r="H1449" s="43"/>
      <c r="I1449" s="222"/>
      <c r="J1449" s="43"/>
      <c r="K1449" s="43"/>
      <c r="L1449" s="47"/>
      <c r="M1449" s="223"/>
      <c r="N1449" s="224"/>
      <c r="O1449" s="87"/>
      <c r="P1449" s="87"/>
      <c r="Q1449" s="87"/>
      <c r="R1449" s="87"/>
      <c r="S1449" s="87"/>
      <c r="T1449" s="88"/>
      <c r="U1449" s="41"/>
      <c r="V1449" s="41"/>
      <c r="W1449" s="41"/>
      <c r="X1449" s="41"/>
      <c r="Y1449" s="41"/>
      <c r="Z1449" s="41"/>
      <c r="AA1449" s="41"/>
      <c r="AB1449" s="41"/>
      <c r="AC1449" s="41"/>
      <c r="AD1449" s="41"/>
      <c r="AE1449" s="41"/>
      <c r="AT1449" s="20" t="s">
        <v>144</v>
      </c>
      <c r="AU1449" s="20" t="s">
        <v>83</v>
      </c>
    </row>
    <row r="1450" s="13" customFormat="1">
      <c r="A1450" s="13"/>
      <c r="B1450" s="227"/>
      <c r="C1450" s="228"/>
      <c r="D1450" s="220" t="s">
        <v>146</v>
      </c>
      <c r="E1450" s="229" t="s">
        <v>19</v>
      </c>
      <c r="F1450" s="230" t="s">
        <v>2362</v>
      </c>
      <c r="G1450" s="228"/>
      <c r="H1450" s="231">
        <v>1.7250000000000001</v>
      </c>
      <c r="I1450" s="232"/>
      <c r="J1450" s="228"/>
      <c r="K1450" s="228"/>
      <c r="L1450" s="233"/>
      <c r="M1450" s="234"/>
      <c r="N1450" s="235"/>
      <c r="O1450" s="235"/>
      <c r="P1450" s="235"/>
      <c r="Q1450" s="235"/>
      <c r="R1450" s="235"/>
      <c r="S1450" s="235"/>
      <c r="T1450" s="236"/>
      <c r="U1450" s="13"/>
      <c r="V1450" s="13"/>
      <c r="W1450" s="13"/>
      <c r="X1450" s="13"/>
      <c r="Y1450" s="13"/>
      <c r="Z1450" s="13"/>
      <c r="AA1450" s="13"/>
      <c r="AB1450" s="13"/>
      <c r="AC1450" s="13"/>
      <c r="AD1450" s="13"/>
      <c r="AE1450" s="13"/>
      <c r="AT1450" s="237" t="s">
        <v>146</v>
      </c>
      <c r="AU1450" s="237" t="s">
        <v>83</v>
      </c>
      <c r="AV1450" s="13" t="s">
        <v>83</v>
      </c>
      <c r="AW1450" s="13" t="s">
        <v>33</v>
      </c>
      <c r="AX1450" s="13" t="s">
        <v>81</v>
      </c>
      <c r="AY1450" s="237" t="s">
        <v>133</v>
      </c>
    </row>
    <row r="1451" s="2" customFormat="1" ht="16.5" customHeight="1">
      <c r="A1451" s="41"/>
      <c r="B1451" s="42"/>
      <c r="C1451" s="273" t="s">
        <v>2363</v>
      </c>
      <c r="D1451" s="273" t="s">
        <v>735</v>
      </c>
      <c r="E1451" s="274" t="s">
        <v>2364</v>
      </c>
      <c r="F1451" s="275" t="s">
        <v>2365</v>
      </c>
      <c r="G1451" s="276" t="s">
        <v>287</v>
      </c>
      <c r="H1451" s="277">
        <v>1</v>
      </c>
      <c r="I1451" s="278"/>
      <c r="J1451" s="279">
        <f>ROUND(I1451*H1451,2)</f>
        <v>0</v>
      </c>
      <c r="K1451" s="275" t="s">
        <v>19</v>
      </c>
      <c r="L1451" s="280"/>
      <c r="M1451" s="281" t="s">
        <v>19</v>
      </c>
      <c r="N1451" s="282" t="s">
        <v>44</v>
      </c>
      <c r="O1451" s="87"/>
      <c r="P1451" s="216">
        <f>O1451*H1451</f>
        <v>0</v>
      </c>
      <c r="Q1451" s="216">
        <v>0.053999999999999999</v>
      </c>
      <c r="R1451" s="216">
        <f>Q1451*H1451</f>
        <v>0.053999999999999999</v>
      </c>
      <c r="S1451" s="216">
        <v>0</v>
      </c>
      <c r="T1451" s="217">
        <f>S1451*H1451</f>
        <v>0</v>
      </c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/>
      <c r="AE1451" s="41"/>
      <c r="AR1451" s="218" t="s">
        <v>188</v>
      </c>
      <c r="AT1451" s="218" t="s">
        <v>735</v>
      </c>
      <c r="AU1451" s="218" t="s">
        <v>83</v>
      </c>
      <c r="AY1451" s="20" t="s">
        <v>133</v>
      </c>
      <c r="BE1451" s="219">
        <f>IF(N1451="základní",J1451,0)</f>
        <v>0</v>
      </c>
      <c r="BF1451" s="219">
        <f>IF(N1451="snížená",J1451,0)</f>
        <v>0</v>
      </c>
      <c r="BG1451" s="219">
        <f>IF(N1451="zákl. přenesená",J1451,0)</f>
        <v>0</v>
      </c>
      <c r="BH1451" s="219">
        <f>IF(N1451="sníž. přenesená",J1451,0)</f>
        <v>0</v>
      </c>
      <c r="BI1451" s="219">
        <f>IF(N1451="nulová",J1451,0)</f>
        <v>0</v>
      </c>
      <c r="BJ1451" s="20" t="s">
        <v>81</v>
      </c>
      <c r="BK1451" s="219">
        <f>ROUND(I1451*H1451,2)</f>
        <v>0</v>
      </c>
      <c r="BL1451" s="20" t="s">
        <v>140</v>
      </c>
      <c r="BM1451" s="218" t="s">
        <v>2366</v>
      </c>
    </row>
    <row r="1452" s="2" customFormat="1">
      <c r="A1452" s="41"/>
      <c r="B1452" s="42"/>
      <c r="C1452" s="43"/>
      <c r="D1452" s="220" t="s">
        <v>142</v>
      </c>
      <c r="E1452" s="43"/>
      <c r="F1452" s="221" t="s">
        <v>2367</v>
      </c>
      <c r="G1452" s="43"/>
      <c r="H1452" s="43"/>
      <c r="I1452" s="222"/>
      <c r="J1452" s="43"/>
      <c r="K1452" s="43"/>
      <c r="L1452" s="47"/>
      <c r="M1452" s="223"/>
      <c r="N1452" s="224"/>
      <c r="O1452" s="87"/>
      <c r="P1452" s="87"/>
      <c r="Q1452" s="87"/>
      <c r="R1452" s="87"/>
      <c r="S1452" s="87"/>
      <c r="T1452" s="88"/>
      <c r="U1452" s="41"/>
      <c r="V1452" s="41"/>
      <c r="W1452" s="41"/>
      <c r="X1452" s="41"/>
      <c r="Y1452" s="41"/>
      <c r="Z1452" s="41"/>
      <c r="AA1452" s="41"/>
      <c r="AB1452" s="41"/>
      <c r="AC1452" s="41"/>
      <c r="AD1452" s="41"/>
      <c r="AE1452" s="41"/>
      <c r="AT1452" s="20" t="s">
        <v>142</v>
      </c>
      <c r="AU1452" s="20" t="s">
        <v>83</v>
      </c>
    </row>
    <row r="1453" s="13" customFormat="1">
      <c r="A1453" s="13"/>
      <c r="B1453" s="227"/>
      <c r="C1453" s="228"/>
      <c r="D1453" s="220" t="s">
        <v>146</v>
      </c>
      <c r="E1453" s="229" t="s">
        <v>19</v>
      </c>
      <c r="F1453" s="230" t="s">
        <v>81</v>
      </c>
      <c r="G1453" s="228"/>
      <c r="H1453" s="231">
        <v>1</v>
      </c>
      <c r="I1453" s="232"/>
      <c r="J1453" s="228"/>
      <c r="K1453" s="228"/>
      <c r="L1453" s="233"/>
      <c r="M1453" s="234"/>
      <c r="N1453" s="235"/>
      <c r="O1453" s="235"/>
      <c r="P1453" s="235"/>
      <c r="Q1453" s="235"/>
      <c r="R1453" s="235"/>
      <c r="S1453" s="235"/>
      <c r="T1453" s="236"/>
      <c r="U1453" s="13"/>
      <c r="V1453" s="13"/>
      <c r="W1453" s="13"/>
      <c r="X1453" s="13"/>
      <c r="Y1453" s="13"/>
      <c r="Z1453" s="13"/>
      <c r="AA1453" s="13"/>
      <c r="AB1453" s="13"/>
      <c r="AC1453" s="13"/>
      <c r="AD1453" s="13"/>
      <c r="AE1453" s="13"/>
      <c r="AT1453" s="237" t="s">
        <v>146</v>
      </c>
      <c r="AU1453" s="237" t="s">
        <v>83</v>
      </c>
      <c r="AV1453" s="13" t="s">
        <v>83</v>
      </c>
      <c r="AW1453" s="13" t="s">
        <v>33</v>
      </c>
      <c r="AX1453" s="13" t="s">
        <v>81</v>
      </c>
      <c r="AY1453" s="237" t="s">
        <v>133</v>
      </c>
    </row>
    <row r="1454" s="2" customFormat="1" ht="24.15" customHeight="1">
      <c r="A1454" s="41"/>
      <c r="B1454" s="42"/>
      <c r="C1454" s="207" t="s">
        <v>2368</v>
      </c>
      <c r="D1454" s="207" t="s">
        <v>135</v>
      </c>
      <c r="E1454" s="208" t="s">
        <v>2369</v>
      </c>
      <c r="F1454" s="209" t="s">
        <v>2370</v>
      </c>
      <c r="G1454" s="210" t="s">
        <v>198</v>
      </c>
      <c r="H1454" s="211">
        <v>15.438000000000001</v>
      </c>
      <c r="I1454" s="212"/>
      <c r="J1454" s="213">
        <f>ROUND(I1454*H1454,2)</f>
        <v>0</v>
      </c>
      <c r="K1454" s="209" t="s">
        <v>139</v>
      </c>
      <c r="L1454" s="47"/>
      <c r="M1454" s="214" t="s">
        <v>19</v>
      </c>
      <c r="N1454" s="215" t="s">
        <v>44</v>
      </c>
      <c r="O1454" s="87"/>
      <c r="P1454" s="216">
        <f>O1454*H1454</f>
        <v>0</v>
      </c>
      <c r="Q1454" s="216">
        <v>0</v>
      </c>
      <c r="R1454" s="216">
        <f>Q1454*H1454</f>
        <v>0</v>
      </c>
      <c r="S1454" s="216">
        <v>0.030700000000000002</v>
      </c>
      <c r="T1454" s="217">
        <f>S1454*H1454</f>
        <v>0.47394660000000005</v>
      </c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R1454" s="218" t="s">
        <v>246</v>
      </c>
      <c r="AT1454" s="218" t="s">
        <v>135</v>
      </c>
      <c r="AU1454" s="218" t="s">
        <v>83</v>
      </c>
      <c r="AY1454" s="20" t="s">
        <v>133</v>
      </c>
      <c r="BE1454" s="219">
        <f>IF(N1454="základní",J1454,0)</f>
        <v>0</v>
      </c>
      <c r="BF1454" s="219">
        <f>IF(N1454="snížená",J1454,0)</f>
        <v>0</v>
      </c>
      <c r="BG1454" s="219">
        <f>IF(N1454="zákl. přenesená",J1454,0)</f>
        <v>0</v>
      </c>
      <c r="BH1454" s="219">
        <f>IF(N1454="sníž. přenesená",J1454,0)</f>
        <v>0</v>
      </c>
      <c r="BI1454" s="219">
        <f>IF(N1454="nulová",J1454,0)</f>
        <v>0</v>
      </c>
      <c r="BJ1454" s="20" t="s">
        <v>81</v>
      </c>
      <c r="BK1454" s="219">
        <f>ROUND(I1454*H1454,2)</f>
        <v>0</v>
      </c>
      <c r="BL1454" s="20" t="s">
        <v>246</v>
      </c>
      <c r="BM1454" s="218" t="s">
        <v>2371</v>
      </c>
    </row>
    <row r="1455" s="2" customFormat="1">
      <c r="A1455" s="41"/>
      <c r="B1455" s="42"/>
      <c r="C1455" s="43"/>
      <c r="D1455" s="220" t="s">
        <v>142</v>
      </c>
      <c r="E1455" s="43"/>
      <c r="F1455" s="221" t="s">
        <v>2372</v>
      </c>
      <c r="G1455" s="43"/>
      <c r="H1455" s="43"/>
      <c r="I1455" s="222"/>
      <c r="J1455" s="43"/>
      <c r="K1455" s="43"/>
      <c r="L1455" s="47"/>
      <c r="M1455" s="223"/>
      <c r="N1455" s="224"/>
      <c r="O1455" s="87"/>
      <c r="P1455" s="87"/>
      <c r="Q1455" s="87"/>
      <c r="R1455" s="87"/>
      <c r="S1455" s="87"/>
      <c r="T1455" s="88"/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T1455" s="20" t="s">
        <v>142</v>
      </c>
      <c r="AU1455" s="20" t="s">
        <v>83</v>
      </c>
    </row>
    <row r="1456" s="2" customFormat="1">
      <c r="A1456" s="41"/>
      <c r="B1456" s="42"/>
      <c r="C1456" s="43"/>
      <c r="D1456" s="225" t="s">
        <v>144</v>
      </c>
      <c r="E1456" s="43"/>
      <c r="F1456" s="226" t="s">
        <v>2373</v>
      </c>
      <c r="G1456" s="43"/>
      <c r="H1456" s="43"/>
      <c r="I1456" s="222"/>
      <c r="J1456" s="43"/>
      <c r="K1456" s="43"/>
      <c r="L1456" s="47"/>
      <c r="M1456" s="223"/>
      <c r="N1456" s="224"/>
      <c r="O1456" s="87"/>
      <c r="P1456" s="87"/>
      <c r="Q1456" s="87"/>
      <c r="R1456" s="87"/>
      <c r="S1456" s="87"/>
      <c r="T1456" s="88"/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T1456" s="20" t="s">
        <v>144</v>
      </c>
      <c r="AU1456" s="20" t="s">
        <v>83</v>
      </c>
    </row>
    <row r="1457" s="13" customFormat="1">
      <c r="A1457" s="13"/>
      <c r="B1457" s="227"/>
      <c r="C1457" s="228"/>
      <c r="D1457" s="220" t="s">
        <v>146</v>
      </c>
      <c r="E1457" s="229" t="s">
        <v>19</v>
      </c>
      <c r="F1457" s="230" t="s">
        <v>2374</v>
      </c>
      <c r="G1457" s="228"/>
      <c r="H1457" s="231">
        <v>1.5</v>
      </c>
      <c r="I1457" s="232"/>
      <c r="J1457" s="228"/>
      <c r="K1457" s="228"/>
      <c r="L1457" s="233"/>
      <c r="M1457" s="234"/>
      <c r="N1457" s="235"/>
      <c r="O1457" s="235"/>
      <c r="P1457" s="235"/>
      <c r="Q1457" s="235"/>
      <c r="R1457" s="235"/>
      <c r="S1457" s="235"/>
      <c r="T1457" s="236"/>
      <c r="U1457" s="13"/>
      <c r="V1457" s="13"/>
      <c r="W1457" s="13"/>
      <c r="X1457" s="13"/>
      <c r="Y1457" s="13"/>
      <c r="Z1457" s="13"/>
      <c r="AA1457" s="13"/>
      <c r="AB1457" s="13"/>
      <c r="AC1457" s="13"/>
      <c r="AD1457" s="13"/>
      <c r="AE1457" s="13"/>
      <c r="AT1457" s="237" t="s">
        <v>146</v>
      </c>
      <c r="AU1457" s="237" t="s">
        <v>83</v>
      </c>
      <c r="AV1457" s="13" t="s">
        <v>83</v>
      </c>
      <c r="AW1457" s="13" t="s">
        <v>33</v>
      </c>
      <c r="AX1457" s="13" t="s">
        <v>73</v>
      </c>
      <c r="AY1457" s="237" t="s">
        <v>133</v>
      </c>
    </row>
    <row r="1458" s="13" customFormat="1">
      <c r="A1458" s="13"/>
      <c r="B1458" s="227"/>
      <c r="C1458" s="228"/>
      <c r="D1458" s="220" t="s">
        <v>146</v>
      </c>
      <c r="E1458" s="229" t="s">
        <v>19</v>
      </c>
      <c r="F1458" s="230" t="s">
        <v>2375</v>
      </c>
      <c r="G1458" s="228"/>
      <c r="H1458" s="231">
        <v>3.4020000000000001</v>
      </c>
      <c r="I1458" s="232"/>
      <c r="J1458" s="228"/>
      <c r="K1458" s="228"/>
      <c r="L1458" s="233"/>
      <c r="M1458" s="234"/>
      <c r="N1458" s="235"/>
      <c r="O1458" s="235"/>
      <c r="P1458" s="235"/>
      <c r="Q1458" s="235"/>
      <c r="R1458" s="235"/>
      <c r="S1458" s="235"/>
      <c r="T1458" s="236"/>
      <c r="U1458" s="13"/>
      <c r="V1458" s="13"/>
      <c r="W1458" s="13"/>
      <c r="X1458" s="13"/>
      <c r="Y1458" s="13"/>
      <c r="Z1458" s="13"/>
      <c r="AA1458" s="13"/>
      <c r="AB1458" s="13"/>
      <c r="AC1458" s="13"/>
      <c r="AD1458" s="13"/>
      <c r="AE1458" s="13"/>
      <c r="AT1458" s="237" t="s">
        <v>146</v>
      </c>
      <c r="AU1458" s="237" t="s">
        <v>83</v>
      </c>
      <c r="AV1458" s="13" t="s">
        <v>83</v>
      </c>
      <c r="AW1458" s="13" t="s">
        <v>33</v>
      </c>
      <c r="AX1458" s="13" t="s">
        <v>73</v>
      </c>
      <c r="AY1458" s="237" t="s">
        <v>133</v>
      </c>
    </row>
    <row r="1459" s="13" customFormat="1">
      <c r="A1459" s="13"/>
      <c r="B1459" s="227"/>
      <c r="C1459" s="228"/>
      <c r="D1459" s="220" t="s">
        <v>146</v>
      </c>
      <c r="E1459" s="229" t="s">
        <v>19</v>
      </c>
      <c r="F1459" s="230" t="s">
        <v>2376</v>
      </c>
      <c r="G1459" s="228"/>
      <c r="H1459" s="231">
        <v>2.1840000000000002</v>
      </c>
      <c r="I1459" s="232"/>
      <c r="J1459" s="228"/>
      <c r="K1459" s="228"/>
      <c r="L1459" s="233"/>
      <c r="M1459" s="234"/>
      <c r="N1459" s="235"/>
      <c r="O1459" s="235"/>
      <c r="P1459" s="235"/>
      <c r="Q1459" s="235"/>
      <c r="R1459" s="235"/>
      <c r="S1459" s="235"/>
      <c r="T1459" s="236"/>
      <c r="U1459" s="13"/>
      <c r="V1459" s="13"/>
      <c r="W1459" s="13"/>
      <c r="X1459" s="13"/>
      <c r="Y1459" s="13"/>
      <c r="Z1459" s="13"/>
      <c r="AA1459" s="13"/>
      <c r="AB1459" s="13"/>
      <c r="AC1459" s="13"/>
      <c r="AD1459" s="13"/>
      <c r="AE1459" s="13"/>
      <c r="AT1459" s="237" t="s">
        <v>146</v>
      </c>
      <c r="AU1459" s="237" t="s">
        <v>83</v>
      </c>
      <c r="AV1459" s="13" t="s">
        <v>83</v>
      </c>
      <c r="AW1459" s="13" t="s">
        <v>33</v>
      </c>
      <c r="AX1459" s="13" t="s">
        <v>73</v>
      </c>
      <c r="AY1459" s="237" t="s">
        <v>133</v>
      </c>
    </row>
    <row r="1460" s="13" customFormat="1">
      <c r="A1460" s="13"/>
      <c r="B1460" s="227"/>
      <c r="C1460" s="228"/>
      <c r="D1460" s="220" t="s">
        <v>146</v>
      </c>
      <c r="E1460" s="229" t="s">
        <v>19</v>
      </c>
      <c r="F1460" s="230" t="s">
        <v>2377</v>
      </c>
      <c r="G1460" s="228"/>
      <c r="H1460" s="231">
        <v>8.3520000000000003</v>
      </c>
      <c r="I1460" s="232"/>
      <c r="J1460" s="228"/>
      <c r="K1460" s="228"/>
      <c r="L1460" s="233"/>
      <c r="M1460" s="234"/>
      <c r="N1460" s="235"/>
      <c r="O1460" s="235"/>
      <c r="P1460" s="235"/>
      <c r="Q1460" s="235"/>
      <c r="R1460" s="235"/>
      <c r="S1460" s="235"/>
      <c r="T1460" s="236"/>
      <c r="U1460" s="13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37" t="s">
        <v>146</v>
      </c>
      <c r="AU1460" s="237" t="s">
        <v>83</v>
      </c>
      <c r="AV1460" s="13" t="s">
        <v>83</v>
      </c>
      <c r="AW1460" s="13" t="s">
        <v>33</v>
      </c>
      <c r="AX1460" s="13" t="s">
        <v>73</v>
      </c>
      <c r="AY1460" s="237" t="s">
        <v>133</v>
      </c>
    </row>
    <row r="1461" s="15" customFormat="1">
      <c r="A1461" s="15"/>
      <c r="B1461" s="248"/>
      <c r="C1461" s="249"/>
      <c r="D1461" s="220" t="s">
        <v>146</v>
      </c>
      <c r="E1461" s="250" t="s">
        <v>19</v>
      </c>
      <c r="F1461" s="251" t="s">
        <v>261</v>
      </c>
      <c r="G1461" s="249"/>
      <c r="H1461" s="252">
        <v>15.438000000000001</v>
      </c>
      <c r="I1461" s="253"/>
      <c r="J1461" s="249"/>
      <c r="K1461" s="249"/>
      <c r="L1461" s="254"/>
      <c r="M1461" s="255"/>
      <c r="N1461" s="256"/>
      <c r="O1461" s="256"/>
      <c r="P1461" s="256"/>
      <c r="Q1461" s="256"/>
      <c r="R1461" s="256"/>
      <c r="S1461" s="256"/>
      <c r="T1461" s="257"/>
      <c r="U1461" s="15"/>
      <c r="V1461" s="15"/>
      <c r="W1461" s="15"/>
      <c r="X1461" s="15"/>
      <c r="Y1461" s="15"/>
      <c r="Z1461" s="15"/>
      <c r="AA1461" s="15"/>
      <c r="AB1461" s="15"/>
      <c r="AC1461" s="15"/>
      <c r="AD1461" s="15"/>
      <c r="AE1461" s="15"/>
      <c r="AT1461" s="258" t="s">
        <v>146</v>
      </c>
      <c r="AU1461" s="258" t="s">
        <v>83</v>
      </c>
      <c r="AV1461" s="15" t="s">
        <v>140</v>
      </c>
      <c r="AW1461" s="15" t="s">
        <v>33</v>
      </c>
      <c r="AX1461" s="15" t="s">
        <v>81</v>
      </c>
      <c r="AY1461" s="258" t="s">
        <v>133</v>
      </c>
    </row>
    <row r="1462" s="2" customFormat="1" ht="21.75" customHeight="1">
      <c r="A1462" s="41"/>
      <c r="B1462" s="42"/>
      <c r="C1462" s="273" t="s">
        <v>2378</v>
      </c>
      <c r="D1462" s="273" t="s">
        <v>735</v>
      </c>
      <c r="E1462" s="274" t="s">
        <v>2379</v>
      </c>
      <c r="F1462" s="275" t="s">
        <v>2380</v>
      </c>
      <c r="G1462" s="276" t="s">
        <v>287</v>
      </c>
      <c r="H1462" s="277">
        <v>1</v>
      </c>
      <c r="I1462" s="278"/>
      <c r="J1462" s="279">
        <f>ROUND(I1462*H1462,2)</f>
        <v>0</v>
      </c>
      <c r="K1462" s="275" t="s">
        <v>19</v>
      </c>
      <c r="L1462" s="280"/>
      <c r="M1462" s="281" t="s">
        <v>19</v>
      </c>
      <c r="N1462" s="282" t="s">
        <v>44</v>
      </c>
      <c r="O1462" s="87"/>
      <c r="P1462" s="216">
        <f>O1462*H1462</f>
        <v>0</v>
      </c>
      <c r="Q1462" s="216">
        <v>0.053999999999999999</v>
      </c>
      <c r="R1462" s="216">
        <f>Q1462*H1462</f>
        <v>0.053999999999999999</v>
      </c>
      <c r="S1462" s="216">
        <v>0</v>
      </c>
      <c r="T1462" s="217">
        <f>S1462*H1462</f>
        <v>0</v>
      </c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R1462" s="218" t="s">
        <v>188</v>
      </c>
      <c r="AT1462" s="218" t="s">
        <v>735</v>
      </c>
      <c r="AU1462" s="218" t="s">
        <v>83</v>
      </c>
      <c r="AY1462" s="20" t="s">
        <v>133</v>
      </c>
      <c r="BE1462" s="219">
        <f>IF(N1462="základní",J1462,0)</f>
        <v>0</v>
      </c>
      <c r="BF1462" s="219">
        <f>IF(N1462="snížená",J1462,0)</f>
        <v>0</v>
      </c>
      <c r="BG1462" s="219">
        <f>IF(N1462="zákl. přenesená",J1462,0)</f>
        <v>0</v>
      </c>
      <c r="BH1462" s="219">
        <f>IF(N1462="sníž. přenesená",J1462,0)</f>
        <v>0</v>
      </c>
      <c r="BI1462" s="219">
        <f>IF(N1462="nulová",J1462,0)</f>
        <v>0</v>
      </c>
      <c r="BJ1462" s="20" t="s">
        <v>81</v>
      </c>
      <c r="BK1462" s="219">
        <f>ROUND(I1462*H1462,2)</f>
        <v>0</v>
      </c>
      <c r="BL1462" s="20" t="s">
        <v>140</v>
      </c>
      <c r="BM1462" s="218" t="s">
        <v>2381</v>
      </c>
    </row>
    <row r="1463" s="2" customFormat="1">
      <c r="A1463" s="41"/>
      <c r="B1463" s="42"/>
      <c r="C1463" s="43"/>
      <c r="D1463" s="220" t="s">
        <v>142</v>
      </c>
      <c r="E1463" s="43"/>
      <c r="F1463" s="221" t="s">
        <v>2382</v>
      </c>
      <c r="G1463" s="43"/>
      <c r="H1463" s="43"/>
      <c r="I1463" s="222"/>
      <c r="J1463" s="43"/>
      <c r="K1463" s="43"/>
      <c r="L1463" s="47"/>
      <c r="M1463" s="223"/>
      <c r="N1463" s="224"/>
      <c r="O1463" s="87"/>
      <c r="P1463" s="87"/>
      <c r="Q1463" s="87"/>
      <c r="R1463" s="87"/>
      <c r="S1463" s="87"/>
      <c r="T1463" s="88"/>
      <c r="U1463" s="41"/>
      <c r="V1463" s="41"/>
      <c r="W1463" s="41"/>
      <c r="X1463" s="41"/>
      <c r="Y1463" s="41"/>
      <c r="Z1463" s="41"/>
      <c r="AA1463" s="41"/>
      <c r="AB1463" s="41"/>
      <c r="AC1463" s="41"/>
      <c r="AD1463" s="41"/>
      <c r="AE1463" s="41"/>
      <c r="AT1463" s="20" t="s">
        <v>142</v>
      </c>
      <c r="AU1463" s="20" t="s">
        <v>83</v>
      </c>
    </row>
    <row r="1464" s="13" customFormat="1">
      <c r="A1464" s="13"/>
      <c r="B1464" s="227"/>
      <c r="C1464" s="228"/>
      <c r="D1464" s="220" t="s">
        <v>146</v>
      </c>
      <c r="E1464" s="229" t="s">
        <v>19</v>
      </c>
      <c r="F1464" s="230" t="s">
        <v>81</v>
      </c>
      <c r="G1464" s="228"/>
      <c r="H1464" s="231">
        <v>1</v>
      </c>
      <c r="I1464" s="232"/>
      <c r="J1464" s="228"/>
      <c r="K1464" s="228"/>
      <c r="L1464" s="233"/>
      <c r="M1464" s="234"/>
      <c r="N1464" s="235"/>
      <c r="O1464" s="235"/>
      <c r="P1464" s="235"/>
      <c r="Q1464" s="235"/>
      <c r="R1464" s="235"/>
      <c r="S1464" s="235"/>
      <c r="T1464" s="236"/>
      <c r="U1464" s="13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37" t="s">
        <v>146</v>
      </c>
      <c r="AU1464" s="237" t="s">
        <v>83</v>
      </c>
      <c r="AV1464" s="13" t="s">
        <v>83</v>
      </c>
      <c r="AW1464" s="13" t="s">
        <v>33</v>
      </c>
      <c r="AX1464" s="13" t="s">
        <v>81</v>
      </c>
      <c r="AY1464" s="237" t="s">
        <v>133</v>
      </c>
    </row>
    <row r="1465" s="2" customFormat="1" ht="21.75" customHeight="1">
      <c r="A1465" s="41"/>
      <c r="B1465" s="42"/>
      <c r="C1465" s="273" t="s">
        <v>2383</v>
      </c>
      <c r="D1465" s="273" t="s">
        <v>735</v>
      </c>
      <c r="E1465" s="274" t="s">
        <v>2384</v>
      </c>
      <c r="F1465" s="275" t="s">
        <v>2385</v>
      </c>
      <c r="G1465" s="276" t="s">
        <v>287</v>
      </c>
      <c r="H1465" s="277">
        <v>2</v>
      </c>
      <c r="I1465" s="278"/>
      <c r="J1465" s="279">
        <f>ROUND(I1465*H1465,2)</f>
        <v>0</v>
      </c>
      <c r="K1465" s="275" t="s">
        <v>19</v>
      </c>
      <c r="L1465" s="280"/>
      <c r="M1465" s="281" t="s">
        <v>19</v>
      </c>
      <c r="N1465" s="282" t="s">
        <v>44</v>
      </c>
      <c r="O1465" s="87"/>
      <c r="P1465" s="216">
        <f>O1465*H1465</f>
        <v>0</v>
      </c>
      <c r="Q1465" s="216">
        <v>0.053999999999999999</v>
      </c>
      <c r="R1465" s="216">
        <f>Q1465*H1465</f>
        <v>0.108</v>
      </c>
      <c r="S1465" s="216">
        <v>0</v>
      </c>
      <c r="T1465" s="217">
        <f>S1465*H1465</f>
        <v>0</v>
      </c>
      <c r="U1465" s="41"/>
      <c r="V1465" s="41"/>
      <c r="W1465" s="41"/>
      <c r="X1465" s="41"/>
      <c r="Y1465" s="41"/>
      <c r="Z1465" s="41"/>
      <c r="AA1465" s="41"/>
      <c r="AB1465" s="41"/>
      <c r="AC1465" s="41"/>
      <c r="AD1465" s="41"/>
      <c r="AE1465" s="41"/>
      <c r="AR1465" s="218" t="s">
        <v>188</v>
      </c>
      <c r="AT1465" s="218" t="s">
        <v>735</v>
      </c>
      <c r="AU1465" s="218" t="s">
        <v>83</v>
      </c>
      <c r="AY1465" s="20" t="s">
        <v>133</v>
      </c>
      <c r="BE1465" s="219">
        <f>IF(N1465="základní",J1465,0)</f>
        <v>0</v>
      </c>
      <c r="BF1465" s="219">
        <f>IF(N1465="snížená",J1465,0)</f>
        <v>0</v>
      </c>
      <c r="BG1465" s="219">
        <f>IF(N1465="zákl. přenesená",J1465,0)</f>
        <v>0</v>
      </c>
      <c r="BH1465" s="219">
        <f>IF(N1465="sníž. přenesená",J1465,0)</f>
        <v>0</v>
      </c>
      <c r="BI1465" s="219">
        <f>IF(N1465="nulová",J1465,0)</f>
        <v>0</v>
      </c>
      <c r="BJ1465" s="20" t="s">
        <v>81</v>
      </c>
      <c r="BK1465" s="219">
        <f>ROUND(I1465*H1465,2)</f>
        <v>0</v>
      </c>
      <c r="BL1465" s="20" t="s">
        <v>140</v>
      </c>
      <c r="BM1465" s="218" t="s">
        <v>2386</v>
      </c>
    </row>
    <row r="1466" s="2" customFormat="1">
      <c r="A1466" s="41"/>
      <c r="B1466" s="42"/>
      <c r="C1466" s="43"/>
      <c r="D1466" s="220" t="s">
        <v>142</v>
      </c>
      <c r="E1466" s="43"/>
      <c r="F1466" s="221" t="s">
        <v>2387</v>
      </c>
      <c r="G1466" s="43"/>
      <c r="H1466" s="43"/>
      <c r="I1466" s="222"/>
      <c r="J1466" s="43"/>
      <c r="K1466" s="43"/>
      <c r="L1466" s="47"/>
      <c r="M1466" s="223"/>
      <c r="N1466" s="224"/>
      <c r="O1466" s="87"/>
      <c r="P1466" s="87"/>
      <c r="Q1466" s="87"/>
      <c r="R1466" s="87"/>
      <c r="S1466" s="87"/>
      <c r="T1466" s="88"/>
      <c r="U1466" s="41"/>
      <c r="V1466" s="41"/>
      <c r="W1466" s="41"/>
      <c r="X1466" s="41"/>
      <c r="Y1466" s="41"/>
      <c r="Z1466" s="41"/>
      <c r="AA1466" s="41"/>
      <c r="AB1466" s="41"/>
      <c r="AC1466" s="41"/>
      <c r="AD1466" s="41"/>
      <c r="AE1466" s="41"/>
      <c r="AT1466" s="20" t="s">
        <v>142</v>
      </c>
      <c r="AU1466" s="20" t="s">
        <v>83</v>
      </c>
    </row>
    <row r="1467" s="13" customFormat="1">
      <c r="A1467" s="13"/>
      <c r="B1467" s="227"/>
      <c r="C1467" s="228"/>
      <c r="D1467" s="220" t="s">
        <v>146</v>
      </c>
      <c r="E1467" s="229" t="s">
        <v>19</v>
      </c>
      <c r="F1467" s="230" t="s">
        <v>83</v>
      </c>
      <c r="G1467" s="228"/>
      <c r="H1467" s="231">
        <v>2</v>
      </c>
      <c r="I1467" s="232"/>
      <c r="J1467" s="228"/>
      <c r="K1467" s="228"/>
      <c r="L1467" s="233"/>
      <c r="M1467" s="234"/>
      <c r="N1467" s="235"/>
      <c r="O1467" s="235"/>
      <c r="P1467" s="235"/>
      <c r="Q1467" s="235"/>
      <c r="R1467" s="235"/>
      <c r="S1467" s="235"/>
      <c r="T1467" s="236"/>
      <c r="U1467" s="13"/>
      <c r="V1467" s="13"/>
      <c r="W1467" s="13"/>
      <c r="X1467" s="13"/>
      <c r="Y1467" s="13"/>
      <c r="Z1467" s="13"/>
      <c r="AA1467" s="13"/>
      <c r="AB1467" s="13"/>
      <c r="AC1467" s="13"/>
      <c r="AD1467" s="13"/>
      <c r="AE1467" s="13"/>
      <c r="AT1467" s="237" t="s">
        <v>146</v>
      </c>
      <c r="AU1467" s="237" t="s">
        <v>83</v>
      </c>
      <c r="AV1467" s="13" t="s">
        <v>83</v>
      </c>
      <c r="AW1467" s="13" t="s">
        <v>33</v>
      </c>
      <c r="AX1467" s="13" t="s">
        <v>81</v>
      </c>
      <c r="AY1467" s="237" t="s">
        <v>133</v>
      </c>
    </row>
    <row r="1468" s="2" customFormat="1" ht="21.75" customHeight="1">
      <c r="A1468" s="41"/>
      <c r="B1468" s="42"/>
      <c r="C1468" s="273" t="s">
        <v>2388</v>
      </c>
      <c r="D1468" s="273" t="s">
        <v>735</v>
      </c>
      <c r="E1468" s="274" t="s">
        <v>2389</v>
      </c>
      <c r="F1468" s="275" t="s">
        <v>2390</v>
      </c>
      <c r="G1468" s="276" t="s">
        <v>287</v>
      </c>
      <c r="H1468" s="277">
        <v>1</v>
      </c>
      <c r="I1468" s="278"/>
      <c r="J1468" s="279">
        <f>ROUND(I1468*H1468,2)</f>
        <v>0</v>
      </c>
      <c r="K1468" s="275" t="s">
        <v>19</v>
      </c>
      <c r="L1468" s="280"/>
      <c r="M1468" s="281" t="s">
        <v>19</v>
      </c>
      <c r="N1468" s="282" t="s">
        <v>44</v>
      </c>
      <c r="O1468" s="87"/>
      <c r="P1468" s="216">
        <f>O1468*H1468</f>
        <v>0</v>
      </c>
      <c r="Q1468" s="216">
        <v>0.053999999999999999</v>
      </c>
      <c r="R1468" s="216">
        <f>Q1468*H1468</f>
        <v>0.053999999999999999</v>
      </c>
      <c r="S1468" s="216">
        <v>0</v>
      </c>
      <c r="T1468" s="217">
        <f>S1468*H1468</f>
        <v>0</v>
      </c>
      <c r="U1468" s="41"/>
      <c r="V1468" s="41"/>
      <c r="W1468" s="41"/>
      <c r="X1468" s="41"/>
      <c r="Y1468" s="41"/>
      <c r="Z1468" s="41"/>
      <c r="AA1468" s="41"/>
      <c r="AB1468" s="41"/>
      <c r="AC1468" s="41"/>
      <c r="AD1468" s="41"/>
      <c r="AE1468" s="41"/>
      <c r="AR1468" s="218" t="s">
        <v>188</v>
      </c>
      <c r="AT1468" s="218" t="s">
        <v>735</v>
      </c>
      <c r="AU1468" s="218" t="s">
        <v>83</v>
      </c>
      <c r="AY1468" s="20" t="s">
        <v>133</v>
      </c>
      <c r="BE1468" s="219">
        <f>IF(N1468="základní",J1468,0)</f>
        <v>0</v>
      </c>
      <c r="BF1468" s="219">
        <f>IF(N1468="snížená",J1468,0)</f>
        <v>0</v>
      </c>
      <c r="BG1468" s="219">
        <f>IF(N1468="zákl. přenesená",J1468,0)</f>
        <v>0</v>
      </c>
      <c r="BH1468" s="219">
        <f>IF(N1468="sníž. přenesená",J1468,0)</f>
        <v>0</v>
      </c>
      <c r="BI1468" s="219">
        <f>IF(N1468="nulová",J1468,0)</f>
        <v>0</v>
      </c>
      <c r="BJ1468" s="20" t="s">
        <v>81</v>
      </c>
      <c r="BK1468" s="219">
        <f>ROUND(I1468*H1468,2)</f>
        <v>0</v>
      </c>
      <c r="BL1468" s="20" t="s">
        <v>140</v>
      </c>
      <c r="BM1468" s="218" t="s">
        <v>2391</v>
      </c>
    </row>
    <row r="1469" s="2" customFormat="1">
      <c r="A1469" s="41"/>
      <c r="B1469" s="42"/>
      <c r="C1469" s="43"/>
      <c r="D1469" s="220" t="s">
        <v>142</v>
      </c>
      <c r="E1469" s="43"/>
      <c r="F1469" s="221" t="s">
        <v>2392</v>
      </c>
      <c r="G1469" s="43"/>
      <c r="H1469" s="43"/>
      <c r="I1469" s="222"/>
      <c r="J1469" s="43"/>
      <c r="K1469" s="43"/>
      <c r="L1469" s="47"/>
      <c r="M1469" s="223"/>
      <c r="N1469" s="224"/>
      <c r="O1469" s="87"/>
      <c r="P1469" s="87"/>
      <c r="Q1469" s="87"/>
      <c r="R1469" s="87"/>
      <c r="S1469" s="87"/>
      <c r="T1469" s="88"/>
      <c r="U1469" s="41"/>
      <c r="V1469" s="41"/>
      <c r="W1469" s="41"/>
      <c r="X1469" s="41"/>
      <c r="Y1469" s="41"/>
      <c r="Z1469" s="41"/>
      <c r="AA1469" s="41"/>
      <c r="AB1469" s="41"/>
      <c r="AC1469" s="41"/>
      <c r="AD1469" s="41"/>
      <c r="AE1469" s="41"/>
      <c r="AT1469" s="20" t="s">
        <v>142</v>
      </c>
      <c r="AU1469" s="20" t="s">
        <v>83</v>
      </c>
    </row>
    <row r="1470" s="13" customFormat="1">
      <c r="A1470" s="13"/>
      <c r="B1470" s="227"/>
      <c r="C1470" s="228"/>
      <c r="D1470" s="220" t="s">
        <v>146</v>
      </c>
      <c r="E1470" s="229" t="s">
        <v>19</v>
      </c>
      <c r="F1470" s="230" t="s">
        <v>81</v>
      </c>
      <c r="G1470" s="228"/>
      <c r="H1470" s="231">
        <v>1</v>
      </c>
      <c r="I1470" s="232"/>
      <c r="J1470" s="228"/>
      <c r="K1470" s="228"/>
      <c r="L1470" s="233"/>
      <c r="M1470" s="234"/>
      <c r="N1470" s="235"/>
      <c r="O1470" s="235"/>
      <c r="P1470" s="235"/>
      <c r="Q1470" s="235"/>
      <c r="R1470" s="235"/>
      <c r="S1470" s="235"/>
      <c r="T1470" s="236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37" t="s">
        <v>146</v>
      </c>
      <c r="AU1470" s="237" t="s">
        <v>83</v>
      </c>
      <c r="AV1470" s="13" t="s">
        <v>83</v>
      </c>
      <c r="AW1470" s="13" t="s">
        <v>33</v>
      </c>
      <c r="AX1470" s="13" t="s">
        <v>81</v>
      </c>
      <c r="AY1470" s="237" t="s">
        <v>133</v>
      </c>
    </row>
    <row r="1471" s="2" customFormat="1" ht="21.75" customHeight="1">
      <c r="A1471" s="41"/>
      <c r="B1471" s="42"/>
      <c r="C1471" s="273" t="s">
        <v>2393</v>
      </c>
      <c r="D1471" s="273" t="s">
        <v>735</v>
      </c>
      <c r="E1471" s="274" t="s">
        <v>2394</v>
      </c>
      <c r="F1471" s="275" t="s">
        <v>2395</v>
      </c>
      <c r="G1471" s="276" t="s">
        <v>287</v>
      </c>
      <c r="H1471" s="277">
        <v>4</v>
      </c>
      <c r="I1471" s="278"/>
      <c r="J1471" s="279">
        <f>ROUND(I1471*H1471,2)</f>
        <v>0</v>
      </c>
      <c r="K1471" s="275" t="s">
        <v>19</v>
      </c>
      <c r="L1471" s="280"/>
      <c r="M1471" s="281" t="s">
        <v>19</v>
      </c>
      <c r="N1471" s="282" t="s">
        <v>44</v>
      </c>
      <c r="O1471" s="87"/>
      <c r="P1471" s="216">
        <f>O1471*H1471</f>
        <v>0</v>
      </c>
      <c r="Q1471" s="216">
        <v>0.053999999999999999</v>
      </c>
      <c r="R1471" s="216">
        <f>Q1471*H1471</f>
        <v>0.216</v>
      </c>
      <c r="S1471" s="216">
        <v>0</v>
      </c>
      <c r="T1471" s="217">
        <f>S1471*H1471</f>
        <v>0</v>
      </c>
      <c r="U1471" s="41"/>
      <c r="V1471" s="41"/>
      <c r="W1471" s="41"/>
      <c r="X1471" s="41"/>
      <c r="Y1471" s="41"/>
      <c r="Z1471" s="41"/>
      <c r="AA1471" s="41"/>
      <c r="AB1471" s="41"/>
      <c r="AC1471" s="41"/>
      <c r="AD1471" s="41"/>
      <c r="AE1471" s="41"/>
      <c r="AR1471" s="218" t="s">
        <v>188</v>
      </c>
      <c r="AT1471" s="218" t="s">
        <v>735</v>
      </c>
      <c r="AU1471" s="218" t="s">
        <v>83</v>
      </c>
      <c r="AY1471" s="20" t="s">
        <v>133</v>
      </c>
      <c r="BE1471" s="219">
        <f>IF(N1471="základní",J1471,0)</f>
        <v>0</v>
      </c>
      <c r="BF1471" s="219">
        <f>IF(N1471="snížená",J1471,0)</f>
        <v>0</v>
      </c>
      <c r="BG1471" s="219">
        <f>IF(N1471="zákl. přenesená",J1471,0)</f>
        <v>0</v>
      </c>
      <c r="BH1471" s="219">
        <f>IF(N1471="sníž. přenesená",J1471,0)</f>
        <v>0</v>
      </c>
      <c r="BI1471" s="219">
        <f>IF(N1471="nulová",J1471,0)</f>
        <v>0</v>
      </c>
      <c r="BJ1471" s="20" t="s">
        <v>81</v>
      </c>
      <c r="BK1471" s="219">
        <f>ROUND(I1471*H1471,2)</f>
        <v>0</v>
      </c>
      <c r="BL1471" s="20" t="s">
        <v>140</v>
      </c>
      <c r="BM1471" s="218" t="s">
        <v>2396</v>
      </c>
    </row>
    <row r="1472" s="2" customFormat="1">
      <c r="A1472" s="41"/>
      <c r="B1472" s="42"/>
      <c r="C1472" s="43"/>
      <c r="D1472" s="220" t="s">
        <v>142</v>
      </c>
      <c r="E1472" s="43"/>
      <c r="F1472" s="221" t="s">
        <v>2397</v>
      </c>
      <c r="G1472" s="43"/>
      <c r="H1472" s="43"/>
      <c r="I1472" s="222"/>
      <c r="J1472" s="43"/>
      <c r="K1472" s="43"/>
      <c r="L1472" s="47"/>
      <c r="M1472" s="223"/>
      <c r="N1472" s="224"/>
      <c r="O1472" s="87"/>
      <c r="P1472" s="87"/>
      <c r="Q1472" s="87"/>
      <c r="R1472" s="87"/>
      <c r="S1472" s="87"/>
      <c r="T1472" s="88"/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T1472" s="20" t="s">
        <v>142</v>
      </c>
      <c r="AU1472" s="20" t="s">
        <v>83</v>
      </c>
    </row>
    <row r="1473" s="13" customFormat="1">
      <c r="A1473" s="13"/>
      <c r="B1473" s="227"/>
      <c r="C1473" s="228"/>
      <c r="D1473" s="220" t="s">
        <v>146</v>
      </c>
      <c r="E1473" s="229" t="s">
        <v>19</v>
      </c>
      <c r="F1473" s="230" t="s">
        <v>140</v>
      </c>
      <c r="G1473" s="228"/>
      <c r="H1473" s="231">
        <v>4</v>
      </c>
      <c r="I1473" s="232"/>
      <c r="J1473" s="228"/>
      <c r="K1473" s="228"/>
      <c r="L1473" s="233"/>
      <c r="M1473" s="234"/>
      <c r="N1473" s="235"/>
      <c r="O1473" s="235"/>
      <c r="P1473" s="235"/>
      <c r="Q1473" s="235"/>
      <c r="R1473" s="235"/>
      <c r="S1473" s="235"/>
      <c r="T1473" s="236"/>
      <c r="U1473" s="13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37" t="s">
        <v>146</v>
      </c>
      <c r="AU1473" s="237" t="s">
        <v>83</v>
      </c>
      <c r="AV1473" s="13" t="s">
        <v>83</v>
      </c>
      <c r="AW1473" s="13" t="s">
        <v>33</v>
      </c>
      <c r="AX1473" s="13" t="s">
        <v>81</v>
      </c>
      <c r="AY1473" s="237" t="s">
        <v>133</v>
      </c>
    </row>
    <row r="1474" s="2" customFormat="1" ht="24.15" customHeight="1">
      <c r="A1474" s="41"/>
      <c r="B1474" s="42"/>
      <c r="C1474" s="207" t="s">
        <v>2398</v>
      </c>
      <c r="D1474" s="207" t="s">
        <v>135</v>
      </c>
      <c r="E1474" s="208" t="s">
        <v>2399</v>
      </c>
      <c r="F1474" s="209" t="s">
        <v>2400</v>
      </c>
      <c r="G1474" s="210" t="s">
        <v>312</v>
      </c>
      <c r="H1474" s="211">
        <v>50.609999999999999</v>
      </c>
      <c r="I1474" s="212"/>
      <c r="J1474" s="213">
        <f>ROUND(I1474*H1474,2)</f>
        <v>0</v>
      </c>
      <c r="K1474" s="209" t="s">
        <v>139</v>
      </c>
      <c r="L1474" s="47"/>
      <c r="M1474" s="214" t="s">
        <v>19</v>
      </c>
      <c r="N1474" s="215" t="s">
        <v>44</v>
      </c>
      <c r="O1474" s="87"/>
      <c r="P1474" s="216">
        <f>O1474*H1474</f>
        <v>0</v>
      </c>
      <c r="Q1474" s="216">
        <v>0.00027999999999999998</v>
      </c>
      <c r="R1474" s="216">
        <f>Q1474*H1474</f>
        <v>0.014170799999999999</v>
      </c>
      <c r="S1474" s="216">
        <v>0</v>
      </c>
      <c r="T1474" s="217">
        <f>S1474*H1474</f>
        <v>0</v>
      </c>
      <c r="U1474" s="41"/>
      <c r="V1474" s="41"/>
      <c r="W1474" s="41"/>
      <c r="X1474" s="41"/>
      <c r="Y1474" s="41"/>
      <c r="Z1474" s="41"/>
      <c r="AA1474" s="41"/>
      <c r="AB1474" s="41"/>
      <c r="AC1474" s="41"/>
      <c r="AD1474" s="41"/>
      <c r="AE1474" s="41"/>
      <c r="AR1474" s="218" t="s">
        <v>246</v>
      </c>
      <c r="AT1474" s="218" t="s">
        <v>135</v>
      </c>
      <c r="AU1474" s="218" t="s">
        <v>83</v>
      </c>
      <c r="AY1474" s="20" t="s">
        <v>133</v>
      </c>
      <c r="BE1474" s="219">
        <f>IF(N1474="základní",J1474,0)</f>
        <v>0</v>
      </c>
      <c r="BF1474" s="219">
        <f>IF(N1474="snížená",J1474,0)</f>
        <v>0</v>
      </c>
      <c r="BG1474" s="219">
        <f>IF(N1474="zákl. přenesená",J1474,0)</f>
        <v>0</v>
      </c>
      <c r="BH1474" s="219">
        <f>IF(N1474="sníž. přenesená",J1474,0)</f>
        <v>0</v>
      </c>
      <c r="BI1474" s="219">
        <f>IF(N1474="nulová",J1474,0)</f>
        <v>0</v>
      </c>
      <c r="BJ1474" s="20" t="s">
        <v>81</v>
      </c>
      <c r="BK1474" s="219">
        <f>ROUND(I1474*H1474,2)</f>
        <v>0</v>
      </c>
      <c r="BL1474" s="20" t="s">
        <v>246</v>
      </c>
      <c r="BM1474" s="218" t="s">
        <v>2401</v>
      </c>
    </row>
    <row r="1475" s="2" customFormat="1">
      <c r="A1475" s="41"/>
      <c r="B1475" s="42"/>
      <c r="C1475" s="43"/>
      <c r="D1475" s="220" t="s">
        <v>142</v>
      </c>
      <c r="E1475" s="43"/>
      <c r="F1475" s="221" t="s">
        <v>2402</v>
      </c>
      <c r="G1475" s="43"/>
      <c r="H1475" s="43"/>
      <c r="I1475" s="222"/>
      <c r="J1475" s="43"/>
      <c r="K1475" s="43"/>
      <c r="L1475" s="47"/>
      <c r="M1475" s="223"/>
      <c r="N1475" s="224"/>
      <c r="O1475" s="87"/>
      <c r="P1475" s="87"/>
      <c r="Q1475" s="87"/>
      <c r="R1475" s="87"/>
      <c r="S1475" s="87"/>
      <c r="T1475" s="88"/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T1475" s="20" t="s">
        <v>142</v>
      </c>
      <c r="AU1475" s="20" t="s">
        <v>83</v>
      </c>
    </row>
    <row r="1476" s="2" customFormat="1">
      <c r="A1476" s="41"/>
      <c r="B1476" s="42"/>
      <c r="C1476" s="43"/>
      <c r="D1476" s="225" t="s">
        <v>144</v>
      </c>
      <c r="E1476" s="43"/>
      <c r="F1476" s="226" t="s">
        <v>2403</v>
      </c>
      <c r="G1476" s="43"/>
      <c r="H1476" s="43"/>
      <c r="I1476" s="222"/>
      <c r="J1476" s="43"/>
      <c r="K1476" s="43"/>
      <c r="L1476" s="47"/>
      <c r="M1476" s="223"/>
      <c r="N1476" s="224"/>
      <c r="O1476" s="87"/>
      <c r="P1476" s="87"/>
      <c r="Q1476" s="87"/>
      <c r="R1476" s="87"/>
      <c r="S1476" s="87"/>
      <c r="T1476" s="88"/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T1476" s="20" t="s">
        <v>144</v>
      </c>
      <c r="AU1476" s="20" t="s">
        <v>83</v>
      </c>
    </row>
    <row r="1477" s="13" customFormat="1">
      <c r="A1477" s="13"/>
      <c r="B1477" s="227"/>
      <c r="C1477" s="228"/>
      <c r="D1477" s="220" t="s">
        <v>146</v>
      </c>
      <c r="E1477" s="229" t="s">
        <v>19</v>
      </c>
      <c r="F1477" s="230" t="s">
        <v>2404</v>
      </c>
      <c r="G1477" s="228"/>
      <c r="H1477" s="231">
        <v>50.609999999999999</v>
      </c>
      <c r="I1477" s="232"/>
      <c r="J1477" s="228"/>
      <c r="K1477" s="228"/>
      <c r="L1477" s="233"/>
      <c r="M1477" s="234"/>
      <c r="N1477" s="235"/>
      <c r="O1477" s="235"/>
      <c r="P1477" s="235"/>
      <c r="Q1477" s="235"/>
      <c r="R1477" s="235"/>
      <c r="S1477" s="235"/>
      <c r="T1477" s="236"/>
      <c r="U1477" s="13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37" t="s">
        <v>146</v>
      </c>
      <c r="AU1477" s="237" t="s">
        <v>83</v>
      </c>
      <c r="AV1477" s="13" t="s">
        <v>83</v>
      </c>
      <c r="AW1477" s="13" t="s">
        <v>33</v>
      </c>
      <c r="AX1477" s="13" t="s">
        <v>81</v>
      </c>
      <c r="AY1477" s="237" t="s">
        <v>133</v>
      </c>
    </row>
    <row r="1478" s="2" customFormat="1" ht="37.8" customHeight="1">
      <c r="A1478" s="41"/>
      <c r="B1478" s="42"/>
      <c r="C1478" s="207" t="s">
        <v>2405</v>
      </c>
      <c r="D1478" s="207" t="s">
        <v>135</v>
      </c>
      <c r="E1478" s="208" t="s">
        <v>2406</v>
      </c>
      <c r="F1478" s="209" t="s">
        <v>2407</v>
      </c>
      <c r="G1478" s="210" t="s">
        <v>312</v>
      </c>
      <c r="H1478" s="211">
        <v>50.609999999999999</v>
      </c>
      <c r="I1478" s="212"/>
      <c r="J1478" s="213">
        <f>ROUND(I1478*H1478,2)</f>
        <v>0</v>
      </c>
      <c r="K1478" s="209" t="s">
        <v>139</v>
      </c>
      <c r="L1478" s="47"/>
      <c r="M1478" s="214" t="s">
        <v>19</v>
      </c>
      <c r="N1478" s="215" t="s">
        <v>44</v>
      </c>
      <c r="O1478" s="87"/>
      <c r="P1478" s="216">
        <f>O1478*H1478</f>
        <v>0</v>
      </c>
      <c r="Q1478" s="216">
        <v>0.00012</v>
      </c>
      <c r="R1478" s="216">
        <f>Q1478*H1478</f>
        <v>0.0060732</v>
      </c>
      <c r="S1478" s="216">
        <v>0</v>
      </c>
      <c r="T1478" s="217">
        <f>S1478*H1478</f>
        <v>0</v>
      </c>
      <c r="U1478" s="41"/>
      <c r="V1478" s="41"/>
      <c r="W1478" s="41"/>
      <c r="X1478" s="41"/>
      <c r="Y1478" s="41"/>
      <c r="Z1478" s="41"/>
      <c r="AA1478" s="41"/>
      <c r="AB1478" s="41"/>
      <c r="AC1478" s="41"/>
      <c r="AD1478" s="41"/>
      <c r="AE1478" s="41"/>
      <c r="AR1478" s="218" t="s">
        <v>246</v>
      </c>
      <c r="AT1478" s="218" t="s">
        <v>135</v>
      </c>
      <c r="AU1478" s="218" t="s">
        <v>83</v>
      </c>
      <c r="AY1478" s="20" t="s">
        <v>133</v>
      </c>
      <c r="BE1478" s="219">
        <f>IF(N1478="základní",J1478,0)</f>
        <v>0</v>
      </c>
      <c r="BF1478" s="219">
        <f>IF(N1478="snížená",J1478,0)</f>
        <v>0</v>
      </c>
      <c r="BG1478" s="219">
        <f>IF(N1478="zákl. přenesená",J1478,0)</f>
        <v>0</v>
      </c>
      <c r="BH1478" s="219">
        <f>IF(N1478="sníž. přenesená",J1478,0)</f>
        <v>0</v>
      </c>
      <c r="BI1478" s="219">
        <f>IF(N1478="nulová",J1478,0)</f>
        <v>0</v>
      </c>
      <c r="BJ1478" s="20" t="s">
        <v>81</v>
      </c>
      <c r="BK1478" s="219">
        <f>ROUND(I1478*H1478,2)</f>
        <v>0</v>
      </c>
      <c r="BL1478" s="20" t="s">
        <v>246</v>
      </c>
      <c r="BM1478" s="218" t="s">
        <v>2408</v>
      </c>
    </row>
    <row r="1479" s="2" customFormat="1">
      <c r="A1479" s="41"/>
      <c r="B1479" s="42"/>
      <c r="C1479" s="43"/>
      <c r="D1479" s="220" t="s">
        <v>142</v>
      </c>
      <c r="E1479" s="43"/>
      <c r="F1479" s="221" t="s">
        <v>2409</v>
      </c>
      <c r="G1479" s="43"/>
      <c r="H1479" s="43"/>
      <c r="I1479" s="222"/>
      <c r="J1479" s="43"/>
      <c r="K1479" s="43"/>
      <c r="L1479" s="47"/>
      <c r="M1479" s="223"/>
      <c r="N1479" s="224"/>
      <c r="O1479" s="87"/>
      <c r="P1479" s="87"/>
      <c r="Q1479" s="87"/>
      <c r="R1479" s="87"/>
      <c r="S1479" s="87"/>
      <c r="T1479" s="88"/>
      <c r="U1479" s="41"/>
      <c r="V1479" s="41"/>
      <c r="W1479" s="41"/>
      <c r="X1479" s="41"/>
      <c r="Y1479" s="41"/>
      <c r="Z1479" s="41"/>
      <c r="AA1479" s="41"/>
      <c r="AB1479" s="41"/>
      <c r="AC1479" s="41"/>
      <c r="AD1479" s="41"/>
      <c r="AE1479" s="41"/>
      <c r="AT1479" s="20" t="s">
        <v>142</v>
      </c>
      <c r="AU1479" s="20" t="s">
        <v>83</v>
      </c>
    </row>
    <row r="1480" s="2" customFormat="1">
      <c r="A1480" s="41"/>
      <c r="B1480" s="42"/>
      <c r="C1480" s="43"/>
      <c r="D1480" s="225" t="s">
        <v>144</v>
      </c>
      <c r="E1480" s="43"/>
      <c r="F1480" s="226" t="s">
        <v>2410</v>
      </c>
      <c r="G1480" s="43"/>
      <c r="H1480" s="43"/>
      <c r="I1480" s="222"/>
      <c r="J1480" s="43"/>
      <c r="K1480" s="43"/>
      <c r="L1480" s="47"/>
      <c r="M1480" s="223"/>
      <c r="N1480" s="224"/>
      <c r="O1480" s="87"/>
      <c r="P1480" s="87"/>
      <c r="Q1480" s="87"/>
      <c r="R1480" s="87"/>
      <c r="S1480" s="87"/>
      <c r="T1480" s="88"/>
      <c r="U1480" s="41"/>
      <c r="V1480" s="41"/>
      <c r="W1480" s="41"/>
      <c r="X1480" s="41"/>
      <c r="Y1480" s="41"/>
      <c r="Z1480" s="41"/>
      <c r="AA1480" s="41"/>
      <c r="AB1480" s="41"/>
      <c r="AC1480" s="41"/>
      <c r="AD1480" s="41"/>
      <c r="AE1480" s="41"/>
      <c r="AT1480" s="20" t="s">
        <v>144</v>
      </c>
      <c r="AU1480" s="20" t="s">
        <v>83</v>
      </c>
    </row>
    <row r="1481" s="13" customFormat="1">
      <c r="A1481" s="13"/>
      <c r="B1481" s="227"/>
      <c r="C1481" s="228"/>
      <c r="D1481" s="220" t="s">
        <v>146</v>
      </c>
      <c r="E1481" s="229" t="s">
        <v>19</v>
      </c>
      <c r="F1481" s="230" t="s">
        <v>2404</v>
      </c>
      <c r="G1481" s="228"/>
      <c r="H1481" s="231">
        <v>50.609999999999999</v>
      </c>
      <c r="I1481" s="232"/>
      <c r="J1481" s="228"/>
      <c r="K1481" s="228"/>
      <c r="L1481" s="233"/>
      <c r="M1481" s="234"/>
      <c r="N1481" s="235"/>
      <c r="O1481" s="235"/>
      <c r="P1481" s="235"/>
      <c r="Q1481" s="235"/>
      <c r="R1481" s="235"/>
      <c r="S1481" s="235"/>
      <c r="T1481" s="236"/>
      <c r="U1481" s="13"/>
      <c r="V1481" s="13"/>
      <c r="W1481" s="13"/>
      <c r="X1481" s="13"/>
      <c r="Y1481" s="13"/>
      <c r="Z1481" s="13"/>
      <c r="AA1481" s="13"/>
      <c r="AB1481" s="13"/>
      <c r="AC1481" s="13"/>
      <c r="AD1481" s="13"/>
      <c r="AE1481" s="13"/>
      <c r="AT1481" s="237" t="s">
        <v>146</v>
      </c>
      <c r="AU1481" s="237" t="s">
        <v>83</v>
      </c>
      <c r="AV1481" s="13" t="s">
        <v>83</v>
      </c>
      <c r="AW1481" s="13" t="s">
        <v>33</v>
      </c>
      <c r="AX1481" s="13" t="s">
        <v>81</v>
      </c>
      <c r="AY1481" s="237" t="s">
        <v>133</v>
      </c>
    </row>
    <row r="1482" s="2" customFormat="1" ht="24.15" customHeight="1">
      <c r="A1482" s="41"/>
      <c r="B1482" s="42"/>
      <c r="C1482" s="207" t="s">
        <v>2411</v>
      </c>
      <c r="D1482" s="207" t="s">
        <v>135</v>
      </c>
      <c r="E1482" s="208" t="s">
        <v>2412</v>
      </c>
      <c r="F1482" s="209" t="s">
        <v>2413</v>
      </c>
      <c r="G1482" s="210" t="s">
        <v>312</v>
      </c>
      <c r="H1482" s="211">
        <v>50.609999999999999</v>
      </c>
      <c r="I1482" s="212"/>
      <c r="J1482" s="213">
        <f>ROUND(I1482*H1482,2)</f>
        <v>0</v>
      </c>
      <c r="K1482" s="209" t="s">
        <v>139</v>
      </c>
      <c r="L1482" s="47"/>
      <c r="M1482" s="214" t="s">
        <v>19</v>
      </c>
      <c r="N1482" s="215" t="s">
        <v>44</v>
      </c>
      <c r="O1482" s="87"/>
      <c r="P1482" s="216">
        <f>O1482*H1482</f>
        <v>0</v>
      </c>
      <c r="Q1482" s="216">
        <v>0</v>
      </c>
      <c r="R1482" s="216">
        <f>Q1482*H1482</f>
        <v>0</v>
      </c>
      <c r="S1482" s="216">
        <v>0</v>
      </c>
      <c r="T1482" s="217">
        <f>S1482*H1482</f>
        <v>0</v>
      </c>
      <c r="U1482" s="41"/>
      <c r="V1482" s="41"/>
      <c r="W1482" s="41"/>
      <c r="X1482" s="41"/>
      <c r="Y1482" s="41"/>
      <c r="Z1482" s="41"/>
      <c r="AA1482" s="41"/>
      <c r="AB1482" s="41"/>
      <c r="AC1482" s="41"/>
      <c r="AD1482" s="41"/>
      <c r="AE1482" s="41"/>
      <c r="AR1482" s="218" t="s">
        <v>246</v>
      </c>
      <c r="AT1482" s="218" t="s">
        <v>135</v>
      </c>
      <c r="AU1482" s="218" t="s">
        <v>83</v>
      </c>
      <c r="AY1482" s="20" t="s">
        <v>133</v>
      </c>
      <c r="BE1482" s="219">
        <f>IF(N1482="základní",J1482,0)</f>
        <v>0</v>
      </c>
      <c r="BF1482" s="219">
        <f>IF(N1482="snížená",J1482,0)</f>
        <v>0</v>
      </c>
      <c r="BG1482" s="219">
        <f>IF(N1482="zákl. přenesená",J1482,0)</f>
        <v>0</v>
      </c>
      <c r="BH1482" s="219">
        <f>IF(N1482="sníž. přenesená",J1482,0)</f>
        <v>0</v>
      </c>
      <c r="BI1482" s="219">
        <f>IF(N1482="nulová",J1482,0)</f>
        <v>0</v>
      </c>
      <c r="BJ1482" s="20" t="s">
        <v>81</v>
      </c>
      <c r="BK1482" s="219">
        <f>ROUND(I1482*H1482,2)</f>
        <v>0</v>
      </c>
      <c r="BL1482" s="20" t="s">
        <v>246</v>
      </c>
      <c r="BM1482" s="218" t="s">
        <v>2414</v>
      </c>
    </row>
    <row r="1483" s="2" customFormat="1">
      <c r="A1483" s="41"/>
      <c r="B1483" s="42"/>
      <c r="C1483" s="43"/>
      <c r="D1483" s="220" t="s">
        <v>142</v>
      </c>
      <c r="E1483" s="43"/>
      <c r="F1483" s="221" t="s">
        <v>2415</v>
      </c>
      <c r="G1483" s="43"/>
      <c r="H1483" s="43"/>
      <c r="I1483" s="222"/>
      <c r="J1483" s="43"/>
      <c r="K1483" s="43"/>
      <c r="L1483" s="47"/>
      <c r="M1483" s="223"/>
      <c r="N1483" s="224"/>
      <c r="O1483" s="87"/>
      <c r="P1483" s="87"/>
      <c r="Q1483" s="87"/>
      <c r="R1483" s="87"/>
      <c r="S1483" s="87"/>
      <c r="T1483" s="88"/>
      <c r="U1483" s="41"/>
      <c r="V1483" s="41"/>
      <c r="W1483" s="41"/>
      <c r="X1483" s="41"/>
      <c r="Y1483" s="41"/>
      <c r="Z1483" s="41"/>
      <c r="AA1483" s="41"/>
      <c r="AB1483" s="41"/>
      <c r="AC1483" s="41"/>
      <c r="AD1483" s="41"/>
      <c r="AE1483" s="41"/>
      <c r="AT1483" s="20" t="s">
        <v>142</v>
      </c>
      <c r="AU1483" s="20" t="s">
        <v>83</v>
      </c>
    </row>
    <row r="1484" s="2" customFormat="1">
      <c r="A1484" s="41"/>
      <c r="B1484" s="42"/>
      <c r="C1484" s="43"/>
      <c r="D1484" s="225" t="s">
        <v>144</v>
      </c>
      <c r="E1484" s="43"/>
      <c r="F1484" s="226" t="s">
        <v>2416</v>
      </c>
      <c r="G1484" s="43"/>
      <c r="H1484" s="43"/>
      <c r="I1484" s="222"/>
      <c r="J1484" s="43"/>
      <c r="K1484" s="43"/>
      <c r="L1484" s="47"/>
      <c r="M1484" s="223"/>
      <c r="N1484" s="224"/>
      <c r="O1484" s="87"/>
      <c r="P1484" s="87"/>
      <c r="Q1484" s="87"/>
      <c r="R1484" s="87"/>
      <c r="S1484" s="87"/>
      <c r="T1484" s="88"/>
      <c r="U1484" s="41"/>
      <c r="V1484" s="41"/>
      <c r="W1484" s="41"/>
      <c r="X1484" s="41"/>
      <c r="Y1484" s="41"/>
      <c r="Z1484" s="41"/>
      <c r="AA1484" s="41"/>
      <c r="AB1484" s="41"/>
      <c r="AC1484" s="41"/>
      <c r="AD1484" s="41"/>
      <c r="AE1484" s="41"/>
      <c r="AT1484" s="20" t="s">
        <v>144</v>
      </c>
      <c r="AU1484" s="20" t="s">
        <v>83</v>
      </c>
    </row>
    <row r="1485" s="13" customFormat="1">
      <c r="A1485" s="13"/>
      <c r="B1485" s="227"/>
      <c r="C1485" s="228"/>
      <c r="D1485" s="220" t="s">
        <v>146</v>
      </c>
      <c r="E1485" s="229" t="s">
        <v>19</v>
      </c>
      <c r="F1485" s="230" t="s">
        <v>2417</v>
      </c>
      <c r="G1485" s="228"/>
      <c r="H1485" s="231">
        <v>50.609999999999999</v>
      </c>
      <c r="I1485" s="232"/>
      <c r="J1485" s="228"/>
      <c r="K1485" s="228"/>
      <c r="L1485" s="233"/>
      <c r="M1485" s="234"/>
      <c r="N1485" s="235"/>
      <c r="O1485" s="235"/>
      <c r="P1485" s="235"/>
      <c r="Q1485" s="235"/>
      <c r="R1485" s="235"/>
      <c r="S1485" s="235"/>
      <c r="T1485" s="236"/>
      <c r="U1485" s="13"/>
      <c r="V1485" s="13"/>
      <c r="W1485" s="13"/>
      <c r="X1485" s="13"/>
      <c r="Y1485" s="13"/>
      <c r="Z1485" s="13"/>
      <c r="AA1485" s="13"/>
      <c r="AB1485" s="13"/>
      <c r="AC1485" s="13"/>
      <c r="AD1485" s="13"/>
      <c r="AE1485" s="13"/>
      <c r="AT1485" s="237" t="s">
        <v>146</v>
      </c>
      <c r="AU1485" s="237" t="s">
        <v>83</v>
      </c>
      <c r="AV1485" s="13" t="s">
        <v>83</v>
      </c>
      <c r="AW1485" s="13" t="s">
        <v>33</v>
      </c>
      <c r="AX1485" s="13" t="s">
        <v>81</v>
      </c>
      <c r="AY1485" s="237" t="s">
        <v>133</v>
      </c>
    </row>
    <row r="1486" s="2" customFormat="1" ht="24.15" customHeight="1">
      <c r="A1486" s="41"/>
      <c r="B1486" s="42"/>
      <c r="C1486" s="273" t="s">
        <v>2418</v>
      </c>
      <c r="D1486" s="273" t="s">
        <v>735</v>
      </c>
      <c r="E1486" s="274" t="s">
        <v>2419</v>
      </c>
      <c r="F1486" s="275" t="s">
        <v>2420</v>
      </c>
      <c r="G1486" s="276" t="s">
        <v>312</v>
      </c>
      <c r="H1486" s="277">
        <v>50.609999999999999</v>
      </c>
      <c r="I1486" s="278"/>
      <c r="J1486" s="279">
        <f>ROUND(I1486*H1486,2)</f>
        <v>0</v>
      </c>
      <c r="K1486" s="275" t="s">
        <v>139</v>
      </c>
      <c r="L1486" s="280"/>
      <c r="M1486" s="281" t="s">
        <v>19</v>
      </c>
      <c r="N1486" s="282" t="s">
        <v>44</v>
      </c>
      <c r="O1486" s="87"/>
      <c r="P1486" s="216">
        <f>O1486*H1486</f>
        <v>0</v>
      </c>
      <c r="Q1486" s="216">
        <v>1.0000000000000001E-05</v>
      </c>
      <c r="R1486" s="216">
        <f>Q1486*H1486</f>
        <v>0.0005061</v>
      </c>
      <c r="S1486" s="216">
        <v>0</v>
      </c>
      <c r="T1486" s="217">
        <f>S1486*H1486</f>
        <v>0</v>
      </c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R1486" s="218" t="s">
        <v>382</v>
      </c>
      <c r="AT1486" s="218" t="s">
        <v>735</v>
      </c>
      <c r="AU1486" s="218" t="s">
        <v>83</v>
      </c>
      <c r="AY1486" s="20" t="s">
        <v>133</v>
      </c>
      <c r="BE1486" s="219">
        <f>IF(N1486="základní",J1486,0)</f>
        <v>0</v>
      </c>
      <c r="BF1486" s="219">
        <f>IF(N1486="snížená",J1486,0)</f>
        <v>0</v>
      </c>
      <c r="BG1486" s="219">
        <f>IF(N1486="zákl. přenesená",J1486,0)</f>
        <v>0</v>
      </c>
      <c r="BH1486" s="219">
        <f>IF(N1486="sníž. přenesená",J1486,0)</f>
        <v>0</v>
      </c>
      <c r="BI1486" s="219">
        <f>IF(N1486="nulová",J1486,0)</f>
        <v>0</v>
      </c>
      <c r="BJ1486" s="20" t="s">
        <v>81</v>
      </c>
      <c r="BK1486" s="219">
        <f>ROUND(I1486*H1486,2)</f>
        <v>0</v>
      </c>
      <c r="BL1486" s="20" t="s">
        <v>246</v>
      </c>
      <c r="BM1486" s="218" t="s">
        <v>2421</v>
      </c>
    </row>
    <row r="1487" s="2" customFormat="1">
      <c r="A1487" s="41"/>
      <c r="B1487" s="42"/>
      <c r="C1487" s="43"/>
      <c r="D1487" s="220" t="s">
        <v>142</v>
      </c>
      <c r="E1487" s="43"/>
      <c r="F1487" s="221" t="s">
        <v>2420</v>
      </c>
      <c r="G1487" s="43"/>
      <c r="H1487" s="43"/>
      <c r="I1487" s="222"/>
      <c r="J1487" s="43"/>
      <c r="K1487" s="43"/>
      <c r="L1487" s="47"/>
      <c r="M1487" s="223"/>
      <c r="N1487" s="224"/>
      <c r="O1487" s="87"/>
      <c r="P1487" s="87"/>
      <c r="Q1487" s="87"/>
      <c r="R1487" s="87"/>
      <c r="S1487" s="87"/>
      <c r="T1487" s="88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T1487" s="20" t="s">
        <v>142</v>
      </c>
      <c r="AU1487" s="20" t="s">
        <v>83</v>
      </c>
    </row>
    <row r="1488" s="2" customFormat="1" ht="24.15" customHeight="1">
      <c r="A1488" s="41"/>
      <c r="B1488" s="42"/>
      <c r="C1488" s="207" t="s">
        <v>2422</v>
      </c>
      <c r="D1488" s="207" t="s">
        <v>135</v>
      </c>
      <c r="E1488" s="208" t="s">
        <v>2423</v>
      </c>
      <c r="F1488" s="209" t="s">
        <v>2424</v>
      </c>
      <c r="G1488" s="210" t="s">
        <v>312</v>
      </c>
      <c r="H1488" s="211">
        <v>10.164999999999999</v>
      </c>
      <c r="I1488" s="212"/>
      <c r="J1488" s="213">
        <f>ROUND(I1488*H1488,2)</f>
        <v>0</v>
      </c>
      <c r="K1488" s="209" t="s">
        <v>139</v>
      </c>
      <c r="L1488" s="47"/>
      <c r="M1488" s="214" t="s">
        <v>19</v>
      </c>
      <c r="N1488" s="215" t="s">
        <v>44</v>
      </c>
      <c r="O1488" s="87"/>
      <c r="P1488" s="216">
        <f>O1488*H1488</f>
        <v>0</v>
      </c>
      <c r="Q1488" s="216">
        <v>0</v>
      </c>
      <c r="R1488" s="216">
        <f>Q1488*H1488</f>
        <v>0</v>
      </c>
      <c r="S1488" s="216">
        <v>0</v>
      </c>
      <c r="T1488" s="217">
        <f>S1488*H1488</f>
        <v>0</v>
      </c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R1488" s="218" t="s">
        <v>246</v>
      </c>
      <c r="AT1488" s="218" t="s">
        <v>135</v>
      </c>
      <c r="AU1488" s="218" t="s">
        <v>83</v>
      </c>
      <c r="AY1488" s="20" t="s">
        <v>133</v>
      </c>
      <c r="BE1488" s="219">
        <f>IF(N1488="základní",J1488,0)</f>
        <v>0</v>
      </c>
      <c r="BF1488" s="219">
        <f>IF(N1488="snížená",J1488,0)</f>
        <v>0</v>
      </c>
      <c r="BG1488" s="219">
        <f>IF(N1488="zákl. přenesená",J1488,0)</f>
        <v>0</v>
      </c>
      <c r="BH1488" s="219">
        <f>IF(N1488="sníž. přenesená",J1488,0)</f>
        <v>0</v>
      </c>
      <c r="BI1488" s="219">
        <f>IF(N1488="nulová",J1488,0)</f>
        <v>0</v>
      </c>
      <c r="BJ1488" s="20" t="s">
        <v>81</v>
      </c>
      <c r="BK1488" s="219">
        <f>ROUND(I1488*H1488,2)</f>
        <v>0</v>
      </c>
      <c r="BL1488" s="20" t="s">
        <v>246</v>
      </c>
      <c r="BM1488" s="218" t="s">
        <v>2425</v>
      </c>
    </row>
    <row r="1489" s="2" customFormat="1">
      <c r="A1489" s="41"/>
      <c r="B1489" s="42"/>
      <c r="C1489" s="43"/>
      <c r="D1489" s="220" t="s">
        <v>142</v>
      </c>
      <c r="E1489" s="43"/>
      <c r="F1489" s="221" t="s">
        <v>2426</v>
      </c>
      <c r="G1489" s="43"/>
      <c r="H1489" s="43"/>
      <c r="I1489" s="222"/>
      <c r="J1489" s="43"/>
      <c r="K1489" s="43"/>
      <c r="L1489" s="47"/>
      <c r="M1489" s="223"/>
      <c r="N1489" s="224"/>
      <c r="O1489" s="87"/>
      <c r="P1489" s="87"/>
      <c r="Q1489" s="87"/>
      <c r="R1489" s="87"/>
      <c r="S1489" s="87"/>
      <c r="T1489" s="88"/>
      <c r="U1489" s="41"/>
      <c r="V1489" s="41"/>
      <c r="W1489" s="41"/>
      <c r="X1489" s="41"/>
      <c r="Y1489" s="41"/>
      <c r="Z1489" s="41"/>
      <c r="AA1489" s="41"/>
      <c r="AB1489" s="41"/>
      <c r="AC1489" s="41"/>
      <c r="AD1489" s="41"/>
      <c r="AE1489" s="41"/>
      <c r="AT1489" s="20" t="s">
        <v>142</v>
      </c>
      <c r="AU1489" s="20" t="s">
        <v>83</v>
      </c>
    </row>
    <row r="1490" s="2" customFormat="1">
      <c r="A1490" s="41"/>
      <c r="B1490" s="42"/>
      <c r="C1490" s="43"/>
      <c r="D1490" s="225" t="s">
        <v>144</v>
      </c>
      <c r="E1490" s="43"/>
      <c r="F1490" s="226" t="s">
        <v>2427</v>
      </c>
      <c r="G1490" s="43"/>
      <c r="H1490" s="43"/>
      <c r="I1490" s="222"/>
      <c r="J1490" s="43"/>
      <c r="K1490" s="43"/>
      <c r="L1490" s="47"/>
      <c r="M1490" s="223"/>
      <c r="N1490" s="224"/>
      <c r="O1490" s="87"/>
      <c r="P1490" s="87"/>
      <c r="Q1490" s="87"/>
      <c r="R1490" s="87"/>
      <c r="S1490" s="87"/>
      <c r="T1490" s="88"/>
      <c r="U1490" s="41"/>
      <c r="V1490" s="41"/>
      <c r="W1490" s="41"/>
      <c r="X1490" s="41"/>
      <c r="Y1490" s="41"/>
      <c r="Z1490" s="41"/>
      <c r="AA1490" s="41"/>
      <c r="AB1490" s="41"/>
      <c r="AC1490" s="41"/>
      <c r="AD1490" s="41"/>
      <c r="AE1490" s="41"/>
      <c r="AT1490" s="20" t="s">
        <v>144</v>
      </c>
      <c r="AU1490" s="20" t="s">
        <v>83</v>
      </c>
    </row>
    <row r="1491" s="14" customFormat="1">
      <c r="A1491" s="14"/>
      <c r="B1491" s="238"/>
      <c r="C1491" s="239"/>
      <c r="D1491" s="220" t="s">
        <v>146</v>
      </c>
      <c r="E1491" s="240" t="s">
        <v>19</v>
      </c>
      <c r="F1491" s="241" t="s">
        <v>2428</v>
      </c>
      <c r="G1491" s="239"/>
      <c r="H1491" s="240" t="s">
        <v>19</v>
      </c>
      <c r="I1491" s="242"/>
      <c r="J1491" s="239"/>
      <c r="K1491" s="239"/>
      <c r="L1491" s="243"/>
      <c r="M1491" s="244"/>
      <c r="N1491" s="245"/>
      <c r="O1491" s="245"/>
      <c r="P1491" s="245"/>
      <c r="Q1491" s="245"/>
      <c r="R1491" s="245"/>
      <c r="S1491" s="245"/>
      <c r="T1491" s="246"/>
      <c r="U1491" s="14"/>
      <c r="V1491" s="14"/>
      <c r="W1491" s="14"/>
      <c r="X1491" s="14"/>
      <c r="Y1491" s="14"/>
      <c r="Z1491" s="14"/>
      <c r="AA1491" s="14"/>
      <c r="AB1491" s="14"/>
      <c r="AC1491" s="14"/>
      <c r="AD1491" s="14"/>
      <c r="AE1491" s="14"/>
      <c r="AT1491" s="247" t="s">
        <v>146</v>
      </c>
      <c r="AU1491" s="247" t="s">
        <v>83</v>
      </c>
      <c r="AV1491" s="14" t="s">
        <v>81</v>
      </c>
      <c r="AW1491" s="14" t="s">
        <v>33</v>
      </c>
      <c r="AX1491" s="14" t="s">
        <v>73</v>
      </c>
      <c r="AY1491" s="247" t="s">
        <v>133</v>
      </c>
    </row>
    <row r="1492" s="13" customFormat="1">
      <c r="A1492" s="13"/>
      <c r="B1492" s="227"/>
      <c r="C1492" s="228"/>
      <c r="D1492" s="220" t="s">
        <v>146</v>
      </c>
      <c r="E1492" s="229" t="s">
        <v>19</v>
      </c>
      <c r="F1492" s="230" t="s">
        <v>2429</v>
      </c>
      <c r="G1492" s="228"/>
      <c r="H1492" s="231">
        <v>1</v>
      </c>
      <c r="I1492" s="232"/>
      <c r="J1492" s="228"/>
      <c r="K1492" s="228"/>
      <c r="L1492" s="233"/>
      <c r="M1492" s="234"/>
      <c r="N1492" s="235"/>
      <c r="O1492" s="235"/>
      <c r="P1492" s="235"/>
      <c r="Q1492" s="235"/>
      <c r="R1492" s="235"/>
      <c r="S1492" s="235"/>
      <c r="T1492" s="236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37" t="s">
        <v>146</v>
      </c>
      <c r="AU1492" s="237" t="s">
        <v>83</v>
      </c>
      <c r="AV1492" s="13" t="s">
        <v>83</v>
      </c>
      <c r="AW1492" s="13" t="s">
        <v>33</v>
      </c>
      <c r="AX1492" s="13" t="s">
        <v>73</v>
      </c>
      <c r="AY1492" s="237" t="s">
        <v>133</v>
      </c>
    </row>
    <row r="1493" s="13" customFormat="1">
      <c r="A1493" s="13"/>
      <c r="B1493" s="227"/>
      <c r="C1493" s="228"/>
      <c r="D1493" s="220" t="s">
        <v>146</v>
      </c>
      <c r="E1493" s="229" t="s">
        <v>19</v>
      </c>
      <c r="F1493" s="230" t="s">
        <v>2430</v>
      </c>
      <c r="G1493" s="228"/>
      <c r="H1493" s="231">
        <v>2.1000000000000001</v>
      </c>
      <c r="I1493" s="232"/>
      <c r="J1493" s="228"/>
      <c r="K1493" s="228"/>
      <c r="L1493" s="233"/>
      <c r="M1493" s="234"/>
      <c r="N1493" s="235"/>
      <c r="O1493" s="235"/>
      <c r="P1493" s="235"/>
      <c r="Q1493" s="235"/>
      <c r="R1493" s="235"/>
      <c r="S1493" s="235"/>
      <c r="T1493" s="236"/>
      <c r="U1493" s="13"/>
      <c r="V1493" s="13"/>
      <c r="W1493" s="13"/>
      <c r="X1493" s="13"/>
      <c r="Y1493" s="13"/>
      <c r="Z1493" s="13"/>
      <c r="AA1493" s="13"/>
      <c r="AB1493" s="13"/>
      <c r="AC1493" s="13"/>
      <c r="AD1493" s="13"/>
      <c r="AE1493" s="13"/>
      <c r="AT1493" s="237" t="s">
        <v>146</v>
      </c>
      <c r="AU1493" s="237" t="s">
        <v>83</v>
      </c>
      <c r="AV1493" s="13" t="s">
        <v>83</v>
      </c>
      <c r="AW1493" s="13" t="s">
        <v>33</v>
      </c>
      <c r="AX1493" s="13" t="s">
        <v>73</v>
      </c>
      <c r="AY1493" s="237" t="s">
        <v>133</v>
      </c>
    </row>
    <row r="1494" s="13" customFormat="1">
      <c r="A1494" s="13"/>
      <c r="B1494" s="227"/>
      <c r="C1494" s="228"/>
      <c r="D1494" s="220" t="s">
        <v>146</v>
      </c>
      <c r="E1494" s="229" t="s">
        <v>19</v>
      </c>
      <c r="F1494" s="230" t="s">
        <v>2431</v>
      </c>
      <c r="G1494" s="228"/>
      <c r="H1494" s="231">
        <v>1.065</v>
      </c>
      <c r="I1494" s="232"/>
      <c r="J1494" s="228"/>
      <c r="K1494" s="228"/>
      <c r="L1494" s="233"/>
      <c r="M1494" s="234"/>
      <c r="N1494" s="235"/>
      <c r="O1494" s="235"/>
      <c r="P1494" s="235"/>
      <c r="Q1494" s="235"/>
      <c r="R1494" s="235"/>
      <c r="S1494" s="235"/>
      <c r="T1494" s="236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37" t="s">
        <v>146</v>
      </c>
      <c r="AU1494" s="237" t="s">
        <v>83</v>
      </c>
      <c r="AV1494" s="13" t="s">
        <v>83</v>
      </c>
      <c r="AW1494" s="13" t="s">
        <v>33</v>
      </c>
      <c r="AX1494" s="13" t="s">
        <v>73</v>
      </c>
      <c r="AY1494" s="237" t="s">
        <v>133</v>
      </c>
    </row>
    <row r="1495" s="13" customFormat="1">
      <c r="A1495" s="13"/>
      <c r="B1495" s="227"/>
      <c r="C1495" s="228"/>
      <c r="D1495" s="220" t="s">
        <v>146</v>
      </c>
      <c r="E1495" s="229" t="s">
        <v>19</v>
      </c>
      <c r="F1495" s="230" t="s">
        <v>2432</v>
      </c>
      <c r="G1495" s="228"/>
      <c r="H1495" s="231">
        <v>1.2</v>
      </c>
      <c r="I1495" s="232"/>
      <c r="J1495" s="228"/>
      <c r="K1495" s="228"/>
      <c r="L1495" s="233"/>
      <c r="M1495" s="234"/>
      <c r="N1495" s="235"/>
      <c r="O1495" s="235"/>
      <c r="P1495" s="235"/>
      <c r="Q1495" s="235"/>
      <c r="R1495" s="235"/>
      <c r="S1495" s="235"/>
      <c r="T1495" s="236"/>
      <c r="U1495" s="13"/>
      <c r="V1495" s="13"/>
      <c r="W1495" s="13"/>
      <c r="X1495" s="13"/>
      <c r="Y1495" s="13"/>
      <c r="Z1495" s="13"/>
      <c r="AA1495" s="13"/>
      <c r="AB1495" s="13"/>
      <c r="AC1495" s="13"/>
      <c r="AD1495" s="13"/>
      <c r="AE1495" s="13"/>
      <c r="AT1495" s="237" t="s">
        <v>146</v>
      </c>
      <c r="AU1495" s="237" t="s">
        <v>83</v>
      </c>
      <c r="AV1495" s="13" t="s">
        <v>83</v>
      </c>
      <c r="AW1495" s="13" t="s">
        <v>33</v>
      </c>
      <c r="AX1495" s="13" t="s">
        <v>73</v>
      </c>
      <c r="AY1495" s="237" t="s">
        <v>133</v>
      </c>
    </row>
    <row r="1496" s="13" customFormat="1">
      <c r="A1496" s="13"/>
      <c r="B1496" s="227"/>
      <c r="C1496" s="228"/>
      <c r="D1496" s="220" t="s">
        <v>146</v>
      </c>
      <c r="E1496" s="229" t="s">
        <v>19</v>
      </c>
      <c r="F1496" s="230" t="s">
        <v>2433</v>
      </c>
      <c r="G1496" s="228"/>
      <c r="H1496" s="231">
        <v>4.7999999999999998</v>
      </c>
      <c r="I1496" s="232"/>
      <c r="J1496" s="228"/>
      <c r="K1496" s="228"/>
      <c r="L1496" s="233"/>
      <c r="M1496" s="234"/>
      <c r="N1496" s="235"/>
      <c r="O1496" s="235"/>
      <c r="P1496" s="235"/>
      <c r="Q1496" s="235"/>
      <c r="R1496" s="235"/>
      <c r="S1496" s="235"/>
      <c r="T1496" s="236"/>
      <c r="U1496" s="13"/>
      <c r="V1496" s="13"/>
      <c r="W1496" s="13"/>
      <c r="X1496" s="13"/>
      <c r="Y1496" s="13"/>
      <c r="Z1496" s="13"/>
      <c r="AA1496" s="13"/>
      <c r="AB1496" s="13"/>
      <c r="AC1496" s="13"/>
      <c r="AD1496" s="13"/>
      <c r="AE1496" s="13"/>
      <c r="AT1496" s="237" t="s">
        <v>146</v>
      </c>
      <c r="AU1496" s="237" t="s">
        <v>83</v>
      </c>
      <c r="AV1496" s="13" t="s">
        <v>83</v>
      </c>
      <c r="AW1496" s="13" t="s">
        <v>33</v>
      </c>
      <c r="AX1496" s="13" t="s">
        <v>73</v>
      </c>
      <c r="AY1496" s="237" t="s">
        <v>133</v>
      </c>
    </row>
    <row r="1497" s="15" customFormat="1">
      <c r="A1497" s="15"/>
      <c r="B1497" s="248"/>
      <c r="C1497" s="249"/>
      <c r="D1497" s="220" t="s">
        <v>146</v>
      </c>
      <c r="E1497" s="250" t="s">
        <v>19</v>
      </c>
      <c r="F1497" s="251" t="s">
        <v>261</v>
      </c>
      <c r="G1497" s="249"/>
      <c r="H1497" s="252">
        <v>10.164999999999999</v>
      </c>
      <c r="I1497" s="253"/>
      <c r="J1497" s="249"/>
      <c r="K1497" s="249"/>
      <c r="L1497" s="254"/>
      <c r="M1497" s="255"/>
      <c r="N1497" s="256"/>
      <c r="O1497" s="256"/>
      <c r="P1497" s="256"/>
      <c r="Q1497" s="256"/>
      <c r="R1497" s="256"/>
      <c r="S1497" s="256"/>
      <c r="T1497" s="257"/>
      <c r="U1497" s="15"/>
      <c r="V1497" s="15"/>
      <c r="W1497" s="15"/>
      <c r="X1497" s="15"/>
      <c r="Y1497" s="15"/>
      <c r="Z1497" s="15"/>
      <c r="AA1497" s="15"/>
      <c r="AB1497" s="15"/>
      <c r="AC1497" s="15"/>
      <c r="AD1497" s="15"/>
      <c r="AE1497" s="15"/>
      <c r="AT1497" s="258" t="s">
        <v>146</v>
      </c>
      <c r="AU1497" s="258" t="s">
        <v>83</v>
      </c>
      <c r="AV1497" s="15" t="s">
        <v>140</v>
      </c>
      <c r="AW1497" s="15" t="s">
        <v>33</v>
      </c>
      <c r="AX1497" s="15" t="s">
        <v>81</v>
      </c>
      <c r="AY1497" s="258" t="s">
        <v>133</v>
      </c>
    </row>
    <row r="1498" s="2" customFormat="1" ht="16.5" customHeight="1">
      <c r="A1498" s="41"/>
      <c r="B1498" s="42"/>
      <c r="C1498" s="273" t="s">
        <v>2434</v>
      </c>
      <c r="D1498" s="273" t="s">
        <v>735</v>
      </c>
      <c r="E1498" s="274" t="s">
        <v>2344</v>
      </c>
      <c r="F1498" s="275" t="s">
        <v>2345</v>
      </c>
      <c r="G1498" s="276" t="s">
        <v>138</v>
      </c>
      <c r="H1498" s="277">
        <v>0.041000000000000002</v>
      </c>
      <c r="I1498" s="278"/>
      <c r="J1498" s="279">
        <f>ROUND(I1498*H1498,2)</f>
        <v>0</v>
      </c>
      <c r="K1498" s="275" t="s">
        <v>139</v>
      </c>
      <c r="L1498" s="280"/>
      <c r="M1498" s="281" t="s">
        <v>19</v>
      </c>
      <c r="N1498" s="282" t="s">
        <v>44</v>
      </c>
      <c r="O1498" s="87"/>
      <c r="P1498" s="216">
        <f>O1498*H1498</f>
        <v>0</v>
      </c>
      <c r="Q1498" s="216">
        <v>0.75</v>
      </c>
      <c r="R1498" s="216">
        <f>Q1498*H1498</f>
        <v>0.03075</v>
      </c>
      <c r="S1498" s="216">
        <v>0</v>
      </c>
      <c r="T1498" s="217">
        <f>S1498*H1498</f>
        <v>0</v>
      </c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R1498" s="218" t="s">
        <v>382</v>
      </c>
      <c r="AT1498" s="218" t="s">
        <v>735</v>
      </c>
      <c r="AU1498" s="218" t="s">
        <v>83</v>
      </c>
      <c r="AY1498" s="20" t="s">
        <v>133</v>
      </c>
      <c r="BE1498" s="219">
        <f>IF(N1498="základní",J1498,0)</f>
        <v>0</v>
      </c>
      <c r="BF1498" s="219">
        <f>IF(N1498="snížená",J1498,0)</f>
        <v>0</v>
      </c>
      <c r="BG1498" s="219">
        <f>IF(N1498="zákl. přenesená",J1498,0)</f>
        <v>0</v>
      </c>
      <c r="BH1498" s="219">
        <f>IF(N1498="sníž. přenesená",J1498,0)</f>
        <v>0</v>
      </c>
      <c r="BI1498" s="219">
        <f>IF(N1498="nulová",J1498,0)</f>
        <v>0</v>
      </c>
      <c r="BJ1498" s="20" t="s">
        <v>81</v>
      </c>
      <c r="BK1498" s="219">
        <f>ROUND(I1498*H1498,2)</f>
        <v>0</v>
      </c>
      <c r="BL1498" s="20" t="s">
        <v>246</v>
      </c>
      <c r="BM1498" s="218" t="s">
        <v>2435</v>
      </c>
    </row>
    <row r="1499" s="2" customFormat="1">
      <c r="A1499" s="41"/>
      <c r="B1499" s="42"/>
      <c r="C1499" s="43"/>
      <c r="D1499" s="220" t="s">
        <v>142</v>
      </c>
      <c r="E1499" s="43"/>
      <c r="F1499" s="221" t="s">
        <v>2347</v>
      </c>
      <c r="G1499" s="43"/>
      <c r="H1499" s="43"/>
      <c r="I1499" s="222"/>
      <c r="J1499" s="43"/>
      <c r="K1499" s="43"/>
      <c r="L1499" s="47"/>
      <c r="M1499" s="223"/>
      <c r="N1499" s="224"/>
      <c r="O1499" s="87"/>
      <c r="P1499" s="87"/>
      <c r="Q1499" s="87"/>
      <c r="R1499" s="87"/>
      <c r="S1499" s="87"/>
      <c r="T1499" s="88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T1499" s="20" t="s">
        <v>142</v>
      </c>
      <c r="AU1499" s="20" t="s">
        <v>83</v>
      </c>
    </row>
    <row r="1500" s="13" customFormat="1">
      <c r="A1500" s="13"/>
      <c r="B1500" s="227"/>
      <c r="C1500" s="228"/>
      <c r="D1500" s="220" t="s">
        <v>146</v>
      </c>
      <c r="E1500" s="229" t="s">
        <v>19</v>
      </c>
      <c r="F1500" s="230" t="s">
        <v>2436</v>
      </c>
      <c r="G1500" s="228"/>
      <c r="H1500" s="231">
        <v>0.041000000000000002</v>
      </c>
      <c r="I1500" s="232"/>
      <c r="J1500" s="228"/>
      <c r="K1500" s="228"/>
      <c r="L1500" s="233"/>
      <c r="M1500" s="234"/>
      <c r="N1500" s="235"/>
      <c r="O1500" s="235"/>
      <c r="P1500" s="235"/>
      <c r="Q1500" s="235"/>
      <c r="R1500" s="235"/>
      <c r="S1500" s="235"/>
      <c r="T1500" s="236"/>
      <c r="U1500" s="13"/>
      <c r="V1500" s="13"/>
      <c r="W1500" s="13"/>
      <c r="X1500" s="13"/>
      <c r="Y1500" s="13"/>
      <c r="Z1500" s="13"/>
      <c r="AA1500" s="13"/>
      <c r="AB1500" s="13"/>
      <c r="AC1500" s="13"/>
      <c r="AD1500" s="13"/>
      <c r="AE1500" s="13"/>
      <c r="AT1500" s="237" t="s">
        <v>146</v>
      </c>
      <c r="AU1500" s="237" t="s">
        <v>83</v>
      </c>
      <c r="AV1500" s="13" t="s">
        <v>83</v>
      </c>
      <c r="AW1500" s="13" t="s">
        <v>33</v>
      </c>
      <c r="AX1500" s="13" t="s">
        <v>81</v>
      </c>
      <c r="AY1500" s="237" t="s">
        <v>133</v>
      </c>
    </row>
    <row r="1501" s="2" customFormat="1" ht="21.75" customHeight="1">
      <c r="A1501" s="41"/>
      <c r="B1501" s="42"/>
      <c r="C1501" s="207" t="s">
        <v>2437</v>
      </c>
      <c r="D1501" s="207" t="s">
        <v>135</v>
      </c>
      <c r="E1501" s="208" t="s">
        <v>2438</v>
      </c>
      <c r="F1501" s="209" t="s">
        <v>2439</v>
      </c>
      <c r="G1501" s="210" t="s">
        <v>287</v>
      </c>
      <c r="H1501" s="211">
        <v>4</v>
      </c>
      <c r="I1501" s="212"/>
      <c r="J1501" s="213">
        <f>ROUND(I1501*H1501,2)</f>
        <v>0</v>
      </c>
      <c r="K1501" s="209" t="s">
        <v>139</v>
      </c>
      <c r="L1501" s="47"/>
      <c r="M1501" s="214" t="s">
        <v>19</v>
      </c>
      <c r="N1501" s="215" t="s">
        <v>44</v>
      </c>
      <c r="O1501" s="87"/>
      <c r="P1501" s="216">
        <f>O1501*H1501</f>
        <v>0</v>
      </c>
      <c r="Q1501" s="216">
        <v>0.00025999999999999998</v>
      </c>
      <c r="R1501" s="216">
        <f>Q1501*H1501</f>
        <v>0.0010399999999999999</v>
      </c>
      <c r="S1501" s="216">
        <v>0</v>
      </c>
      <c r="T1501" s="217">
        <f>S1501*H1501</f>
        <v>0</v>
      </c>
      <c r="U1501" s="41"/>
      <c r="V1501" s="41"/>
      <c r="W1501" s="41"/>
      <c r="X1501" s="41"/>
      <c r="Y1501" s="41"/>
      <c r="Z1501" s="41"/>
      <c r="AA1501" s="41"/>
      <c r="AB1501" s="41"/>
      <c r="AC1501" s="41"/>
      <c r="AD1501" s="41"/>
      <c r="AE1501" s="41"/>
      <c r="AR1501" s="218" t="s">
        <v>246</v>
      </c>
      <c r="AT1501" s="218" t="s">
        <v>135</v>
      </c>
      <c r="AU1501" s="218" t="s">
        <v>83</v>
      </c>
      <c r="AY1501" s="20" t="s">
        <v>133</v>
      </c>
      <c r="BE1501" s="219">
        <f>IF(N1501="základní",J1501,0)</f>
        <v>0</v>
      </c>
      <c r="BF1501" s="219">
        <f>IF(N1501="snížená",J1501,0)</f>
        <v>0</v>
      </c>
      <c r="BG1501" s="219">
        <f>IF(N1501="zákl. přenesená",J1501,0)</f>
        <v>0</v>
      </c>
      <c r="BH1501" s="219">
        <f>IF(N1501="sníž. přenesená",J1501,0)</f>
        <v>0</v>
      </c>
      <c r="BI1501" s="219">
        <f>IF(N1501="nulová",J1501,0)</f>
        <v>0</v>
      </c>
      <c r="BJ1501" s="20" t="s">
        <v>81</v>
      </c>
      <c r="BK1501" s="219">
        <f>ROUND(I1501*H1501,2)</f>
        <v>0</v>
      </c>
      <c r="BL1501" s="20" t="s">
        <v>246</v>
      </c>
      <c r="BM1501" s="218" t="s">
        <v>2440</v>
      </c>
    </row>
    <row r="1502" s="2" customFormat="1">
      <c r="A1502" s="41"/>
      <c r="B1502" s="42"/>
      <c r="C1502" s="43"/>
      <c r="D1502" s="220" t="s">
        <v>142</v>
      </c>
      <c r="E1502" s="43"/>
      <c r="F1502" s="221" t="s">
        <v>2441</v>
      </c>
      <c r="G1502" s="43"/>
      <c r="H1502" s="43"/>
      <c r="I1502" s="222"/>
      <c r="J1502" s="43"/>
      <c r="K1502" s="43"/>
      <c r="L1502" s="47"/>
      <c r="M1502" s="223"/>
      <c r="N1502" s="224"/>
      <c r="O1502" s="87"/>
      <c r="P1502" s="87"/>
      <c r="Q1502" s="87"/>
      <c r="R1502" s="87"/>
      <c r="S1502" s="87"/>
      <c r="T1502" s="88"/>
      <c r="U1502" s="41"/>
      <c r="V1502" s="41"/>
      <c r="W1502" s="41"/>
      <c r="X1502" s="41"/>
      <c r="Y1502" s="41"/>
      <c r="Z1502" s="41"/>
      <c r="AA1502" s="41"/>
      <c r="AB1502" s="41"/>
      <c r="AC1502" s="41"/>
      <c r="AD1502" s="41"/>
      <c r="AE1502" s="41"/>
      <c r="AT1502" s="20" t="s">
        <v>142</v>
      </c>
      <c r="AU1502" s="20" t="s">
        <v>83</v>
      </c>
    </row>
    <row r="1503" s="2" customFormat="1">
      <c r="A1503" s="41"/>
      <c r="B1503" s="42"/>
      <c r="C1503" s="43"/>
      <c r="D1503" s="225" t="s">
        <v>144</v>
      </c>
      <c r="E1503" s="43"/>
      <c r="F1503" s="226" t="s">
        <v>2442</v>
      </c>
      <c r="G1503" s="43"/>
      <c r="H1503" s="43"/>
      <c r="I1503" s="222"/>
      <c r="J1503" s="43"/>
      <c r="K1503" s="43"/>
      <c r="L1503" s="47"/>
      <c r="M1503" s="223"/>
      <c r="N1503" s="224"/>
      <c r="O1503" s="87"/>
      <c r="P1503" s="87"/>
      <c r="Q1503" s="87"/>
      <c r="R1503" s="87"/>
      <c r="S1503" s="87"/>
      <c r="T1503" s="88"/>
      <c r="U1503" s="41"/>
      <c r="V1503" s="41"/>
      <c r="W1503" s="41"/>
      <c r="X1503" s="41"/>
      <c r="Y1503" s="41"/>
      <c r="Z1503" s="41"/>
      <c r="AA1503" s="41"/>
      <c r="AB1503" s="41"/>
      <c r="AC1503" s="41"/>
      <c r="AD1503" s="41"/>
      <c r="AE1503" s="41"/>
      <c r="AT1503" s="20" t="s">
        <v>144</v>
      </c>
      <c r="AU1503" s="20" t="s">
        <v>83</v>
      </c>
    </row>
    <row r="1504" s="14" customFormat="1">
      <c r="A1504" s="14"/>
      <c r="B1504" s="238"/>
      <c r="C1504" s="239"/>
      <c r="D1504" s="220" t="s">
        <v>146</v>
      </c>
      <c r="E1504" s="240" t="s">
        <v>19</v>
      </c>
      <c r="F1504" s="241" t="s">
        <v>1323</v>
      </c>
      <c r="G1504" s="239"/>
      <c r="H1504" s="240" t="s">
        <v>19</v>
      </c>
      <c r="I1504" s="242"/>
      <c r="J1504" s="239"/>
      <c r="K1504" s="239"/>
      <c r="L1504" s="243"/>
      <c r="M1504" s="244"/>
      <c r="N1504" s="245"/>
      <c r="O1504" s="245"/>
      <c r="P1504" s="245"/>
      <c r="Q1504" s="245"/>
      <c r="R1504" s="245"/>
      <c r="S1504" s="245"/>
      <c r="T1504" s="246"/>
      <c r="U1504" s="14"/>
      <c r="V1504" s="14"/>
      <c r="W1504" s="14"/>
      <c r="X1504" s="14"/>
      <c r="Y1504" s="14"/>
      <c r="Z1504" s="14"/>
      <c r="AA1504" s="14"/>
      <c r="AB1504" s="14"/>
      <c r="AC1504" s="14"/>
      <c r="AD1504" s="14"/>
      <c r="AE1504" s="14"/>
      <c r="AT1504" s="247" t="s">
        <v>146</v>
      </c>
      <c r="AU1504" s="247" t="s">
        <v>83</v>
      </c>
      <c r="AV1504" s="14" t="s">
        <v>81</v>
      </c>
      <c r="AW1504" s="14" t="s">
        <v>33</v>
      </c>
      <c r="AX1504" s="14" t="s">
        <v>73</v>
      </c>
      <c r="AY1504" s="247" t="s">
        <v>133</v>
      </c>
    </row>
    <row r="1505" s="13" customFormat="1">
      <c r="A1505" s="13"/>
      <c r="B1505" s="227"/>
      <c r="C1505" s="228"/>
      <c r="D1505" s="220" t="s">
        <v>146</v>
      </c>
      <c r="E1505" s="229" t="s">
        <v>19</v>
      </c>
      <c r="F1505" s="230" t="s">
        <v>2443</v>
      </c>
      <c r="G1505" s="228"/>
      <c r="H1505" s="231">
        <v>4</v>
      </c>
      <c r="I1505" s="232"/>
      <c r="J1505" s="228"/>
      <c r="K1505" s="228"/>
      <c r="L1505" s="233"/>
      <c r="M1505" s="234"/>
      <c r="N1505" s="235"/>
      <c r="O1505" s="235"/>
      <c r="P1505" s="235"/>
      <c r="Q1505" s="235"/>
      <c r="R1505" s="235"/>
      <c r="S1505" s="235"/>
      <c r="T1505" s="236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37" t="s">
        <v>146</v>
      </c>
      <c r="AU1505" s="237" t="s">
        <v>83</v>
      </c>
      <c r="AV1505" s="13" t="s">
        <v>83</v>
      </c>
      <c r="AW1505" s="13" t="s">
        <v>33</v>
      </c>
      <c r="AX1505" s="13" t="s">
        <v>81</v>
      </c>
      <c r="AY1505" s="237" t="s">
        <v>133</v>
      </c>
    </row>
    <row r="1506" s="2" customFormat="1" ht="24.15" customHeight="1">
      <c r="A1506" s="41"/>
      <c r="B1506" s="42"/>
      <c r="C1506" s="273" t="s">
        <v>2444</v>
      </c>
      <c r="D1506" s="273" t="s">
        <v>735</v>
      </c>
      <c r="E1506" s="274" t="s">
        <v>2445</v>
      </c>
      <c r="F1506" s="275" t="s">
        <v>2446</v>
      </c>
      <c r="G1506" s="276" t="s">
        <v>287</v>
      </c>
      <c r="H1506" s="277">
        <v>4</v>
      </c>
      <c r="I1506" s="278"/>
      <c r="J1506" s="279">
        <f>ROUND(I1506*H1506,2)</f>
        <v>0</v>
      </c>
      <c r="K1506" s="275" t="s">
        <v>139</v>
      </c>
      <c r="L1506" s="280"/>
      <c r="M1506" s="281" t="s">
        <v>19</v>
      </c>
      <c r="N1506" s="282" t="s">
        <v>44</v>
      </c>
      <c r="O1506" s="87"/>
      <c r="P1506" s="216">
        <f>O1506*H1506</f>
        <v>0</v>
      </c>
      <c r="Q1506" s="216">
        <v>0.029000000000000001</v>
      </c>
      <c r="R1506" s="216">
        <f>Q1506*H1506</f>
        <v>0.11600000000000001</v>
      </c>
      <c r="S1506" s="216">
        <v>0</v>
      </c>
      <c r="T1506" s="217">
        <f>S1506*H1506</f>
        <v>0</v>
      </c>
      <c r="U1506" s="41"/>
      <c r="V1506" s="41"/>
      <c r="W1506" s="41"/>
      <c r="X1506" s="41"/>
      <c r="Y1506" s="41"/>
      <c r="Z1506" s="41"/>
      <c r="AA1506" s="41"/>
      <c r="AB1506" s="41"/>
      <c r="AC1506" s="41"/>
      <c r="AD1506" s="41"/>
      <c r="AE1506" s="41"/>
      <c r="AR1506" s="218" t="s">
        <v>382</v>
      </c>
      <c r="AT1506" s="218" t="s">
        <v>735</v>
      </c>
      <c r="AU1506" s="218" t="s">
        <v>83</v>
      </c>
      <c r="AY1506" s="20" t="s">
        <v>133</v>
      </c>
      <c r="BE1506" s="219">
        <f>IF(N1506="základní",J1506,0)</f>
        <v>0</v>
      </c>
      <c r="BF1506" s="219">
        <f>IF(N1506="snížená",J1506,0)</f>
        <v>0</v>
      </c>
      <c r="BG1506" s="219">
        <f>IF(N1506="zákl. přenesená",J1506,0)</f>
        <v>0</v>
      </c>
      <c r="BH1506" s="219">
        <f>IF(N1506="sníž. přenesená",J1506,0)</f>
        <v>0</v>
      </c>
      <c r="BI1506" s="219">
        <f>IF(N1506="nulová",J1506,0)</f>
        <v>0</v>
      </c>
      <c r="BJ1506" s="20" t="s">
        <v>81</v>
      </c>
      <c r="BK1506" s="219">
        <f>ROUND(I1506*H1506,2)</f>
        <v>0</v>
      </c>
      <c r="BL1506" s="20" t="s">
        <v>246</v>
      </c>
      <c r="BM1506" s="218" t="s">
        <v>2447</v>
      </c>
    </row>
    <row r="1507" s="2" customFormat="1">
      <c r="A1507" s="41"/>
      <c r="B1507" s="42"/>
      <c r="C1507" s="43"/>
      <c r="D1507" s="220" t="s">
        <v>142</v>
      </c>
      <c r="E1507" s="43"/>
      <c r="F1507" s="221" t="s">
        <v>2446</v>
      </c>
      <c r="G1507" s="43"/>
      <c r="H1507" s="43"/>
      <c r="I1507" s="222"/>
      <c r="J1507" s="43"/>
      <c r="K1507" s="43"/>
      <c r="L1507" s="47"/>
      <c r="M1507" s="223"/>
      <c r="N1507" s="224"/>
      <c r="O1507" s="87"/>
      <c r="P1507" s="87"/>
      <c r="Q1507" s="87"/>
      <c r="R1507" s="87"/>
      <c r="S1507" s="87"/>
      <c r="T1507" s="88"/>
      <c r="U1507" s="41"/>
      <c r="V1507" s="41"/>
      <c r="W1507" s="41"/>
      <c r="X1507" s="41"/>
      <c r="Y1507" s="41"/>
      <c r="Z1507" s="41"/>
      <c r="AA1507" s="41"/>
      <c r="AB1507" s="41"/>
      <c r="AC1507" s="41"/>
      <c r="AD1507" s="41"/>
      <c r="AE1507" s="41"/>
      <c r="AT1507" s="20" t="s">
        <v>142</v>
      </c>
      <c r="AU1507" s="20" t="s">
        <v>83</v>
      </c>
    </row>
    <row r="1508" s="13" customFormat="1">
      <c r="A1508" s="13"/>
      <c r="B1508" s="227"/>
      <c r="C1508" s="228"/>
      <c r="D1508" s="220" t="s">
        <v>146</v>
      </c>
      <c r="E1508" s="229" t="s">
        <v>19</v>
      </c>
      <c r="F1508" s="230" t="s">
        <v>2448</v>
      </c>
      <c r="G1508" s="228"/>
      <c r="H1508" s="231">
        <v>4</v>
      </c>
      <c r="I1508" s="232"/>
      <c r="J1508" s="228"/>
      <c r="K1508" s="228"/>
      <c r="L1508" s="233"/>
      <c r="M1508" s="234"/>
      <c r="N1508" s="235"/>
      <c r="O1508" s="235"/>
      <c r="P1508" s="235"/>
      <c r="Q1508" s="235"/>
      <c r="R1508" s="235"/>
      <c r="S1508" s="235"/>
      <c r="T1508" s="236"/>
      <c r="U1508" s="13"/>
      <c r="V1508" s="13"/>
      <c r="W1508" s="13"/>
      <c r="X1508" s="13"/>
      <c r="Y1508" s="13"/>
      <c r="Z1508" s="13"/>
      <c r="AA1508" s="13"/>
      <c r="AB1508" s="13"/>
      <c r="AC1508" s="13"/>
      <c r="AD1508" s="13"/>
      <c r="AE1508" s="13"/>
      <c r="AT1508" s="237" t="s">
        <v>146</v>
      </c>
      <c r="AU1508" s="237" t="s">
        <v>83</v>
      </c>
      <c r="AV1508" s="13" t="s">
        <v>83</v>
      </c>
      <c r="AW1508" s="13" t="s">
        <v>33</v>
      </c>
      <c r="AX1508" s="13" t="s">
        <v>81</v>
      </c>
      <c r="AY1508" s="237" t="s">
        <v>133</v>
      </c>
    </row>
    <row r="1509" s="2" customFormat="1" ht="24.15" customHeight="1">
      <c r="A1509" s="41"/>
      <c r="B1509" s="42"/>
      <c r="C1509" s="207" t="s">
        <v>2449</v>
      </c>
      <c r="D1509" s="207" t="s">
        <v>135</v>
      </c>
      <c r="E1509" s="208" t="s">
        <v>2450</v>
      </c>
      <c r="F1509" s="209" t="s">
        <v>2451</v>
      </c>
      <c r="G1509" s="210" t="s">
        <v>287</v>
      </c>
      <c r="H1509" s="211">
        <v>2</v>
      </c>
      <c r="I1509" s="212"/>
      <c r="J1509" s="213">
        <f>ROUND(I1509*H1509,2)</f>
        <v>0</v>
      </c>
      <c r="K1509" s="209" t="s">
        <v>139</v>
      </c>
      <c r="L1509" s="47"/>
      <c r="M1509" s="214" t="s">
        <v>19</v>
      </c>
      <c r="N1509" s="215" t="s">
        <v>44</v>
      </c>
      <c r="O1509" s="87"/>
      <c r="P1509" s="216">
        <f>O1509*H1509</f>
        <v>0</v>
      </c>
      <c r="Q1509" s="216">
        <v>0</v>
      </c>
      <c r="R1509" s="216">
        <f>Q1509*H1509</f>
        <v>0</v>
      </c>
      <c r="S1509" s="216">
        <v>0</v>
      </c>
      <c r="T1509" s="217">
        <f>S1509*H1509</f>
        <v>0</v>
      </c>
      <c r="U1509" s="41"/>
      <c r="V1509" s="41"/>
      <c r="W1509" s="41"/>
      <c r="X1509" s="41"/>
      <c r="Y1509" s="41"/>
      <c r="Z1509" s="41"/>
      <c r="AA1509" s="41"/>
      <c r="AB1509" s="41"/>
      <c r="AC1509" s="41"/>
      <c r="AD1509" s="41"/>
      <c r="AE1509" s="41"/>
      <c r="AR1509" s="218" t="s">
        <v>246</v>
      </c>
      <c r="AT1509" s="218" t="s">
        <v>135</v>
      </c>
      <c r="AU1509" s="218" t="s">
        <v>83</v>
      </c>
      <c r="AY1509" s="20" t="s">
        <v>133</v>
      </c>
      <c r="BE1509" s="219">
        <f>IF(N1509="základní",J1509,0)</f>
        <v>0</v>
      </c>
      <c r="BF1509" s="219">
        <f>IF(N1509="snížená",J1509,0)</f>
        <v>0</v>
      </c>
      <c r="BG1509" s="219">
        <f>IF(N1509="zákl. přenesená",J1509,0)</f>
        <v>0</v>
      </c>
      <c r="BH1509" s="219">
        <f>IF(N1509="sníž. přenesená",J1509,0)</f>
        <v>0</v>
      </c>
      <c r="BI1509" s="219">
        <f>IF(N1509="nulová",J1509,0)</f>
        <v>0</v>
      </c>
      <c r="BJ1509" s="20" t="s">
        <v>81</v>
      </c>
      <c r="BK1509" s="219">
        <f>ROUND(I1509*H1509,2)</f>
        <v>0</v>
      </c>
      <c r="BL1509" s="20" t="s">
        <v>246</v>
      </c>
      <c r="BM1509" s="218" t="s">
        <v>2452</v>
      </c>
    </row>
    <row r="1510" s="2" customFormat="1">
      <c r="A1510" s="41"/>
      <c r="B1510" s="42"/>
      <c r="C1510" s="43"/>
      <c r="D1510" s="220" t="s">
        <v>142</v>
      </c>
      <c r="E1510" s="43"/>
      <c r="F1510" s="221" t="s">
        <v>2453</v>
      </c>
      <c r="G1510" s="43"/>
      <c r="H1510" s="43"/>
      <c r="I1510" s="222"/>
      <c r="J1510" s="43"/>
      <c r="K1510" s="43"/>
      <c r="L1510" s="47"/>
      <c r="M1510" s="223"/>
      <c r="N1510" s="224"/>
      <c r="O1510" s="87"/>
      <c r="P1510" s="87"/>
      <c r="Q1510" s="87"/>
      <c r="R1510" s="87"/>
      <c r="S1510" s="87"/>
      <c r="T1510" s="88"/>
      <c r="U1510" s="41"/>
      <c r="V1510" s="41"/>
      <c r="W1510" s="41"/>
      <c r="X1510" s="41"/>
      <c r="Y1510" s="41"/>
      <c r="Z1510" s="41"/>
      <c r="AA1510" s="41"/>
      <c r="AB1510" s="41"/>
      <c r="AC1510" s="41"/>
      <c r="AD1510" s="41"/>
      <c r="AE1510" s="41"/>
      <c r="AT1510" s="20" t="s">
        <v>142</v>
      </c>
      <c r="AU1510" s="20" t="s">
        <v>83</v>
      </c>
    </row>
    <row r="1511" s="2" customFormat="1">
      <c r="A1511" s="41"/>
      <c r="B1511" s="42"/>
      <c r="C1511" s="43"/>
      <c r="D1511" s="225" t="s">
        <v>144</v>
      </c>
      <c r="E1511" s="43"/>
      <c r="F1511" s="226" t="s">
        <v>2454</v>
      </c>
      <c r="G1511" s="43"/>
      <c r="H1511" s="43"/>
      <c r="I1511" s="222"/>
      <c r="J1511" s="43"/>
      <c r="K1511" s="43"/>
      <c r="L1511" s="47"/>
      <c r="M1511" s="223"/>
      <c r="N1511" s="224"/>
      <c r="O1511" s="87"/>
      <c r="P1511" s="87"/>
      <c r="Q1511" s="87"/>
      <c r="R1511" s="87"/>
      <c r="S1511" s="87"/>
      <c r="T1511" s="88"/>
      <c r="U1511" s="41"/>
      <c r="V1511" s="41"/>
      <c r="W1511" s="41"/>
      <c r="X1511" s="41"/>
      <c r="Y1511" s="41"/>
      <c r="Z1511" s="41"/>
      <c r="AA1511" s="41"/>
      <c r="AB1511" s="41"/>
      <c r="AC1511" s="41"/>
      <c r="AD1511" s="41"/>
      <c r="AE1511" s="41"/>
      <c r="AT1511" s="20" t="s">
        <v>144</v>
      </c>
      <c r="AU1511" s="20" t="s">
        <v>83</v>
      </c>
    </row>
    <row r="1512" s="14" customFormat="1">
      <c r="A1512" s="14"/>
      <c r="B1512" s="238"/>
      <c r="C1512" s="239"/>
      <c r="D1512" s="220" t="s">
        <v>146</v>
      </c>
      <c r="E1512" s="240" t="s">
        <v>19</v>
      </c>
      <c r="F1512" s="241" t="s">
        <v>2455</v>
      </c>
      <c r="G1512" s="239"/>
      <c r="H1512" s="240" t="s">
        <v>19</v>
      </c>
      <c r="I1512" s="242"/>
      <c r="J1512" s="239"/>
      <c r="K1512" s="239"/>
      <c r="L1512" s="243"/>
      <c r="M1512" s="244"/>
      <c r="N1512" s="245"/>
      <c r="O1512" s="245"/>
      <c r="P1512" s="245"/>
      <c r="Q1512" s="245"/>
      <c r="R1512" s="245"/>
      <c r="S1512" s="245"/>
      <c r="T1512" s="246"/>
      <c r="U1512" s="14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47" t="s">
        <v>146</v>
      </c>
      <c r="AU1512" s="247" t="s">
        <v>83</v>
      </c>
      <c r="AV1512" s="14" t="s">
        <v>81</v>
      </c>
      <c r="AW1512" s="14" t="s">
        <v>33</v>
      </c>
      <c r="AX1512" s="14" t="s">
        <v>73</v>
      </c>
      <c r="AY1512" s="247" t="s">
        <v>133</v>
      </c>
    </row>
    <row r="1513" s="13" customFormat="1">
      <c r="A1513" s="13"/>
      <c r="B1513" s="227"/>
      <c r="C1513" s="228"/>
      <c r="D1513" s="220" t="s">
        <v>146</v>
      </c>
      <c r="E1513" s="229" t="s">
        <v>19</v>
      </c>
      <c r="F1513" s="230" t="s">
        <v>2456</v>
      </c>
      <c r="G1513" s="228"/>
      <c r="H1513" s="231">
        <v>2</v>
      </c>
      <c r="I1513" s="232"/>
      <c r="J1513" s="228"/>
      <c r="K1513" s="228"/>
      <c r="L1513" s="233"/>
      <c r="M1513" s="234"/>
      <c r="N1513" s="235"/>
      <c r="O1513" s="235"/>
      <c r="P1513" s="235"/>
      <c r="Q1513" s="235"/>
      <c r="R1513" s="235"/>
      <c r="S1513" s="235"/>
      <c r="T1513" s="236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37" t="s">
        <v>146</v>
      </c>
      <c r="AU1513" s="237" t="s">
        <v>83</v>
      </c>
      <c r="AV1513" s="13" t="s">
        <v>83</v>
      </c>
      <c r="AW1513" s="13" t="s">
        <v>33</v>
      </c>
      <c r="AX1513" s="13" t="s">
        <v>81</v>
      </c>
      <c r="AY1513" s="237" t="s">
        <v>133</v>
      </c>
    </row>
    <row r="1514" s="2" customFormat="1" ht="16.5" customHeight="1">
      <c r="A1514" s="41"/>
      <c r="B1514" s="42"/>
      <c r="C1514" s="273" t="s">
        <v>2457</v>
      </c>
      <c r="D1514" s="273" t="s">
        <v>735</v>
      </c>
      <c r="E1514" s="274" t="s">
        <v>2458</v>
      </c>
      <c r="F1514" s="275" t="s">
        <v>2459</v>
      </c>
      <c r="G1514" s="276" t="s">
        <v>287</v>
      </c>
      <c r="H1514" s="277">
        <v>2</v>
      </c>
      <c r="I1514" s="278"/>
      <c r="J1514" s="279">
        <f>ROUND(I1514*H1514,2)</f>
        <v>0</v>
      </c>
      <c r="K1514" s="275" t="s">
        <v>139</v>
      </c>
      <c r="L1514" s="280"/>
      <c r="M1514" s="281" t="s">
        <v>19</v>
      </c>
      <c r="N1514" s="282" t="s">
        <v>44</v>
      </c>
      <c r="O1514" s="87"/>
      <c r="P1514" s="216">
        <f>O1514*H1514</f>
        <v>0</v>
      </c>
      <c r="Q1514" s="216">
        <v>0.014999999999999999</v>
      </c>
      <c r="R1514" s="216">
        <f>Q1514*H1514</f>
        <v>0.029999999999999999</v>
      </c>
      <c r="S1514" s="216">
        <v>0</v>
      </c>
      <c r="T1514" s="217">
        <f>S1514*H1514</f>
        <v>0</v>
      </c>
      <c r="U1514" s="41"/>
      <c r="V1514" s="41"/>
      <c r="W1514" s="41"/>
      <c r="X1514" s="41"/>
      <c r="Y1514" s="41"/>
      <c r="Z1514" s="41"/>
      <c r="AA1514" s="41"/>
      <c r="AB1514" s="41"/>
      <c r="AC1514" s="41"/>
      <c r="AD1514" s="41"/>
      <c r="AE1514" s="41"/>
      <c r="AR1514" s="218" t="s">
        <v>382</v>
      </c>
      <c r="AT1514" s="218" t="s">
        <v>735</v>
      </c>
      <c r="AU1514" s="218" t="s">
        <v>83</v>
      </c>
      <c r="AY1514" s="20" t="s">
        <v>133</v>
      </c>
      <c r="BE1514" s="219">
        <f>IF(N1514="základní",J1514,0)</f>
        <v>0</v>
      </c>
      <c r="BF1514" s="219">
        <f>IF(N1514="snížená",J1514,0)</f>
        <v>0</v>
      </c>
      <c r="BG1514" s="219">
        <f>IF(N1514="zákl. přenesená",J1514,0)</f>
        <v>0</v>
      </c>
      <c r="BH1514" s="219">
        <f>IF(N1514="sníž. přenesená",J1514,0)</f>
        <v>0</v>
      </c>
      <c r="BI1514" s="219">
        <f>IF(N1514="nulová",J1514,0)</f>
        <v>0</v>
      </c>
      <c r="BJ1514" s="20" t="s">
        <v>81</v>
      </c>
      <c r="BK1514" s="219">
        <f>ROUND(I1514*H1514,2)</f>
        <v>0</v>
      </c>
      <c r="BL1514" s="20" t="s">
        <v>246</v>
      </c>
      <c r="BM1514" s="218" t="s">
        <v>2460</v>
      </c>
    </row>
    <row r="1515" s="2" customFormat="1">
      <c r="A1515" s="41"/>
      <c r="B1515" s="42"/>
      <c r="C1515" s="43"/>
      <c r="D1515" s="220" t="s">
        <v>142</v>
      </c>
      <c r="E1515" s="43"/>
      <c r="F1515" s="221" t="s">
        <v>2459</v>
      </c>
      <c r="G1515" s="43"/>
      <c r="H1515" s="43"/>
      <c r="I1515" s="222"/>
      <c r="J1515" s="43"/>
      <c r="K1515" s="43"/>
      <c r="L1515" s="47"/>
      <c r="M1515" s="223"/>
      <c r="N1515" s="224"/>
      <c r="O1515" s="87"/>
      <c r="P1515" s="87"/>
      <c r="Q1515" s="87"/>
      <c r="R1515" s="87"/>
      <c r="S1515" s="87"/>
      <c r="T1515" s="88"/>
      <c r="U1515" s="41"/>
      <c r="V1515" s="41"/>
      <c r="W1515" s="41"/>
      <c r="X1515" s="41"/>
      <c r="Y1515" s="41"/>
      <c r="Z1515" s="41"/>
      <c r="AA1515" s="41"/>
      <c r="AB1515" s="41"/>
      <c r="AC1515" s="41"/>
      <c r="AD1515" s="41"/>
      <c r="AE1515" s="41"/>
      <c r="AT1515" s="20" t="s">
        <v>142</v>
      </c>
      <c r="AU1515" s="20" t="s">
        <v>83</v>
      </c>
    </row>
    <row r="1516" s="13" customFormat="1">
      <c r="A1516" s="13"/>
      <c r="B1516" s="227"/>
      <c r="C1516" s="228"/>
      <c r="D1516" s="220" t="s">
        <v>146</v>
      </c>
      <c r="E1516" s="229" t="s">
        <v>19</v>
      </c>
      <c r="F1516" s="230" t="s">
        <v>2461</v>
      </c>
      <c r="G1516" s="228"/>
      <c r="H1516" s="231">
        <v>2</v>
      </c>
      <c r="I1516" s="232"/>
      <c r="J1516" s="228"/>
      <c r="K1516" s="228"/>
      <c r="L1516" s="233"/>
      <c r="M1516" s="234"/>
      <c r="N1516" s="235"/>
      <c r="O1516" s="235"/>
      <c r="P1516" s="235"/>
      <c r="Q1516" s="235"/>
      <c r="R1516" s="235"/>
      <c r="S1516" s="235"/>
      <c r="T1516" s="236"/>
      <c r="U1516" s="13"/>
      <c r="V1516" s="13"/>
      <c r="W1516" s="13"/>
      <c r="X1516" s="13"/>
      <c r="Y1516" s="13"/>
      <c r="Z1516" s="13"/>
      <c r="AA1516" s="13"/>
      <c r="AB1516" s="13"/>
      <c r="AC1516" s="13"/>
      <c r="AD1516" s="13"/>
      <c r="AE1516" s="13"/>
      <c r="AT1516" s="237" t="s">
        <v>146</v>
      </c>
      <c r="AU1516" s="237" t="s">
        <v>83</v>
      </c>
      <c r="AV1516" s="13" t="s">
        <v>83</v>
      </c>
      <c r="AW1516" s="13" t="s">
        <v>33</v>
      </c>
      <c r="AX1516" s="13" t="s">
        <v>81</v>
      </c>
      <c r="AY1516" s="237" t="s">
        <v>133</v>
      </c>
    </row>
    <row r="1517" s="2" customFormat="1" ht="24.15" customHeight="1">
      <c r="A1517" s="41"/>
      <c r="B1517" s="42"/>
      <c r="C1517" s="207" t="s">
        <v>2462</v>
      </c>
      <c r="D1517" s="207" t="s">
        <v>135</v>
      </c>
      <c r="E1517" s="208" t="s">
        <v>2463</v>
      </c>
      <c r="F1517" s="209" t="s">
        <v>2464</v>
      </c>
      <c r="G1517" s="210" t="s">
        <v>287</v>
      </c>
      <c r="H1517" s="211">
        <v>1</v>
      </c>
      <c r="I1517" s="212"/>
      <c r="J1517" s="213">
        <f>ROUND(I1517*H1517,2)</f>
        <v>0</v>
      </c>
      <c r="K1517" s="209" t="s">
        <v>139</v>
      </c>
      <c r="L1517" s="47"/>
      <c r="M1517" s="214" t="s">
        <v>19</v>
      </c>
      <c r="N1517" s="215" t="s">
        <v>44</v>
      </c>
      <c r="O1517" s="87"/>
      <c r="P1517" s="216">
        <f>O1517*H1517</f>
        <v>0</v>
      </c>
      <c r="Q1517" s="216">
        <v>0</v>
      </c>
      <c r="R1517" s="216">
        <f>Q1517*H1517</f>
        <v>0</v>
      </c>
      <c r="S1517" s="216">
        <v>0</v>
      </c>
      <c r="T1517" s="217">
        <f>S1517*H1517</f>
        <v>0</v>
      </c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R1517" s="218" t="s">
        <v>246</v>
      </c>
      <c r="AT1517" s="218" t="s">
        <v>135</v>
      </c>
      <c r="AU1517" s="218" t="s">
        <v>83</v>
      </c>
      <c r="AY1517" s="20" t="s">
        <v>133</v>
      </c>
      <c r="BE1517" s="219">
        <f>IF(N1517="základní",J1517,0)</f>
        <v>0</v>
      </c>
      <c r="BF1517" s="219">
        <f>IF(N1517="snížená",J1517,0)</f>
        <v>0</v>
      </c>
      <c r="BG1517" s="219">
        <f>IF(N1517="zákl. přenesená",J1517,0)</f>
        <v>0</v>
      </c>
      <c r="BH1517" s="219">
        <f>IF(N1517="sníž. přenesená",J1517,0)</f>
        <v>0</v>
      </c>
      <c r="BI1517" s="219">
        <f>IF(N1517="nulová",J1517,0)</f>
        <v>0</v>
      </c>
      <c r="BJ1517" s="20" t="s">
        <v>81</v>
      </c>
      <c r="BK1517" s="219">
        <f>ROUND(I1517*H1517,2)</f>
        <v>0</v>
      </c>
      <c r="BL1517" s="20" t="s">
        <v>246</v>
      </c>
      <c r="BM1517" s="218" t="s">
        <v>2465</v>
      </c>
    </row>
    <row r="1518" s="2" customFormat="1">
      <c r="A1518" s="41"/>
      <c r="B1518" s="42"/>
      <c r="C1518" s="43"/>
      <c r="D1518" s="220" t="s">
        <v>142</v>
      </c>
      <c r="E1518" s="43"/>
      <c r="F1518" s="221" t="s">
        <v>2466</v>
      </c>
      <c r="G1518" s="43"/>
      <c r="H1518" s="43"/>
      <c r="I1518" s="222"/>
      <c r="J1518" s="43"/>
      <c r="K1518" s="43"/>
      <c r="L1518" s="47"/>
      <c r="M1518" s="223"/>
      <c r="N1518" s="224"/>
      <c r="O1518" s="87"/>
      <c r="P1518" s="87"/>
      <c r="Q1518" s="87"/>
      <c r="R1518" s="87"/>
      <c r="S1518" s="87"/>
      <c r="T1518" s="88"/>
      <c r="U1518" s="41"/>
      <c r="V1518" s="41"/>
      <c r="W1518" s="41"/>
      <c r="X1518" s="41"/>
      <c r="Y1518" s="41"/>
      <c r="Z1518" s="41"/>
      <c r="AA1518" s="41"/>
      <c r="AB1518" s="41"/>
      <c r="AC1518" s="41"/>
      <c r="AD1518" s="41"/>
      <c r="AE1518" s="41"/>
      <c r="AT1518" s="20" t="s">
        <v>142</v>
      </c>
      <c r="AU1518" s="20" t="s">
        <v>83</v>
      </c>
    </row>
    <row r="1519" s="2" customFormat="1">
      <c r="A1519" s="41"/>
      <c r="B1519" s="42"/>
      <c r="C1519" s="43"/>
      <c r="D1519" s="225" t="s">
        <v>144</v>
      </c>
      <c r="E1519" s="43"/>
      <c r="F1519" s="226" t="s">
        <v>2467</v>
      </c>
      <c r="G1519" s="43"/>
      <c r="H1519" s="43"/>
      <c r="I1519" s="222"/>
      <c r="J1519" s="43"/>
      <c r="K1519" s="43"/>
      <c r="L1519" s="47"/>
      <c r="M1519" s="223"/>
      <c r="N1519" s="224"/>
      <c r="O1519" s="87"/>
      <c r="P1519" s="87"/>
      <c r="Q1519" s="87"/>
      <c r="R1519" s="87"/>
      <c r="S1519" s="87"/>
      <c r="T1519" s="88"/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T1519" s="20" t="s">
        <v>144</v>
      </c>
      <c r="AU1519" s="20" t="s">
        <v>83</v>
      </c>
    </row>
    <row r="1520" s="14" customFormat="1">
      <c r="A1520" s="14"/>
      <c r="B1520" s="238"/>
      <c r="C1520" s="239"/>
      <c r="D1520" s="220" t="s">
        <v>146</v>
      </c>
      <c r="E1520" s="240" t="s">
        <v>19</v>
      </c>
      <c r="F1520" s="241" t="s">
        <v>194</v>
      </c>
      <c r="G1520" s="239"/>
      <c r="H1520" s="240" t="s">
        <v>19</v>
      </c>
      <c r="I1520" s="242"/>
      <c r="J1520" s="239"/>
      <c r="K1520" s="239"/>
      <c r="L1520" s="243"/>
      <c r="M1520" s="244"/>
      <c r="N1520" s="245"/>
      <c r="O1520" s="245"/>
      <c r="P1520" s="245"/>
      <c r="Q1520" s="245"/>
      <c r="R1520" s="245"/>
      <c r="S1520" s="245"/>
      <c r="T1520" s="246"/>
      <c r="U1520" s="14"/>
      <c r="V1520" s="14"/>
      <c r="W1520" s="14"/>
      <c r="X1520" s="14"/>
      <c r="Y1520" s="14"/>
      <c r="Z1520" s="14"/>
      <c r="AA1520" s="14"/>
      <c r="AB1520" s="14"/>
      <c r="AC1520" s="14"/>
      <c r="AD1520" s="14"/>
      <c r="AE1520" s="14"/>
      <c r="AT1520" s="247" t="s">
        <v>146</v>
      </c>
      <c r="AU1520" s="247" t="s">
        <v>83</v>
      </c>
      <c r="AV1520" s="14" t="s">
        <v>81</v>
      </c>
      <c r="AW1520" s="14" t="s">
        <v>33</v>
      </c>
      <c r="AX1520" s="14" t="s">
        <v>73</v>
      </c>
      <c r="AY1520" s="247" t="s">
        <v>133</v>
      </c>
    </row>
    <row r="1521" s="13" customFormat="1">
      <c r="A1521" s="13"/>
      <c r="B1521" s="227"/>
      <c r="C1521" s="228"/>
      <c r="D1521" s="220" t="s">
        <v>146</v>
      </c>
      <c r="E1521" s="229" t="s">
        <v>19</v>
      </c>
      <c r="F1521" s="230" t="s">
        <v>2468</v>
      </c>
      <c r="G1521" s="228"/>
      <c r="H1521" s="231">
        <v>1</v>
      </c>
      <c r="I1521" s="232"/>
      <c r="J1521" s="228"/>
      <c r="K1521" s="228"/>
      <c r="L1521" s="233"/>
      <c r="M1521" s="234"/>
      <c r="N1521" s="235"/>
      <c r="O1521" s="235"/>
      <c r="P1521" s="235"/>
      <c r="Q1521" s="235"/>
      <c r="R1521" s="235"/>
      <c r="S1521" s="235"/>
      <c r="T1521" s="236"/>
      <c r="U1521" s="13"/>
      <c r="V1521" s="13"/>
      <c r="W1521" s="13"/>
      <c r="X1521" s="13"/>
      <c r="Y1521" s="13"/>
      <c r="Z1521" s="13"/>
      <c r="AA1521" s="13"/>
      <c r="AB1521" s="13"/>
      <c r="AC1521" s="13"/>
      <c r="AD1521" s="13"/>
      <c r="AE1521" s="13"/>
      <c r="AT1521" s="237" t="s">
        <v>146</v>
      </c>
      <c r="AU1521" s="237" t="s">
        <v>83</v>
      </c>
      <c r="AV1521" s="13" t="s">
        <v>83</v>
      </c>
      <c r="AW1521" s="13" t="s">
        <v>33</v>
      </c>
      <c r="AX1521" s="13" t="s">
        <v>81</v>
      </c>
      <c r="AY1521" s="237" t="s">
        <v>133</v>
      </c>
    </row>
    <row r="1522" s="2" customFormat="1" ht="24.15" customHeight="1">
      <c r="A1522" s="41"/>
      <c r="B1522" s="42"/>
      <c r="C1522" s="273" t="s">
        <v>2469</v>
      </c>
      <c r="D1522" s="273" t="s">
        <v>735</v>
      </c>
      <c r="E1522" s="274" t="s">
        <v>2470</v>
      </c>
      <c r="F1522" s="275" t="s">
        <v>2471</v>
      </c>
      <c r="G1522" s="276" t="s">
        <v>287</v>
      </c>
      <c r="H1522" s="277">
        <v>1</v>
      </c>
      <c r="I1522" s="278"/>
      <c r="J1522" s="279">
        <f>ROUND(I1522*H1522,2)</f>
        <v>0</v>
      </c>
      <c r="K1522" s="275" t="s">
        <v>19</v>
      </c>
      <c r="L1522" s="280"/>
      <c r="M1522" s="281" t="s">
        <v>19</v>
      </c>
      <c r="N1522" s="282" t="s">
        <v>44</v>
      </c>
      <c r="O1522" s="87"/>
      <c r="P1522" s="216">
        <f>O1522*H1522</f>
        <v>0</v>
      </c>
      <c r="Q1522" s="216">
        <v>0</v>
      </c>
      <c r="R1522" s="216">
        <f>Q1522*H1522</f>
        <v>0</v>
      </c>
      <c r="S1522" s="216">
        <v>0</v>
      </c>
      <c r="T1522" s="217">
        <f>S1522*H1522</f>
        <v>0</v>
      </c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R1522" s="218" t="s">
        <v>382</v>
      </c>
      <c r="AT1522" s="218" t="s">
        <v>735</v>
      </c>
      <c r="AU1522" s="218" t="s">
        <v>83</v>
      </c>
      <c r="AY1522" s="20" t="s">
        <v>133</v>
      </c>
      <c r="BE1522" s="219">
        <f>IF(N1522="základní",J1522,0)</f>
        <v>0</v>
      </c>
      <c r="BF1522" s="219">
        <f>IF(N1522="snížená",J1522,0)</f>
        <v>0</v>
      </c>
      <c r="BG1522" s="219">
        <f>IF(N1522="zákl. přenesená",J1522,0)</f>
        <v>0</v>
      </c>
      <c r="BH1522" s="219">
        <f>IF(N1522="sníž. přenesená",J1522,0)</f>
        <v>0</v>
      </c>
      <c r="BI1522" s="219">
        <f>IF(N1522="nulová",J1522,0)</f>
        <v>0</v>
      </c>
      <c r="BJ1522" s="20" t="s">
        <v>81</v>
      </c>
      <c r="BK1522" s="219">
        <f>ROUND(I1522*H1522,2)</f>
        <v>0</v>
      </c>
      <c r="BL1522" s="20" t="s">
        <v>246</v>
      </c>
      <c r="BM1522" s="218" t="s">
        <v>2472</v>
      </c>
    </row>
    <row r="1523" s="2" customFormat="1">
      <c r="A1523" s="41"/>
      <c r="B1523" s="42"/>
      <c r="C1523" s="43"/>
      <c r="D1523" s="220" t="s">
        <v>142</v>
      </c>
      <c r="E1523" s="43"/>
      <c r="F1523" s="221" t="s">
        <v>2473</v>
      </c>
      <c r="G1523" s="43"/>
      <c r="H1523" s="43"/>
      <c r="I1523" s="222"/>
      <c r="J1523" s="43"/>
      <c r="K1523" s="43"/>
      <c r="L1523" s="47"/>
      <c r="M1523" s="223"/>
      <c r="N1523" s="224"/>
      <c r="O1523" s="87"/>
      <c r="P1523" s="87"/>
      <c r="Q1523" s="87"/>
      <c r="R1523" s="87"/>
      <c r="S1523" s="87"/>
      <c r="T1523" s="88"/>
      <c r="U1523" s="41"/>
      <c r="V1523" s="41"/>
      <c r="W1523" s="41"/>
      <c r="X1523" s="41"/>
      <c r="Y1523" s="41"/>
      <c r="Z1523" s="41"/>
      <c r="AA1523" s="41"/>
      <c r="AB1523" s="41"/>
      <c r="AC1523" s="41"/>
      <c r="AD1523" s="41"/>
      <c r="AE1523" s="41"/>
      <c r="AT1523" s="20" t="s">
        <v>142</v>
      </c>
      <c r="AU1523" s="20" t="s">
        <v>83</v>
      </c>
    </row>
    <row r="1524" s="2" customFormat="1" ht="33" customHeight="1">
      <c r="A1524" s="41"/>
      <c r="B1524" s="42"/>
      <c r="C1524" s="207" t="s">
        <v>2474</v>
      </c>
      <c r="D1524" s="207" t="s">
        <v>135</v>
      </c>
      <c r="E1524" s="208" t="s">
        <v>2475</v>
      </c>
      <c r="F1524" s="209" t="s">
        <v>2476</v>
      </c>
      <c r="G1524" s="210" t="s">
        <v>287</v>
      </c>
      <c r="H1524" s="211">
        <v>1</v>
      </c>
      <c r="I1524" s="212"/>
      <c r="J1524" s="213">
        <f>ROUND(I1524*H1524,2)</f>
        <v>0</v>
      </c>
      <c r="K1524" s="209" t="s">
        <v>139</v>
      </c>
      <c r="L1524" s="47"/>
      <c r="M1524" s="214" t="s">
        <v>19</v>
      </c>
      <c r="N1524" s="215" t="s">
        <v>44</v>
      </c>
      <c r="O1524" s="87"/>
      <c r="P1524" s="216">
        <f>O1524*H1524</f>
        <v>0</v>
      </c>
      <c r="Q1524" s="216">
        <v>0</v>
      </c>
      <c r="R1524" s="216">
        <f>Q1524*H1524</f>
        <v>0</v>
      </c>
      <c r="S1524" s="216">
        <v>0</v>
      </c>
      <c r="T1524" s="217">
        <f>S1524*H1524</f>
        <v>0</v>
      </c>
      <c r="U1524" s="41"/>
      <c r="V1524" s="41"/>
      <c r="W1524" s="41"/>
      <c r="X1524" s="41"/>
      <c r="Y1524" s="41"/>
      <c r="Z1524" s="41"/>
      <c r="AA1524" s="41"/>
      <c r="AB1524" s="41"/>
      <c r="AC1524" s="41"/>
      <c r="AD1524" s="41"/>
      <c r="AE1524" s="41"/>
      <c r="AR1524" s="218" t="s">
        <v>246</v>
      </c>
      <c r="AT1524" s="218" t="s">
        <v>135</v>
      </c>
      <c r="AU1524" s="218" t="s">
        <v>83</v>
      </c>
      <c r="AY1524" s="20" t="s">
        <v>133</v>
      </c>
      <c r="BE1524" s="219">
        <f>IF(N1524="základní",J1524,0)</f>
        <v>0</v>
      </c>
      <c r="BF1524" s="219">
        <f>IF(N1524="snížená",J1524,0)</f>
        <v>0</v>
      </c>
      <c r="BG1524" s="219">
        <f>IF(N1524="zákl. přenesená",J1524,0)</f>
        <v>0</v>
      </c>
      <c r="BH1524" s="219">
        <f>IF(N1524="sníž. přenesená",J1524,0)</f>
        <v>0</v>
      </c>
      <c r="BI1524" s="219">
        <f>IF(N1524="nulová",J1524,0)</f>
        <v>0</v>
      </c>
      <c r="BJ1524" s="20" t="s">
        <v>81</v>
      </c>
      <c r="BK1524" s="219">
        <f>ROUND(I1524*H1524,2)</f>
        <v>0</v>
      </c>
      <c r="BL1524" s="20" t="s">
        <v>246</v>
      </c>
      <c r="BM1524" s="218" t="s">
        <v>2477</v>
      </c>
    </row>
    <row r="1525" s="2" customFormat="1">
      <c r="A1525" s="41"/>
      <c r="B1525" s="42"/>
      <c r="C1525" s="43"/>
      <c r="D1525" s="220" t="s">
        <v>142</v>
      </c>
      <c r="E1525" s="43"/>
      <c r="F1525" s="221" t="s">
        <v>2478</v>
      </c>
      <c r="G1525" s="43"/>
      <c r="H1525" s="43"/>
      <c r="I1525" s="222"/>
      <c r="J1525" s="43"/>
      <c r="K1525" s="43"/>
      <c r="L1525" s="47"/>
      <c r="M1525" s="223"/>
      <c r="N1525" s="224"/>
      <c r="O1525" s="87"/>
      <c r="P1525" s="87"/>
      <c r="Q1525" s="87"/>
      <c r="R1525" s="87"/>
      <c r="S1525" s="87"/>
      <c r="T1525" s="88"/>
      <c r="U1525" s="41"/>
      <c r="V1525" s="41"/>
      <c r="W1525" s="41"/>
      <c r="X1525" s="41"/>
      <c r="Y1525" s="41"/>
      <c r="Z1525" s="41"/>
      <c r="AA1525" s="41"/>
      <c r="AB1525" s="41"/>
      <c r="AC1525" s="41"/>
      <c r="AD1525" s="41"/>
      <c r="AE1525" s="41"/>
      <c r="AT1525" s="20" t="s">
        <v>142</v>
      </c>
      <c r="AU1525" s="20" t="s">
        <v>83</v>
      </c>
    </row>
    <row r="1526" s="2" customFormat="1">
      <c r="A1526" s="41"/>
      <c r="B1526" s="42"/>
      <c r="C1526" s="43"/>
      <c r="D1526" s="225" t="s">
        <v>144</v>
      </c>
      <c r="E1526" s="43"/>
      <c r="F1526" s="226" t="s">
        <v>2479</v>
      </c>
      <c r="G1526" s="43"/>
      <c r="H1526" s="43"/>
      <c r="I1526" s="222"/>
      <c r="J1526" s="43"/>
      <c r="K1526" s="43"/>
      <c r="L1526" s="47"/>
      <c r="M1526" s="223"/>
      <c r="N1526" s="224"/>
      <c r="O1526" s="87"/>
      <c r="P1526" s="87"/>
      <c r="Q1526" s="87"/>
      <c r="R1526" s="87"/>
      <c r="S1526" s="87"/>
      <c r="T1526" s="88"/>
      <c r="U1526" s="41"/>
      <c r="V1526" s="41"/>
      <c r="W1526" s="41"/>
      <c r="X1526" s="41"/>
      <c r="Y1526" s="41"/>
      <c r="Z1526" s="41"/>
      <c r="AA1526" s="41"/>
      <c r="AB1526" s="41"/>
      <c r="AC1526" s="41"/>
      <c r="AD1526" s="41"/>
      <c r="AE1526" s="41"/>
      <c r="AT1526" s="20" t="s">
        <v>144</v>
      </c>
      <c r="AU1526" s="20" t="s">
        <v>83</v>
      </c>
    </row>
    <row r="1527" s="14" customFormat="1">
      <c r="A1527" s="14"/>
      <c r="B1527" s="238"/>
      <c r="C1527" s="239"/>
      <c r="D1527" s="220" t="s">
        <v>146</v>
      </c>
      <c r="E1527" s="240" t="s">
        <v>19</v>
      </c>
      <c r="F1527" s="241" t="s">
        <v>194</v>
      </c>
      <c r="G1527" s="239"/>
      <c r="H1527" s="240" t="s">
        <v>19</v>
      </c>
      <c r="I1527" s="242"/>
      <c r="J1527" s="239"/>
      <c r="K1527" s="239"/>
      <c r="L1527" s="243"/>
      <c r="M1527" s="244"/>
      <c r="N1527" s="245"/>
      <c r="O1527" s="245"/>
      <c r="P1527" s="245"/>
      <c r="Q1527" s="245"/>
      <c r="R1527" s="245"/>
      <c r="S1527" s="245"/>
      <c r="T1527" s="246"/>
      <c r="U1527" s="14"/>
      <c r="V1527" s="14"/>
      <c r="W1527" s="14"/>
      <c r="X1527" s="14"/>
      <c r="Y1527" s="14"/>
      <c r="Z1527" s="14"/>
      <c r="AA1527" s="14"/>
      <c r="AB1527" s="14"/>
      <c r="AC1527" s="14"/>
      <c r="AD1527" s="14"/>
      <c r="AE1527" s="14"/>
      <c r="AT1527" s="247" t="s">
        <v>146</v>
      </c>
      <c r="AU1527" s="247" t="s">
        <v>83</v>
      </c>
      <c r="AV1527" s="14" t="s">
        <v>81</v>
      </c>
      <c r="AW1527" s="14" t="s">
        <v>33</v>
      </c>
      <c r="AX1527" s="14" t="s">
        <v>73</v>
      </c>
      <c r="AY1527" s="247" t="s">
        <v>133</v>
      </c>
    </row>
    <row r="1528" s="13" customFormat="1">
      <c r="A1528" s="13"/>
      <c r="B1528" s="227"/>
      <c r="C1528" s="228"/>
      <c r="D1528" s="220" t="s">
        <v>146</v>
      </c>
      <c r="E1528" s="229" t="s">
        <v>19</v>
      </c>
      <c r="F1528" s="230" t="s">
        <v>2480</v>
      </c>
      <c r="G1528" s="228"/>
      <c r="H1528" s="231">
        <v>1</v>
      </c>
      <c r="I1528" s="232"/>
      <c r="J1528" s="228"/>
      <c r="K1528" s="228"/>
      <c r="L1528" s="233"/>
      <c r="M1528" s="234"/>
      <c r="N1528" s="235"/>
      <c r="O1528" s="235"/>
      <c r="P1528" s="235"/>
      <c r="Q1528" s="235"/>
      <c r="R1528" s="235"/>
      <c r="S1528" s="235"/>
      <c r="T1528" s="236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37" t="s">
        <v>146</v>
      </c>
      <c r="AU1528" s="237" t="s">
        <v>83</v>
      </c>
      <c r="AV1528" s="13" t="s">
        <v>83</v>
      </c>
      <c r="AW1528" s="13" t="s">
        <v>33</v>
      </c>
      <c r="AX1528" s="13" t="s">
        <v>81</v>
      </c>
      <c r="AY1528" s="237" t="s">
        <v>133</v>
      </c>
    </row>
    <row r="1529" s="2" customFormat="1" ht="24.15" customHeight="1">
      <c r="A1529" s="41"/>
      <c r="B1529" s="42"/>
      <c r="C1529" s="273" t="s">
        <v>2481</v>
      </c>
      <c r="D1529" s="273" t="s">
        <v>735</v>
      </c>
      <c r="E1529" s="274" t="s">
        <v>2482</v>
      </c>
      <c r="F1529" s="275" t="s">
        <v>2483</v>
      </c>
      <c r="G1529" s="276" t="s">
        <v>287</v>
      </c>
      <c r="H1529" s="277">
        <v>1</v>
      </c>
      <c r="I1529" s="278"/>
      <c r="J1529" s="279">
        <f>ROUND(I1529*H1529,2)</f>
        <v>0</v>
      </c>
      <c r="K1529" s="275" t="s">
        <v>19</v>
      </c>
      <c r="L1529" s="280"/>
      <c r="M1529" s="281" t="s">
        <v>19</v>
      </c>
      <c r="N1529" s="282" t="s">
        <v>44</v>
      </c>
      <c r="O1529" s="87"/>
      <c r="P1529" s="216">
        <f>O1529*H1529</f>
        <v>0</v>
      </c>
      <c r="Q1529" s="216">
        <v>0.016</v>
      </c>
      <c r="R1529" s="216">
        <f>Q1529*H1529</f>
        <v>0.016</v>
      </c>
      <c r="S1529" s="216">
        <v>0</v>
      </c>
      <c r="T1529" s="217">
        <f>S1529*H1529</f>
        <v>0</v>
      </c>
      <c r="U1529" s="41"/>
      <c r="V1529" s="41"/>
      <c r="W1529" s="41"/>
      <c r="X1529" s="41"/>
      <c r="Y1529" s="41"/>
      <c r="Z1529" s="41"/>
      <c r="AA1529" s="41"/>
      <c r="AB1529" s="41"/>
      <c r="AC1529" s="41"/>
      <c r="AD1529" s="41"/>
      <c r="AE1529" s="41"/>
      <c r="AR1529" s="218" t="s">
        <v>382</v>
      </c>
      <c r="AT1529" s="218" t="s">
        <v>735</v>
      </c>
      <c r="AU1529" s="218" t="s">
        <v>83</v>
      </c>
      <c r="AY1529" s="20" t="s">
        <v>133</v>
      </c>
      <c r="BE1529" s="219">
        <f>IF(N1529="základní",J1529,0)</f>
        <v>0</v>
      </c>
      <c r="BF1529" s="219">
        <f>IF(N1529="snížená",J1529,0)</f>
        <v>0</v>
      </c>
      <c r="BG1529" s="219">
        <f>IF(N1529="zákl. přenesená",J1529,0)</f>
        <v>0</v>
      </c>
      <c r="BH1529" s="219">
        <f>IF(N1529="sníž. přenesená",J1529,0)</f>
        <v>0</v>
      </c>
      <c r="BI1529" s="219">
        <f>IF(N1529="nulová",J1529,0)</f>
        <v>0</v>
      </c>
      <c r="BJ1529" s="20" t="s">
        <v>81</v>
      </c>
      <c r="BK1529" s="219">
        <f>ROUND(I1529*H1529,2)</f>
        <v>0</v>
      </c>
      <c r="BL1529" s="20" t="s">
        <v>246</v>
      </c>
      <c r="BM1529" s="218" t="s">
        <v>2484</v>
      </c>
    </row>
    <row r="1530" s="2" customFormat="1">
      <c r="A1530" s="41"/>
      <c r="B1530" s="42"/>
      <c r="C1530" s="43"/>
      <c r="D1530" s="220" t="s">
        <v>142</v>
      </c>
      <c r="E1530" s="43"/>
      <c r="F1530" s="221" t="s">
        <v>2485</v>
      </c>
      <c r="G1530" s="43"/>
      <c r="H1530" s="43"/>
      <c r="I1530" s="222"/>
      <c r="J1530" s="43"/>
      <c r="K1530" s="43"/>
      <c r="L1530" s="47"/>
      <c r="M1530" s="223"/>
      <c r="N1530" s="224"/>
      <c r="O1530" s="87"/>
      <c r="P1530" s="87"/>
      <c r="Q1530" s="87"/>
      <c r="R1530" s="87"/>
      <c r="S1530" s="87"/>
      <c r="T1530" s="88"/>
      <c r="U1530" s="41"/>
      <c r="V1530" s="41"/>
      <c r="W1530" s="41"/>
      <c r="X1530" s="41"/>
      <c r="Y1530" s="41"/>
      <c r="Z1530" s="41"/>
      <c r="AA1530" s="41"/>
      <c r="AB1530" s="41"/>
      <c r="AC1530" s="41"/>
      <c r="AD1530" s="41"/>
      <c r="AE1530" s="41"/>
      <c r="AT1530" s="20" t="s">
        <v>142</v>
      </c>
      <c r="AU1530" s="20" t="s">
        <v>83</v>
      </c>
    </row>
    <row r="1531" s="2" customFormat="1" ht="33" customHeight="1">
      <c r="A1531" s="41"/>
      <c r="B1531" s="42"/>
      <c r="C1531" s="207" t="s">
        <v>2486</v>
      </c>
      <c r="D1531" s="207" t="s">
        <v>135</v>
      </c>
      <c r="E1531" s="208" t="s">
        <v>2487</v>
      </c>
      <c r="F1531" s="209" t="s">
        <v>2488</v>
      </c>
      <c r="G1531" s="210" t="s">
        <v>287</v>
      </c>
      <c r="H1531" s="211">
        <v>1</v>
      </c>
      <c r="I1531" s="212"/>
      <c r="J1531" s="213">
        <f>ROUND(I1531*H1531,2)</f>
        <v>0</v>
      </c>
      <c r="K1531" s="209" t="s">
        <v>139</v>
      </c>
      <c r="L1531" s="47"/>
      <c r="M1531" s="214" t="s">
        <v>19</v>
      </c>
      <c r="N1531" s="215" t="s">
        <v>44</v>
      </c>
      <c r="O1531" s="87"/>
      <c r="P1531" s="216">
        <f>O1531*H1531</f>
        <v>0</v>
      </c>
      <c r="Q1531" s="216">
        <v>0</v>
      </c>
      <c r="R1531" s="216">
        <f>Q1531*H1531</f>
        <v>0</v>
      </c>
      <c r="S1531" s="216">
        <v>0</v>
      </c>
      <c r="T1531" s="217">
        <f>S1531*H1531</f>
        <v>0</v>
      </c>
      <c r="U1531" s="41"/>
      <c r="V1531" s="41"/>
      <c r="W1531" s="41"/>
      <c r="X1531" s="41"/>
      <c r="Y1531" s="41"/>
      <c r="Z1531" s="41"/>
      <c r="AA1531" s="41"/>
      <c r="AB1531" s="41"/>
      <c r="AC1531" s="41"/>
      <c r="AD1531" s="41"/>
      <c r="AE1531" s="41"/>
      <c r="AR1531" s="218" t="s">
        <v>246</v>
      </c>
      <c r="AT1531" s="218" t="s">
        <v>135</v>
      </c>
      <c r="AU1531" s="218" t="s">
        <v>83</v>
      </c>
      <c r="AY1531" s="20" t="s">
        <v>133</v>
      </c>
      <c r="BE1531" s="219">
        <f>IF(N1531="základní",J1531,0)</f>
        <v>0</v>
      </c>
      <c r="BF1531" s="219">
        <f>IF(N1531="snížená",J1531,0)</f>
        <v>0</v>
      </c>
      <c r="BG1531" s="219">
        <f>IF(N1531="zákl. přenesená",J1531,0)</f>
        <v>0</v>
      </c>
      <c r="BH1531" s="219">
        <f>IF(N1531="sníž. přenesená",J1531,0)</f>
        <v>0</v>
      </c>
      <c r="BI1531" s="219">
        <f>IF(N1531="nulová",J1531,0)</f>
        <v>0</v>
      </c>
      <c r="BJ1531" s="20" t="s">
        <v>81</v>
      </c>
      <c r="BK1531" s="219">
        <f>ROUND(I1531*H1531,2)</f>
        <v>0</v>
      </c>
      <c r="BL1531" s="20" t="s">
        <v>246</v>
      </c>
      <c r="BM1531" s="218" t="s">
        <v>2489</v>
      </c>
    </row>
    <row r="1532" s="2" customFormat="1">
      <c r="A1532" s="41"/>
      <c r="B1532" s="42"/>
      <c r="C1532" s="43"/>
      <c r="D1532" s="220" t="s">
        <v>142</v>
      </c>
      <c r="E1532" s="43"/>
      <c r="F1532" s="221" t="s">
        <v>2490</v>
      </c>
      <c r="G1532" s="43"/>
      <c r="H1532" s="43"/>
      <c r="I1532" s="222"/>
      <c r="J1532" s="43"/>
      <c r="K1532" s="43"/>
      <c r="L1532" s="47"/>
      <c r="M1532" s="223"/>
      <c r="N1532" s="224"/>
      <c r="O1532" s="87"/>
      <c r="P1532" s="87"/>
      <c r="Q1532" s="87"/>
      <c r="R1532" s="87"/>
      <c r="S1532" s="87"/>
      <c r="T1532" s="88"/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T1532" s="20" t="s">
        <v>142</v>
      </c>
      <c r="AU1532" s="20" t="s">
        <v>83</v>
      </c>
    </row>
    <row r="1533" s="2" customFormat="1">
      <c r="A1533" s="41"/>
      <c r="B1533" s="42"/>
      <c r="C1533" s="43"/>
      <c r="D1533" s="225" t="s">
        <v>144</v>
      </c>
      <c r="E1533" s="43"/>
      <c r="F1533" s="226" t="s">
        <v>2491</v>
      </c>
      <c r="G1533" s="43"/>
      <c r="H1533" s="43"/>
      <c r="I1533" s="222"/>
      <c r="J1533" s="43"/>
      <c r="K1533" s="43"/>
      <c r="L1533" s="47"/>
      <c r="M1533" s="223"/>
      <c r="N1533" s="224"/>
      <c r="O1533" s="87"/>
      <c r="P1533" s="87"/>
      <c r="Q1533" s="87"/>
      <c r="R1533" s="87"/>
      <c r="S1533" s="87"/>
      <c r="T1533" s="88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T1533" s="20" t="s">
        <v>144</v>
      </c>
      <c r="AU1533" s="20" t="s">
        <v>83</v>
      </c>
    </row>
    <row r="1534" s="14" customFormat="1">
      <c r="A1534" s="14"/>
      <c r="B1534" s="238"/>
      <c r="C1534" s="239"/>
      <c r="D1534" s="220" t="s">
        <v>146</v>
      </c>
      <c r="E1534" s="240" t="s">
        <v>19</v>
      </c>
      <c r="F1534" s="241" t="s">
        <v>244</v>
      </c>
      <c r="G1534" s="239"/>
      <c r="H1534" s="240" t="s">
        <v>19</v>
      </c>
      <c r="I1534" s="242"/>
      <c r="J1534" s="239"/>
      <c r="K1534" s="239"/>
      <c r="L1534" s="243"/>
      <c r="M1534" s="244"/>
      <c r="N1534" s="245"/>
      <c r="O1534" s="245"/>
      <c r="P1534" s="245"/>
      <c r="Q1534" s="245"/>
      <c r="R1534" s="245"/>
      <c r="S1534" s="245"/>
      <c r="T1534" s="246"/>
      <c r="U1534" s="14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47" t="s">
        <v>146</v>
      </c>
      <c r="AU1534" s="247" t="s">
        <v>83</v>
      </c>
      <c r="AV1534" s="14" t="s">
        <v>81</v>
      </c>
      <c r="AW1534" s="14" t="s">
        <v>33</v>
      </c>
      <c r="AX1534" s="14" t="s">
        <v>73</v>
      </c>
      <c r="AY1534" s="247" t="s">
        <v>133</v>
      </c>
    </row>
    <row r="1535" s="13" customFormat="1">
      <c r="A1535" s="13"/>
      <c r="B1535" s="227"/>
      <c r="C1535" s="228"/>
      <c r="D1535" s="220" t="s">
        <v>146</v>
      </c>
      <c r="E1535" s="229" t="s">
        <v>19</v>
      </c>
      <c r="F1535" s="230" t="s">
        <v>2492</v>
      </c>
      <c r="G1535" s="228"/>
      <c r="H1535" s="231">
        <v>1</v>
      </c>
      <c r="I1535" s="232"/>
      <c r="J1535" s="228"/>
      <c r="K1535" s="228"/>
      <c r="L1535" s="233"/>
      <c r="M1535" s="234"/>
      <c r="N1535" s="235"/>
      <c r="O1535" s="235"/>
      <c r="P1535" s="235"/>
      <c r="Q1535" s="235"/>
      <c r="R1535" s="235"/>
      <c r="S1535" s="235"/>
      <c r="T1535" s="236"/>
      <c r="U1535" s="13"/>
      <c r="V1535" s="13"/>
      <c r="W1535" s="13"/>
      <c r="X1535" s="13"/>
      <c r="Y1535" s="13"/>
      <c r="Z1535" s="13"/>
      <c r="AA1535" s="13"/>
      <c r="AB1535" s="13"/>
      <c r="AC1535" s="13"/>
      <c r="AD1535" s="13"/>
      <c r="AE1535" s="13"/>
      <c r="AT1535" s="237" t="s">
        <v>146</v>
      </c>
      <c r="AU1535" s="237" t="s">
        <v>83</v>
      </c>
      <c r="AV1535" s="13" t="s">
        <v>83</v>
      </c>
      <c r="AW1535" s="13" t="s">
        <v>33</v>
      </c>
      <c r="AX1535" s="13" t="s">
        <v>81</v>
      </c>
      <c r="AY1535" s="237" t="s">
        <v>133</v>
      </c>
    </row>
    <row r="1536" s="2" customFormat="1" ht="24.15" customHeight="1">
      <c r="A1536" s="41"/>
      <c r="B1536" s="42"/>
      <c r="C1536" s="273" t="s">
        <v>2493</v>
      </c>
      <c r="D1536" s="273" t="s">
        <v>735</v>
      </c>
      <c r="E1536" s="274" t="s">
        <v>2494</v>
      </c>
      <c r="F1536" s="275" t="s">
        <v>2495</v>
      </c>
      <c r="G1536" s="276" t="s">
        <v>287</v>
      </c>
      <c r="H1536" s="277">
        <v>1</v>
      </c>
      <c r="I1536" s="278"/>
      <c r="J1536" s="279">
        <f>ROUND(I1536*H1536,2)</f>
        <v>0</v>
      </c>
      <c r="K1536" s="275" t="s">
        <v>19</v>
      </c>
      <c r="L1536" s="280"/>
      <c r="M1536" s="281" t="s">
        <v>19</v>
      </c>
      <c r="N1536" s="282" t="s">
        <v>44</v>
      </c>
      <c r="O1536" s="87"/>
      <c r="P1536" s="216">
        <f>O1536*H1536</f>
        <v>0</v>
      </c>
      <c r="Q1536" s="216">
        <v>0.032000000000000001</v>
      </c>
      <c r="R1536" s="216">
        <f>Q1536*H1536</f>
        <v>0.032000000000000001</v>
      </c>
      <c r="S1536" s="216">
        <v>0</v>
      </c>
      <c r="T1536" s="217">
        <f>S1536*H1536</f>
        <v>0</v>
      </c>
      <c r="U1536" s="41"/>
      <c r="V1536" s="41"/>
      <c r="W1536" s="41"/>
      <c r="X1536" s="41"/>
      <c r="Y1536" s="41"/>
      <c r="Z1536" s="41"/>
      <c r="AA1536" s="41"/>
      <c r="AB1536" s="41"/>
      <c r="AC1536" s="41"/>
      <c r="AD1536" s="41"/>
      <c r="AE1536" s="41"/>
      <c r="AR1536" s="218" t="s">
        <v>382</v>
      </c>
      <c r="AT1536" s="218" t="s">
        <v>735</v>
      </c>
      <c r="AU1536" s="218" t="s">
        <v>83</v>
      </c>
      <c r="AY1536" s="20" t="s">
        <v>133</v>
      </c>
      <c r="BE1536" s="219">
        <f>IF(N1536="základní",J1536,0)</f>
        <v>0</v>
      </c>
      <c r="BF1536" s="219">
        <f>IF(N1536="snížená",J1536,0)</f>
        <v>0</v>
      </c>
      <c r="BG1536" s="219">
        <f>IF(N1536="zákl. přenesená",J1536,0)</f>
        <v>0</v>
      </c>
      <c r="BH1536" s="219">
        <f>IF(N1536="sníž. přenesená",J1536,0)</f>
        <v>0</v>
      </c>
      <c r="BI1536" s="219">
        <f>IF(N1536="nulová",J1536,0)</f>
        <v>0</v>
      </c>
      <c r="BJ1536" s="20" t="s">
        <v>81</v>
      </c>
      <c r="BK1536" s="219">
        <f>ROUND(I1536*H1536,2)</f>
        <v>0</v>
      </c>
      <c r="BL1536" s="20" t="s">
        <v>246</v>
      </c>
      <c r="BM1536" s="218" t="s">
        <v>2496</v>
      </c>
    </row>
    <row r="1537" s="2" customFormat="1">
      <c r="A1537" s="41"/>
      <c r="B1537" s="42"/>
      <c r="C1537" s="43"/>
      <c r="D1537" s="220" t="s">
        <v>142</v>
      </c>
      <c r="E1537" s="43"/>
      <c r="F1537" s="221" t="s">
        <v>2497</v>
      </c>
      <c r="G1537" s="43"/>
      <c r="H1537" s="43"/>
      <c r="I1537" s="222"/>
      <c r="J1537" s="43"/>
      <c r="K1537" s="43"/>
      <c r="L1537" s="47"/>
      <c r="M1537" s="223"/>
      <c r="N1537" s="224"/>
      <c r="O1537" s="87"/>
      <c r="P1537" s="87"/>
      <c r="Q1537" s="87"/>
      <c r="R1537" s="87"/>
      <c r="S1537" s="87"/>
      <c r="T1537" s="88"/>
      <c r="U1537" s="41"/>
      <c r="V1537" s="41"/>
      <c r="W1537" s="41"/>
      <c r="X1537" s="41"/>
      <c r="Y1537" s="41"/>
      <c r="Z1537" s="41"/>
      <c r="AA1537" s="41"/>
      <c r="AB1537" s="41"/>
      <c r="AC1537" s="41"/>
      <c r="AD1537" s="41"/>
      <c r="AE1537" s="41"/>
      <c r="AT1537" s="20" t="s">
        <v>142</v>
      </c>
      <c r="AU1537" s="20" t="s">
        <v>83</v>
      </c>
    </row>
    <row r="1538" s="2" customFormat="1" ht="33" customHeight="1">
      <c r="A1538" s="41"/>
      <c r="B1538" s="42"/>
      <c r="C1538" s="207" t="s">
        <v>2498</v>
      </c>
      <c r="D1538" s="207" t="s">
        <v>135</v>
      </c>
      <c r="E1538" s="208" t="s">
        <v>2499</v>
      </c>
      <c r="F1538" s="209" t="s">
        <v>2500</v>
      </c>
      <c r="G1538" s="210" t="s">
        <v>287</v>
      </c>
      <c r="H1538" s="211">
        <v>5</v>
      </c>
      <c r="I1538" s="212"/>
      <c r="J1538" s="213">
        <f>ROUND(I1538*H1538,2)</f>
        <v>0</v>
      </c>
      <c r="K1538" s="209" t="s">
        <v>139</v>
      </c>
      <c r="L1538" s="47"/>
      <c r="M1538" s="214" t="s">
        <v>19</v>
      </c>
      <c r="N1538" s="215" t="s">
        <v>44</v>
      </c>
      <c r="O1538" s="87"/>
      <c r="P1538" s="216">
        <f>O1538*H1538</f>
        <v>0</v>
      </c>
      <c r="Q1538" s="216">
        <v>0</v>
      </c>
      <c r="R1538" s="216">
        <f>Q1538*H1538</f>
        <v>0</v>
      </c>
      <c r="S1538" s="216">
        <v>0</v>
      </c>
      <c r="T1538" s="217">
        <f>S1538*H1538</f>
        <v>0</v>
      </c>
      <c r="U1538" s="41"/>
      <c r="V1538" s="41"/>
      <c r="W1538" s="41"/>
      <c r="X1538" s="41"/>
      <c r="Y1538" s="41"/>
      <c r="Z1538" s="41"/>
      <c r="AA1538" s="41"/>
      <c r="AB1538" s="41"/>
      <c r="AC1538" s="41"/>
      <c r="AD1538" s="41"/>
      <c r="AE1538" s="41"/>
      <c r="AR1538" s="218" t="s">
        <v>246</v>
      </c>
      <c r="AT1538" s="218" t="s">
        <v>135</v>
      </c>
      <c r="AU1538" s="218" t="s">
        <v>83</v>
      </c>
      <c r="AY1538" s="20" t="s">
        <v>133</v>
      </c>
      <c r="BE1538" s="219">
        <f>IF(N1538="základní",J1538,0)</f>
        <v>0</v>
      </c>
      <c r="BF1538" s="219">
        <f>IF(N1538="snížená",J1538,0)</f>
        <v>0</v>
      </c>
      <c r="BG1538" s="219">
        <f>IF(N1538="zákl. přenesená",J1538,0)</f>
        <v>0</v>
      </c>
      <c r="BH1538" s="219">
        <f>IF(N1538="sníž. přenesená",J1538,0)</f>
        <v>0</v>
      </c>
      <c r="BI1538" s="219">
        <f>IF(N1538="nulová",J1538,0)</f>
        <v>0</v>
      </c>
      <c r="BJ1538" s="20" t="s">
        <v>81</v>
      </c>
      <c r="BK1538" s="219">
        <f>ROUND(I1538*H1538,2)</f>
        <v>0</v>
      </c>
      <c r="BL1538" s="20" t="s">
        <v>246</v>
      </c>
      <c r="BM1538" s="218" t="s">
        <v>2501</v>
      </c>
    </row>
    <row r="1539" s="2" customFormat="1">
      <c r="A1539" s="41"/>
      <c r="B1539" s="42"/>
      <c r="C1539" s="43"/>
      <c r="D1539" s="220" t="s">
        <v>142</v>
      </c>
      <c r="E1539" s="43"/>
      <c r="F1539" s="221" t="s">
        <v>2502</v>
      </c>
      <c r="G1539" s="43"/>
      <c r="H1539" s="43"/>
      <c r="I1539" s="222"/>
      <c r="J1539" s="43"/>
      <c r="K1539" s="43"/>
      <c r="L1539" s="47"/>
      <c r="M1539" s="223"/>
      <c r="N1539" s="224"/>
      <c r="O1539" s="87"/>
      <c r="P1539" s="87"/>
      <c r="Q1539" s="87"/>
      <c r="R1539" s="87"/>
      <c r="S1539" s="87"/>
      <c r="T1539" s="88"/>
      <c r="U1539" s="41"/>
      <c r="V1539" s="41"/>
      <c r="W1539" s="41"/>
      <c r="X1539" s="41"/>
      <c r="Y1539" s="41"/>
      <c r="Z1539" s="41"/>
      <c r="AA1539" s="41"/>
      <c r="AB1539" s="41"/>
      <c r="AC1539" s="41"/>
      <c r="AD1539" s="41"/>
      <c r="AE1539" s="41"/>
      <c r="AT1539" s="20" t="s">
        <v>142</v>
      </c>
      <c r="AU1539" s="20" t="s">
        <v>83</v>
      </c>
    </row>
    <row r="1540" s="2" customFormat="1">
      <c r="A1540" s="41"/>
      <c r="B1540" s="42"/>
      <c r="C1540" s="43"/>
      <c r="D1540" s="225" t="s">
        <v>144</v>
      </c>
      <c r="E1540" s="43"/>
      <c r="F1540" s="226" t="s">
        <v>2503</v>
      </c>
      <c r="G1540" s="43"/>
      <c r="H1540" s="43"/>
      <c r="I1540" s="222"/>
      <c r="J1540" s="43"/>
      <c r="K1540" s="43"/>
      <c r="L1540" s="47"/>
      <c r="M1540" s="223"/>
      <c r="N1540" s="224"/>
      <c r="O1540" s="87"/>
      <c r="P1540" s="87"/>
      <c r="Q1540" s="87"/>
      <c r="R1540" s="87"/>
      <c r="S1540" s="87"/>
      <c r="T1540" s="88"/>
      <c r="U1540" s="41"/>
      <c r="V1540" s="41"/>
      <c r="W1540" s="41"/>
      <c r="X1540" s="41"/>
      <c r="Y1540" s="41"/>
      <c r="Z1540" s="41"/>
      <c r="AA1540" s="41"/>
      <c r="AB1540" s="41"/>
      <c r="AC1540" s="41"/>
      <c r="AD1540" s="41"/>
      <c r="AE1540" s="41"/>
      <c r="AT1540" s="20" t="s">
        <v>144</v>
      </c>
      <c r="AU1540" s="20" t="s">
        <v>83</v>
      </c>
    </row>
    <row r="1541" s="14" customFormat="1">
      <c r="A1541" s="14"/>
      <c r="B1541" s="238"/>
      <c r="C1541" s="239"/>
      <c r="D1541" s="220" t="s">
        <v>146</v>
      </c>
      <c r="E1541" s="240" t="s">
        <v>19</v>
      </c>
      <c r="F1541" s="241" t="s">
        <v>194</v>
      </c>
      <c r="G1541" s="239"/>
      <c r="H1541" s="240" t="s">
        <v>19</v>
      </c>
      <c r="I1541" s="242"/>
      <c r="J1541" s="239"/>
      <c r="K1541" s="239"/>
      <c r="L1541" s="243"/>
      <c r="M1541" s="244"/>
      <c r="N1541" s="245"/>
      <c r="O1541" s="245"/>
      <c r="P1541" s="245"/>
      <c r="Q1541" s="245"/>
      <c r="R1541" s="245"/>
      <c r="S1541" s="245"/>
      <c r="T1541" s="246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47" t="s">
        <v>146</v>
      </c>
      <c r="AU1541" s="247" t="s">
        <v>83</v>
      </c>
      <c r="AV1541" s="14" t="s">
        <v>81</v>
      </c>
      <c r="AW1541" s="14" t="s">
        <v>33</v>
      </c>
      <c r="AX1541" s="14" t="s">
        <v>73</v>
      </c>
      <c r="AY1541" s="247" t="s">
        <v>133</v>
      </c>
    </row>
    <row r="1542" s="13" customFormat="1">
      <c r="A1542" s="13"/>
      <c r="B1542" s="227"/>
      <c r="C1542" s="228"/>
      <c r="D1542" s="220" t="s">
        <v>146</v>
      </c>
      <c r="E1542" s="229" t="s">
        <v>19</v>
      </c>
      <c r="F1542" s="230" t="s">
        <v>2504</v>
      </c>
      <c r="G1542" s="228"/>
      <c r="H1542" s="231">
        <v>1</v>
      </c>
      <c r="I1542" s="232"/>
      <c r="J1542" s="228"/>
      <c r="K1542" s="228"/>
      <c r="L1542" s="233"/>
      <c r="M1542" s="234"/>
      <c r="N1542" s="235"/>
      <c r="O1542" s="235"/>
      <c r="P1542" s="235"/>
      <c r="Q1542" s="235"/>
      <c r="R1542" s="235"/>
      <c r="S1542" s="235"/>
      <c r="T1542" s="236"/>
      <c r="U1542" s="13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37" t="s">
        <v>146</v>
      </c>
      <c r="AU1542" s="237" t="s">
        <v>83</v>
      </c>
      <c r="AV1542" s="13" t="s">
        <v>83</v>
      </c>
      <c r="AW1542" s="13" t="s">
        <v>33</v>
      </c>
      <c r="AX1542" s="13" t="s">
        <v>73</v>
      </c>
      <c r="AY1542" s="237" t="s">
        <v>133</v>
      </c>
    </row>
    <row r="1543" s="13" customFormat="1">
      <c r="A1543" s="13"/>
      <c r="B1543" s="227"/>
      <c r="C1543" s="228"/>
      <c r="D1543" s="220" t="s">
        <v>146</v>
      </c>
      <c r="E1543" s="229" t="s">
        <v>19</v>
      </c>
      <c r="F1543" s="230" t="s">
        <v>2505</v>
      </c>
      <c r="G1543" s="228"/>
      <c r="H1543" s="231">
        <v>1</v>
      </c>
      <c r="I1543" s="232"/>
      <c r="J1543" s="228"/>
      <c r="K1543" s="228"/>
      <c r="L1543" s="233"/>
      <c r="M1543" s="234"/>
      <c r="N1543" s="235"/>
      <c r="O1543" s="235"/>
      <c r="P1543" s="235"/>
      <c r="Q1543" s="235"/>
      <c r="R1543" s="235"/>
      <c r="S1543" s="235"/>
      <c r="T1543" s="236"/>
      <c r="U1543" s="13"/>
      <c r="V1543" s="13"/>
      <c r="W1543" s="13"/>
      <c r="X1543" s="13"/>
      <c r="Y1543" s="13"/>
      <c r="Z1543" s="13"/>
      <c r="AA1543" s="13"/>
      <c r="AB1543" s="13"/>
      <c r="AC1543" s="13"/>
      <c r="AD1543" s="13"/>
      <c r="AE1543" s="13"/>
      <c r="AT1543" s="237" t="s">
        <v>146</v>
      </c>
      <c r="AU1543" s="237" t="s">
        <v>83</v>
      </c>
      <c r="AV1543" s="13" t="s">
        <v>83</v>
      </c>
      <c r="AW1543" s="13" t="s">
        <v>33</v>
      </c>
      <c r="AX1543" s="13" t="s">
        <v>73</v>
      </c>
      <c r="AY1543" s="237" t="s">
        <v>133</v>
      </c>
    </row>
    <row r="1544" s="14" customFormat="1">
      <c r="A1544" s="14"/>
      <c r="B1544" s="238"/>
      <c r="C1544" s="239"/>
      <c r="D1544" s="220" t="s">
        <v>146</v>
      </c>
      <c r="E1544" s="240" t="s">
        <v>19</v>
      </c>
      <c r="F1544" s="241" t="s">
        <v>244</v>
      </c>
      <c r="G1544" s="239"/>
      <c r="H1544" s="240" t="s">
        <v>19</v>
      </c>
      <c r="I1544" s="242"/>
      <c r="J1544" s="239"/>
      <c r="K1544" s="239"/>
      <c r="L1544" s="243"/>
      <c r="M1544" s="244"/>
      <c r="N1544" s="245"/>
      <c r="O1544" s="245"/>
      <c r="P1544" s="245"/>
      <c r="Q1544" s="245"/>
      <c r="R1544" s="245"/>
      <c r="S1544" s="245"/>
      <c r="T1544" s="246"/>
      <c r="U1544" s="14"/>
      <c r="V1544" s="14"/>
      <c r="W1544" s="14"/>
      <c r="X1544" s="14"/>
      <c r="Y1544" s="14"/>
      <c r="Z1544" s="14"/>
      <c r="AA1544" s="14"/>
      <c r="AB1544" s="14"/>
      <c r="AC1544" s="14"/>
      <c r="AD1544" s="14"/>
      <c r="AE1544" s="14"/>
      <c r="AT1544" s="247" t="s">
        <v>146</v>
      </c>
      <c r="AU1544" s="247" t="s">
        <v>83</v>
      </c>
      <c r="AV1544" s="14" t="s">
        <v>81</v>
      </c>
      <c r="AW1544" s="14" t="s">
        <v>33</v>
      </c>
      <c r="AX1544" s="14" t="s">
        <v>73</v>
      </c>
      <c r="AY1544" s="247" t="s">
        <v>133</v>
      </c>
    </row>
    <row r="1545" s="13" customFormat="1">
      <c r="A1545" s="13"/>
      <c r="B1545" s="227"/>
      <c r="C1545" s="228"/>
      <c r="D1545" s="220" t="s">
        <v>146</v>
      </c>
      <c r="E1545" s="229" t="s">
        <v>19</v>
      </c>
      <c r="F1545" s="230" t="s">
        <v>2506</v>
      </c>
      <c r="G1545" s="228"/>
      <c r="H1545" s="231">
        <v>1</v>
      </c>
      <c r="I1545" s="232"/>
      <c r="J1545" s="228"/>
      <c r="K1545" s="228"/>
      <c r="L1545" s="233"/>
      <c r="M1545" s="234"/>
      <c r="N1545" s="235"/>
      <c r="O1545" s="235"/>
      <c r="P1545" s="235"/>
      <c r="Q1545" s="235"/>
      <c r="R1545" s="235"/>
      <c r="S1545" s="235"/>
      <c r="T1545" s="236"/>
      <c r="U1545" s="13"/>
      <c r="V1545" s="13"/>
      <c r="W1545" s="13"/>
      <c r="X1545" s="13"/>
      <c r="Y1545" s="13"/>
      <c r="Z1545" s="13"/>
      <c r="AA1545" s="13"/>
      <c r="AB1545" s="13"/>
      <c r="AC1545" s="13"/>
      <c r="AD1545" s="13"/>
      <c r="AE1545" s="13"/>
      <c r="AT1545" s="237" t="s">
        <v>146</v>
      </c>
      <c r="AU1545" s="237" t="s">
        <v>83</v>
      </c>
      <c r="AV1545" s="13" t="s">
        <v>83</v>
      </c>
      <c r="AW1545" s="13" t="s">
        <v>33</v>
      </c>
      <c r="AX1545" s="13" t="s">
        <v>73</v>
      </c>
      <c r="AY1545" s="237" t="s">
        <v>133</v>
      </c>
    </row>
    <row r="1546" s="14" customFormat="1">
      <c r="A1546" s="14"/>
      <c r="B1546" s="238"/>
      <c r="C1546" s="239"/>
      <c r="D1546" s="220" t="s">
        <v>146</v>
      </c>
      <c r="E1546" s="240" t="s">
        <v>19</v>
      </c>
      <c r="F1546" s="241" t="s">
        <v>236</v>
      </c>
      <c r="G1546" s="239"/>
      <c r="H1546" s="240" t="s">
        <v>19</v>
      </c>
      <c r="I1546" s="242"/>
      <c r="J1546" s="239"/>
      <c r="K1546" s="239"/>
      <c r="L1546" s="243"/>
      <c r="M1546" s="244"/>
      <c r="N1546" s="245"/>
      <c r="O1546" s="245"/>
      <c r="P1546" s="245"/>
      <c r="Q1546" s="245"/>
      <c r="R1546" s="245"/>
      <c r="S1546" s="245"/>
      <c r="T1546" s="246"/>
      <c r="U1546" s="14"/>
      <c r="V1546" s="14"/>
      <c r="W1546" s="14"/>
      <c r="X1546" s="14"/>
      <c r="Y1546" s="14"/>
      <c r="Z1546" s="14"/>
      <c r="AA1546" s="14"/>
      <c r="AB1546" s="14"/>
      <c r="AC1546" s="14"/>
      <c r="AD1546" s="14"/>
      <c r="AE1546" s="14"/>
      <c r="AT1546" s="247" t="s">
        <v>146</v>
      </c>
      <c r="AU1546" s="247" t="s">
        <v>83</v>
      </c>
      <c r="AV1546" s="14" t="s">
        <v>81</v>
      </c>
      <c r="AW1546" s="14" t="s">
        <v>33</v>
      </c>
      <c r="AX1546" s="14" t="s">
        <v>73</v>
      </c>
      <c r="AY1546" s="247" t="s">
        <v>133</v>
      </c>
    </row>
    <row r="1547" s="13" customFormat="1">
      <c r="A1547" s="13"/>
      <c r="B1547" s="227"/>
      <c r="C1547" s="228"/>
      <c r="D1547" s="220" t="s">
        <v>146</v>
      </c>
      <c r="E1547" s="229" t="s">
        <v>19</v>
      </c>
      <c r="F1547" s="230" t="s">
        <v>2507</v>
      </c>
      <c r="G1547" s="228"/>
      <c r="H1547" s="231">
        <v>2</v>
      </c>
      <c r="I1547" s="232"/>
      <c r="J1547" s="228"/>
      <c r="K1547" s="228"/>
      <c r="L1547" s="233"/>
      <c r="M1547" s="234"/>
      <c r="N1547" s="235"/>
      <c r="O1547" s="235"/>
      <c r="P1547" s="235"/>
      <c r="Q1547" s="235"/>
      <c r="R1547" s="235"/>
      <c r="S1547" s="235"/>
      <c r="T1547" s="236"/>
      <c r="U1547" s="13"/>
      <c r="V1547" s="13"/>
      <c r="W1547" s="13"/>
      <c r="X1547" s="13"/>
      <c r="Y1547" s="13"/>
      <c r="Z1547" s="13"/>
      <c r="AA1547" s="13"/>
      <c r="AB1547" s="13"/>
      <c r="AC1547" s="13"/>
      <c r="AD1547" s="13"/>
      <c r="AE1547" s="13"/>
      <c r="AT1547" s="237" t="s">
        <v>146</v>
      </c>
      <c r="AU1547" s="237" t="s">
        <v>83</v>
      </c>
      <c r="AV1547" s="13" t="s">
        <v>83</v>
      </c>
      <c r="AW1547" s="13" t="s">
        <v>33</v>
      </c>
      <c r="AX1547" s="13" t="s">
        <v>73</v>
      </c>
      <c r="AY1547" s="237" t="s">
        <v>133</v>
      </c>
    </row>
    <row r="1548" s="15" customFormat="1">
      <c r="A1548" s="15"/>
      <c r="B1548" s="248"/>
      <c r="C1548" s="249"/>
      <c r="D1548" s="220" t="s">
        <v>146</v>
      </c>
      <c r="E1548" s="250" t="s">
        <v>19</v>
      </c>
      <c r="F1548" s="251" t="s">
        <v>261</v>
      </c>
      <c r="G1548" s="249"/>
      <c r="H1548" s="252">
        <v>5</v>
      </c>
      <c r="I1548" s="253"/>
      <c r="J1548" s="249"/>
      <c r="K1548" s="249"/>
      <c r="L1548" s="254"/>
      <c r="M1548" s="255"/>
      <c r="N1548" s="256"/>
      <c r="O1548" s="256"/>
      <c r="P1548" s="256"/>
      <c r="Q1548" s="256"/>
      <c r="R1548" s="256"/>
      <c r="S1548" s="256"/>
      <c r="T1548" s="257"/>
      <c r="U1548" s="15"/>
      <c r="V1548" s="15"/>
      <c r="W1548" s="15"/>
      <c r="X1548" s="15"/>
      <c r="Y1548" s="15"/>
      <c r="Z1548" s="15"/>
      <c r="AA1548" s="15"/>
      <c r="AB1548" s="15"/>
      <c r="AC1548" s="15"/>
      <c r="AD1548" s="15"/>
      <c r="AE1548" s="15"/>
      <c r="AT1548" s="258" t="s">
        <v>146</v>
      </c>
      <c r="AU1548" s="258" t="s">
        <v>83</v>
      </c>
      <c r="AV1548" s="15" t="s">
        <v>140</v>
      </c>
      <c r="AW1548" s="15" t="s">
        <v>33</v>
      </c>
      <c r="AX1548" s="15" t="s">
        <v>81</v>
      </c>
      <c r="AY1548" s="258" t="s">
        <v>133</v>
      </c>
    </row>
    <row r="1549" s="2" customFormat="1" ht="24.15" customHeight="1">
      <c r="A1549" s="41"/>
      <c r="B1549" s="42"/>
      <c r="C1549" s="273" t="s">
        <v>2508</v>
      </c>
      <c r="D1549" s="273" t="s">
        <v>735</v>
      </c>
      <c r="E1549" s="274" t="s">
        <v>2509</v>
      </c>
      <c r="F1549" s="275" t="s">
        <v>2510</v>
      </c>
      <c r="G1549" s="276" t="s">
        <v>287</v>
      </c>
      <c r="H1549" s="277">
        <v>1</v>
      </c>
      <c r="I1549" s="278"/>
      <c r="J1549" s="279">
        <f>ROUND(I1549*H1549,2)</f>
        <v>0</v>
      </c>
      <c r="K1549" s="275" t="s">
        <v>19</v>
      </c>
      <c r="L1549" s="280"/>
      <c r="M1549" s="281" t="s">
        <v>19</v>
      </c>
      <c r="N1549" s="282" t="s">
        <v>44</v>
      </c>
      <c r="O1549" s="87"/>
      <c r="P1549" s="216">
        <f>O1549*H1549</f>
        <v>0</v>
      </c>
      <c r="Q1549" s="216">
        <v>0.021000000000000001</v>
      </c>
      <c r="R1549" s="216">
        <f>Q1549*H1549</f>
        <v>0.021000000000000001</v>
      </c>
      <c r="S1549" s="216">
        <v>0</v>
      </c>
      <c r="T1549" s="217">
        <f>S1549*H1549</f>
        <v>0</v>
      </c>
      <c r="U1549" s="41"/>
      <c r="V1549" s="41"/>
      <c r="W1549" s="41"/>
      <c r="X1549" s="41"/>
      <c r="Y1549" s="41"/>
      <c r="Z1549" s="41"/>
      <c r="AA1549" s="41"/>
      <c r="AB1549" s="41"/>
      <c r="AC1549" s="41"/>
      <c r="AD1549" s="41"/>
      <c r="AE1549" s="41"/>
      <c r="AR1549" s="218" t="s">
        <v>382</v>
      </c>
      <c r="AT1549" s="218" t="s">
        <v>735</v>
      </c>
      <c r="AU1549" s="218" t="s">
        <v>83</v>
      </c>
      <c r="AY1549" s="20" t="s">
        <v>133</v>
      </c>
      <c r="BE1549" s="219">
        <f>IF(N1549="základní",J1549,0)</f>
        <v>0</v>
      </c>
      <c r="BF1549" s="219">
        <f>IF(N1549="snížená",J1549,0)</f>
        <v>0</v>
      </c>
      <c r="BG1549" s="219">
        <f>IF(N1549="zákl. přenesená",J1549,0)</f>
        <v>0</v>
      </c>
      <c r="BH1549" s="219">
        <f>IF(N1549="sníž. přenesená",J1549,0)</f>
        <v>0</v>
      </c>
      <c r="BI1549" s="219">
        <f>IF(N1549="nulová",J1549,0)</f>
        <v>0</v>
      </c>
      <c r="BJ1549" s="20" t="s">
        <v>81</v>
      </c>
      <c r="BK1549" s="219">
        <f>ROUND(I1549*H1549,2)</f>
        <v>0</v>
      </c>
      <c r="BL1549" s="20" t="s">
        <v>246</v>
      </c>
      <c r="BM1549" s="218" t="s">
        <v>2511</v>
      </c>
    </row>
    <row r="1550" s="2" customFormat="1">
      <c r="A1550" s="41"/>
      <c r="B1550" s="42"/>
      <c r="C1550" s="43"/>
      <c r="D1550" s="220" t="s">
        <v>142</v>
      </c>
      <c r="E1550" s="43"/>
      <c r="F1550" s="221" t="s">
        <v>2512</v>
      </c>
      <c r="G1550" s="43"/>
      <c r="H1550" s="43"/>
      <c r="I1550" s="222"/>
      <c r="J1550" s="43"/>
      <c r="K1550" s="43"/>
      <c r="L1550" s="47"/>
      <c r="M1550" s="223"/>
      <c r="N1550" s="224"/>
      <c r="O1550" s="87"/>
      <c r="P1550" s="87"/>
      <c r="Q1550" s="87"/>
      <c r="R1550" s="87"/>
      <c r="S1550" s="87"/>
      <c r="T1550" s="88"/>
      <c r="U1550" s="41"/>
      <c r="V1550" s="41"/>
      <c r="W1550" s="41"/>
      <c r="X1550" s="41"/>
      <c r="Y1550" s="41"/>
      <c r="Z1550" s="41"/>
      <c r="AA1550" s="41"/>
      <c r="AB1550" s="41"/>
      <c r="AC1550" s="41"/>
      <c r="AD1550" s="41"/>
      <c r="AE1550" s="41"/>
      <c r="AT1550" s="20" t="s">
        <v>142</v>
      </c>
      <c r="AU1550" s="20" t="s">
        <v>83</v>
      </c>
    </row>
    <row r="1551" s="2" customFormat="1" ht="24.15" customHeight="1">
      <c r="A1551" s="41"/>
      <c r="B1551" s="42"/>
      <c r="C1551" s="273" t="s">
        <v>2513</v>
      </c>
      <c r="D1551" s="273" t="s">
        <v>735</v>
      </c>
      <c r="E1551" s="274" t="s">
        <v>2514</v>
      </c>
      <c r="F1551" s="275" t="s">
        <v>2515</v>
      </c>
      <c r="G1551" s="276" t="s">
        <v>287</v>
      </c>
      <c r="H1551" s="277">
        <v>4</v>
      </c>
      <c r="I1551" s="278"/>
      <c r="J1551" s="279">
        <f>ROUND(I1551*H1551,2)</f>
        <v>0</v>
      </c>
      <c r="K1551" s="275" t="s">
        <v>19</v>
      </c>
      <c r="L1551" s="280"/>
      <c r="M1551" s="281" t="s">
        <v>19</v>
      </c>
      <c r="N1551" s="282" t="s">
        <v>44</v>
      </c>
      <c r="O1551" s="87"/>
      <c r="P1551" s="216">
        <f>O1551*H1551</f>
        <v>0</v>
      </c>
      <c r="Q1551" s="216">
        <v>0.017500000000000002</v>
      </c>
      <c r="R1551" s="216">
        <f>Q1551*H1551</f>
        <v>0.070000000000000007</v>
      </c>
      <c r="S1551" s="216">
        <v>0</v>
      </c>
      <c r="T1551" s="217">
        <f>S1551*H1551</f>
        <v>0</v>
      </c>
      <c r="U1551" s="41"/>
      <c r="V1551" s="41"/>
      <c r="W1551" s="41"/>
      <c r="X1551" s="41"/>
      <c r="Y1551" s="41"/>
      <c r="Z1551" s="41"/>
      <c r="AA1551" s="41"/>
      <c r="AB1551" s="41"/>
      <c r="AC1551" s="41"/>
      <c r="AD1551" s="41"/>
      <c r="AE1551" s="41"/>
      <c r="AR1551" s="218" t="s">
        <v>382</v>
      </c>
      <c r="AT1551" s="218" t="s">
        <v>735</v>
      </c>
      <c r="AU1551" s="218" t="s">
        <v>83</v>
      </c>
      <c r="AY1551" s="20" t="s">
        <v>133</v>
      </c>
      <c r="BE1551" s="219">
        <f>IF(N1551="základní",J1551,0)</f>
        <v>0</v>
      </c>
      <c r="BF1551" s="219">
        <f>IF(N1551="snížená",J1551,0)</f>
        <v>0</v>
      </c>
      <c r="BG1551" s="219">
        <f>IF(N1551="zákl. přenesená",J1551,0)</f>
        <v>0</v>
      </c>
      <c r="BH1551" s="219">
        <f>IF(N1551="sníž. přenesená",J1551,0)</f>
        <v>0</v>
      </c>
      <c r="BI1551" s="219">
        <f>IF(N1551="nulová",J1551,0)</f>
        <v>0</v>
      </c>
      <c r="BJ1551" s="20" t="s">
        <v>81</v>
      </c>
      <c r="BK1551" s="219">
        <f>ROUND(I1551*H1551,2)</f>
        <v>0</v>
      </c>
      <c r="BL1551" s="20" t="s">
        <v>246</v>
      </c>
      <c r="BM1551" s="218" t="s">
        <v>2516</v>
      </c>
    </row>
    <row r="1552" s="2" customFormat="1">
      <c r="A1552" s="41"/>
      <c r="B1552" s="42"/>
      <c r="C1552" s="43"/>
      <c r="D1552" s="220" t="s">
        <v>142</v>
      </c>
      <c r="E1552" s="43"/>
      <c r="F1552" s="221" t="s">
        <v>2517</v>
      </c>
      <c r="G1552" s="43"/>
      <c r="H1552" s="43"/>
      <c r="I1552" s="222"/>
      <c r="J1552" s="43"/>
      <c r="K1552" s="43"/>
      <c r="L1552" s="47"/>
      <c r="M1552" s="223"/>
      <c r="N1552" s="224"/>
      <c r="O1552" s="87"/>
      <c r="P1552" s="87"/>
      <c r="Q1552" s="87"/>
      <c r="R1552" s="87"/>
      <c r="S1552" s="87"/>
      <c r="T1552" s="88"/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T1552" s="20" t="s">
        <v>142</v>
      </c>
      <c r="AU1552" s="20" t="s">
        <v>83</v>
      </c>
    </row>
    <row r="1553" s="2" customFormat="1" ht="33" customHeight="1">
      <c r="A1553" s="41"/>
      <c r="B1553" s="42"/>
      <c r="C1553" s="207" t="s">
        <v>2518</v>
      </c>
      <c r="D1553" s="207" t="s">
        <v>135</v>
      </c>
      <c r="E1553" s="208" t="s">
        <v>2519</v>
      </c>
      <c r="F1553" s="209" t="s">
        <v>2520</v>
      </c>
      <c r="G1553" s="210" t="s">
        <v>287</v>
      </c>
      <c r="H1553" s="211">
        <v>2</v>
      </c>
      <c r="I1553" s="212"/>
      <c r="J1553" s="213">
        <f>ROUND(I1553*H1553,2)</f>
        <v>0</v>
      </c>
      <c r="K1553" s="209" t="s">
        <v>139</v>
      </c>
      <c r="L1553" s="47"/>
      <c r="M1553" s="214" t="s">
        <v>19</v>
      </c>
      <c r="N1553" s="215" t="s">
        <v>44</v>
      </c>
      <c r="O1553" s="87"/>
      <c r="P1553" s="216">
        <f>O1553*H1553</f>
        <v>0</v>
      </c>
      <c r="Q1553" s="216">
        <v>0</v>
      </c>
      <c r="R1553" s="216">
        <f>Q1553*H1553</f>
        <v>0</v>
      </c>
      <c r="S1553" s="216">
        <v>0</v>
      </c>
      <c r="T1553" s="217">
        <f>S1553*H1553</f>
        <v>0</v>
      </c>
      <c r="U1553" s="41"/>
      <c r="V1553" s="41"/>
      <c r="W1553" s="41"/>
      <c r="X1553" s="41"/>
      <c r="Y1553" s="41"/>
      <c r="Z1553" s="41"/>
      <c r="AA1553" s="41"/>
      <c r="AB1553" s="41"/>
      <c r="AC1553" s="41"/>
      <c r="AD1553" s="41"/>
      <c r="AE1553" s="41"/>
      <c r="AR1553" s="218" t="s">
        <v>246</v>
      </c>
      <c r="AT1553" s="218" t="s">
        <v>135</v>
      </c>
      <c r="AU1553" s="218" t="s">
        <v>83</v>
      </c>
      <c r="AY1553" s="20" t="s">
        <v>133</v>
      </c>
      <c r="BE1553" s="219">
        <f>IF(N1553="základní",J1553,0)</f>
        <v>0</v>
      </c>
      <c r="BF1553" s="219">
        <f>IF(N1553="snížená",J1553,0)</f>
        <v>0</v>
      </c>
      <c r="BG1553" s="219">
        <f>IF(N1553="zákl. přenesená",J1553,0)</f>
        <v>0</v>
      </c>
      <c r="BH1553" s="219">
        <f>IF(N1553="sníž. přenesená",J1553,0)</f>
        <v>0</v>
      </c>
      <c r="BI1553" s="219">
        <f>IF(N1553="nulová",J1553,0)</f>
        <v>0</v>
      </c>
      <c r="BJ1553" s="20" t="s">
        <v>81</v>
      </c>
      <c r="BK1553" s="219">
        <f>ROUND(I1553*H1553,2)</f>
        <v>0</v>
      </c>
      <c r="BL1553" s="20" t="s">
        <v>246</v>
      </c>
      <c r="BM1553" s="218" t="s">
        <v>2521</v>
      </c>
    </row>
    <row r="1554" s="2" customFormat="1">
      <c r="A1554" s="41"/>
      <c r="B1554" s="42"/>
      <c r="C1554" s="43"/>
      <c r="D1554" s="220" t="s">
        <v>142</v>
      </c>
      <c r="E1554" s="43"/>
      <c r="F1554" s="221" t="s">
        <v>2522</v>
      </c>
      <c r="G1554" s="43"/>
      <c r="H1554" s="43"/>
      <c r="I1554" s="222"/>
      <c r="J1554" s="43"/>
      <c r="K1554" s="43"/>
      <c r="L1554" s="47"/>
      <c r="M1554" s="223"/>
      <c r="N1554" s="224"/>
      <c r="O1554" s="87"/>
      <c r="P1554" s="87"/>
      <c r="Q1554" s="87"/>
      <c r="R1554" s="87"/>
      <c r="S1554" s="87"/>
      <c r="T1554" s="88"/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41"/>
      <c r="AE1554" s="41"/>
      <c r="AT1554" s="20" t="s">
        <v>142</v>
      </c>
      <c r="AU1554" s="20" t="s">
        <v>83</v>
      </c>
    </row>
    <row r="1555" s="2" customFormat="1">
      <c r="A1555" s="41"/>
      <c r="B1555" s="42"/>
      <c r="C1555" s="43"/>
      <c r="D1555" s="225" t="s">
        <v>144</v>
      </c>
      <c r="E1555" s="43"/>
      <c r="F1555" s="226" t="s">
        <v>2523</v>
      </c>
      <c r="G1555" s="43"/>
      <c r="H1555" s="43"/>
      <c r="I1555" s="222"/>
      <c r="J1555" s="43"/>
      <c r="K1555" s="43"/>
      <c r="L1555" s="47"/>
      <c r="M1555" s="223"/>
      <c r="N1555" s="224"/>
      <c r="O1555" s="87"/>
      <c r="P1555" s="87"/>
      <c r="Q1555" s="87"/>
      <c r="R1555" s="87"/>
      <c r="S1555" s="87"/>
      <c r="T1555" s="88"/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T1555" s="20" t="s">
        <v>144</v>
      </c>
      <c r="AU1555" s="20" t="s">
        <v>83</v>
      </c>
    </row>
    <row r="1556" s="14" customFormat="1">
      <c r="A1556" s="14"/>
      <c r="B1556" s="238"/>
      <c r="C1556" s="239"/>
      <c r="D1556" s="220" t="s">
        <v>146</v>
      </c>
      <c r="E1556" s="240" t="s">
        <v>19</v>
      </c>
      <c r="F1556" s="241" t="s">
        <v>194</v>
      </c>
      <c r="G1556" s="239"/>
      <c r="H1556" s="240" t="s">
        <v>19</v>
      </c>
      <c r="I1556" s="242"/>
      <c r="J1556" s="239"/>
      <c r="K1556" s="239"/>
      <c r="L1556" s="243"/>
      <c r="M1556" s="244"/>
      <c r="N1556" s="245"/>
      <c r="O1556" s="245"/>
      <c r="P1556" s="245"/>
      <c r="Q1556" s="245"/>
      <c r="R1556" s="245"/>
      <c r="S1556" s="245"/>
      <c r="T1556" s="246"/>
      <c r="U1556" s="14"/>
      <c r="V1556" s="14"/>
      <c r="W1556" s="14"/>
      <c r="X1556" s="14"/>
      <c r="Y1556" s="14"/>
      <c r="Z1556" s="14"/>
      <c r="AA1556" s="14"/>
      <c r="AB1556" s="14"/>
      <c r="AC1556" s="14"/>
      <c r="AD1556" s="14"/>
      <c r="AE1556" s="14"/>
      <c r="AT1556" s="247" t="s">
        <v>146</v>
      </c>
      <c r="AU1556" s="247" t="s">
        <v>83</v>
      </c>
      <c r="AV1556" s="14" t="s">
        <v>81</v>
      </c>
      <c r="AW1556" s="14" t="s">
        <v>33</v>
      </c>
      <c r="AX1556" s="14" t="s">
        <v>73</v>
      </c>
      <c r="AY1556" s="247" t="s">
        <v>133</v>
      </c>
    </row>
    <row r="1557" s="13" customFormat="1">
      <c r="A1557" s="13"/>
      <c r="B1557" s="227"/>
      <c r="C1557" s="228"/>
      <c r="D1557" s="220" t="s">
        <v>146</v>
      </c>
      <c r="E1557" s="229" t="s">
        <v>19</v>
      </c>
      <c r="F1557" s="230" t="s">
        <v>2524</v>
      </c>
      <c r="G1557" s="228"/>
      <c r="H1557" s="231">
        <v>1</v>
      </c>
      <c r="I1557" s="232"/>
      <c r="J1557" s="228"/>
      <c r="K1557" s="228"/>
      <c r="L1557" s="233"/>
      <c r="M1557" s="234"/>
      <c r="N1557" s="235"/>
      <c r="O1557" s="235"/>
      <c r="P1557" s="235"/>
      <c r="Q1557" s="235"/>
      <c r="R1557" s="235"/>
      <c r="S1557" s="235"/>
      <c r="T1557" s="236"/>
      <c r="U1557" s="13"/>
      <c r="V1557" s="13"/>
      <c r="W1557" s="13"/>
      <c r="X1557" s="13"/>
      <c r="Y1557" s="13"/>
      <c r="Z1557" s="13"/>
      <c r="AA1557" s="13"/>
      <c r="AB1557" s="13"/>
      <c r="AC1557" s="13"/>
      <c r="AD1557" s="13"/>
      <c r="AE1557" s="13"/>
      <c r="AT1557" s="237" t="s">
        <v>146</v>
      </c>
      <c r="AU1557" s="237" t="s">
        <v>83</v>
      </c>
      <c r="AV1557" s="13" t="s">
        <v>83</v>
      </c>
      <c r="AW1557" s="13" t="s">
        <v>33</v>
      </c>
      <c r="AX1557" s="13" t="s">
        <v>73</v>
      </c>
      <c r="AY1557" s="237" t="s">
        <v>133</v>
      </c>
    </row>
    <row r="1558" s="13" customFormat="1">
      <c r="A1558" s="13"/>
      <c r="B1558" s="227"/>
      <c r="C1558" s="228"/>
      <c r="D1558" s="220" t="s">
        <v>146</v>
      </c>
      <c r="E1558" s="229" t="s">
        <v>19</v>
      </c>
      <c r="F1558" s="230" t="s">
        <v>2525</v>
      </c>
      <c r="G1558" s="228"/>
      <c r="H1558" s="231">
        <v>1</v>
      </c>
      <c r="I1558" s="232"/>
      <c r="J1558" s="228"/>
      <c r="K1558" s="228"/>
      <c r="L1558" s="233"/>
      <c r="M1558" s="234"/>
      <c r="N1558" s="235"/>
      <c r="O1558" s="235"/>
      <c r="P1558" s="235"/>
      <c r="Q1558" s="235"/>
      <c r="R1558" s="235"/>
      <c r="S1558" s="235"/>
      <c r="T1558" s="236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37" t="s">
        <v>146</v>
      </c>
      <c r="AU1558" s="237" t="s">
        <v>83</v>
      </c>
      <c r="AV1558" s="13" t="s">
        <v>83</v>
      </c>
      <c r="AW1558" s="13" t="s">
        <v>33</v>
      </c>
      <c r="AX1558" s="13" t="s">
        <v>73</v>
      </c>
      <c r="AY1558" s="237" t="s">
        <v>133</v>
      </c>
    </row>
    <row r="1559" s="15" customFormat="1">
      <c r="A1559" s="15"/>
      <c r="B1559" s="248"/>
      <c r="C1559" s="249"/>
      <c r="D1559" s="220" t="s">
        <v>146</v>
      </c>
      <c r="E1559" s="250" t="s">
        <v>19</v>
      </c>
      <c r="F1559" s="251" t="s">
        <v>261</v>
      </c>
      <c r="G1559" s="249"/>
      <c r="H1559" s="252">
        <v>2</v>
      </c>
      <c r="I1559" s="253"/>
      <c r="J1559" s="249"/>
      <c r="K1559" s="249"/>
      <c r="L1559" s="254"/>
      <c r="M1559" s="255"/>
      <c r="N1559" s="256"/>
      <c r="O1559" s="256"/>
      <c r="P1559" s="256"/>
      <c r="Q1559" s="256"/>
      <c r="R1559" s="256"/>
      <c r="S1559" s="256"/>
      <c r="T1559" s="257"/>
      <c r="U1559" s="15"/>
      <c r="V1559" s="15"/>
      <c r="W1559" s="15"/>
      <c r="X1559" s="15"/>
      <c r="Y1559" s="15"/>
      <c r="Z1559" s="15"/>
      <c r="AA1559" s="15"/>
      <c r="AB1559" s="15"/>
      <c r="AC1559" s="15"/>
      <c r="AD1559" s="15"/>
      <c r="AE1559" s="15"/>
      <c r="AT1559" s="258" t="s">
        <v>146</v>
      </c>
      <c r="AU1559" s="258" t="s">
        <v>83</v>
      </c>
      <c r="AV1559" s="15" t="s">
        <v>140</v>
      </c>
      <c r="AW1559" s="15" t="s">
        <v>33</v>
      </c>
      <c r="AX1559" s="15" t="s">
        <v>81</v>
      </c>
      <c r="AY1559" s="258" t="s">
        <v>133</v>
      </c>
    </row>
    <row r="1560" s="2" customFormat="1" ht="24.15" customHeight="1">
      <c r="A1560" s="41"/>
      <c r="B1560" s="42"/>
      <c r="C1560" s="273" t="s">
        <v>2526</v>
      </c>
      <c r="D1560" s="273" t="s">
        <v>735</v>
      </c>
      <c r="E1560" s="274" t="s">
        <v>2527</v>
      </c>
      <c r="F1560" s="275" t="s">
        <v>2528</v>
      </c>
      <c r="G1560" s="276" t="s">
        <v>287</v>
      </c>
      <c r="H1560" s="277">
        <v>2</v>
      </c>
      <c r="I1560" s="278"/>
      <c r="J1560" s="279">
        <f>ROUND(I1560*H1560,2)</f>
        <v>0</v>
      </c>
      <c r="K1560" s="275" t="s">
        <v>19</v>
      </c>
      <c r="L1560" s="280"/>
      <c r="M1560" s="281" t="s">
        <v>19</v>
      </c>
      <c r="N1560" s="282" t="s">
        <v>44</v>
      </c>
      <c r="O1560" s="87"/>
      <c r="P1560" s="216">
        <f>O1560*H1560</f>
        <v>0</v>
      </c>
      <c r="Q1560" s="216">
        <v>0.043999999999999997</v>
      </c>
      <c r="R1560" s="216">
        <f>Q1560*H1560</f>
        <v>0.087999999999999995</v>
      </c>
      <c r="S1560" s="216">
        <v>0</v>
      </c>
      <c r="T1560" s="217">
        <f>S1560*H1560</f>
        <v>0</v>
      </c>
      <c r="U1560" s="41"/>
      <c r="V1560" s="41"/>
      <c r="W1560" s="41"/>
      <c r="X1560" s="41"/>
      <c r="Y1560" s="41"/>
      <c r="Z1560" s="41"/>
      <c r="AA1560" s="41"/>
      <c r="AB1560" s="41"/>
      <c r="AC1560" s="41"/>
      <c r="AD1560" s="41"/>
      <c r="AE1560" s="41"/>
      <c r="AR1560" s="218" t="s">
        <v>382</v>
      </c>
      <c r="AT1560" s="218" t="s">
        <v>735</v>
      </c>
      <c r="AU1560" s="218" t="s">
        <v>83</v>
      </c>
      <c r="AY1560" s="20" t="s">
        <v>133</v>
      </c>
      <c r="BE1560" s="219">
        <f>IF(N1560="základní",J1560,0)</f>
        <v>0</v>
      </c>
      <c r="BF1560" s="219">
        <f>IF(N1560="snížená",J1560,0)</f>
        <v>0</v>
      </c>
      <c r="BG1560" s="219">
        <f>IF(N1560="zákl. přenesená",J1560,0)</f>
        <v>0</v>
      </c>
      <c r="BH1560" s="219">
        <f>IF(N1560="sníž. přenesená",J1560,0)</f>
        <v>0</v>
      </c>
      <c r="BI1560" s="219">
        <f>IF(N1560="nulová",J1560,0)</f>
        <v>0</v>
      </c>
      <c r="BJ1560" s="20" t="s">
        <v>81</v>
      </c>
      <c r="BK1560" s="219">
        <f>ROUND(I1560*H1560,2)</f>
        <v>0</v>
      </c>
      <c r="BL1560" s="20" t="s">
        <v>246</v>
      </c>
      <c r="BM1560" s="218" t="s">
        <v>2529</v>
      </c>
    </row>
    <row r="1561" s="2" customFormat="1">
      <c r="A1561" s="41"/>
      <c r="B1561" s="42"/>
      <c r="C1561" s="43"/>
      <c r="D1561" s="220" t="s">
        <v>142</v>
      </c>
      <c r="E1561" s="43"/>
      <c r="F1561" s="221" t="s">
        <v>2530</v>
      </c>
      <c r="G1561" s="43"/>
      <c r="H1561" s="43"/>
      <c r="I1561" s="222"/>
      <c r="J1561" s="43"/>
      <c r="K1561" s="43"/>
      <c r="L1561" s="47"/>
      <c r="M1561" s="223"/>
      <c r="N1561" s="224"/>
      <c r="O1561" s="87"/>
      <c r="P1561" s="87"/>
      <c r="Q1561" s="87"/>
      <c r="R1561" s="87"/>
      <c r="S1561" s="87"/>
      <c r="T1561" s="88"/>
      <c r="U1561" s="41"/>
      <c r="V1561" s="41"/>
      <c r="W1561" s="41"/>
      <c r="X1561" s="41"/>
      <c r="Y1561" s="41"/>
      <c r="Z1561" s="41"/>
      <c r="AA1561" s="41"/>
      <c r="AB1561" s="41"/>
      <c r="AC1561" s="41"/>
      <c r="AD1561" s="41"/>
      <c r="AE1561" s="41"/>
      <c r="AT1561" s="20" t="s">
        <v>142</v>
      </c>
      <c r="AU1561" s="20" t="s">
        <v>83</v>
      </c>
    </row>
    <row r="1562" s="2" customFormat="1" ht="24.15" customHeight="1">
      <c r="A1562" s="41"/>
      <c r="B1562" s="42"/>
      <c r="C1562" s="207" t="s">
        <v>2531</v>
      </c>
      <c r="D1562" s="207" t="s">
        <v>135</v>
      </c>
      <c r="E1562" s="208" t="s">
        <v>2532</v>
      </c>
      <c r="F1562" s="209" t="s">
        <v>2533</v>
      </c>
      <c r="G1562" s="210" t="s">
        <v>287</v>
      </c>
      <c r="H1562" s="211">
        <v>2</v>
      </c>
      <c r="I1562" s="212"/>
      <c r="J1562" s="213">
        <f>ROUND(I1562*H1562,2)</f>
        <v>0</v>
      </c>
      <c r="K1562" s="209" t="s">
        <v>139</v>
      </c>
      <c r="L1562" s="47"/>
      <c r="M1562" s="214" t="s">
        <v>19</v>
      </c>
      <c r="N1562" s="215" t="s">
        <v>44</v>
      </c>
      <c r="O1562" s="87"/>
      <c r="P1562" s="216">
        <f>O1562*H1562</f>
        <v>0</v>
      </c>
      <c r="Q1562" s="216">
        <v>0.00093000000000000005</v>
      </c>
      <c r="R1562" s="216">
        <f>Q1562*H1562</f>
        <v>0.0018600000000000001</v>
      </c>
      <c r="S1562" s="216">
        <v>0</v>
      </c>
      <c r="T1562" s="217">
        <f>S1562*H1562</f>
        <v>0</v>
      </c>
      <c r="U1562" s="41"/>
      <c r="V1562" s="41"/>
      <c r="W1562" s="41"/>
      <c r="X1562" s="41"/>
      <c r="Y1562" s="41"/>
      <c r="Z1562" s="41"/>
      <c r="AA1562" s="41"/>
      <c r="AB1562" s="41"/>
      <c r="AC1562" s="41"/>
      <c r="AD1562" s="41"/>
      <c r="AE1562" s="41"/>
      <c r="AR1562" s="218" t="s">
        <v>246</v>
      </c>
      <c r="AT1562" s="218" t="s">
        <v>135</v>
      </c>
      <c r="AU1562" s="218" t="s">
        <v>83</v>
      </c>
      <c r="AY1562" s="20" t="s">
        <v>133</v>
      </c>
      <c r="BE1562" s="219">
        <f>IF(N1562="základní",J1562,0)</f>
        <v>0</v>
      </c>
      <c r="BF1562" s="219">
        <f>IF(N1562="snížená",J1562,0)</f>
        <v>0</v>
      </c>
      <c r="BG1562" s="219">
        <f>IF(N1562="zákl. přenesená",J1562,0)</f>
        <v>0</v>
      </c>
      <c r="BH1562" s="219">
        <f>IF(N1562="sníž. přenesená",J1562,0)</f>
        <v>0</v>
      </c>
      <c r="BI1562" s="219">
        <f>IF(N1562="nulová",J1562,0)</f>
        <v>0</v>
      </c>
      <c r="BJ1562" s="20" t="s">
        <v>81</v>
      </c>
      <c r="BK1562" s="219">
        <f>ROUND(I1562*H1562,2)</f>
        <v>0</v>
      </c>
      <c r="BL1562" s="20" t="s">
        <v>246</v>
      </c>
      <c r="BM1562" s="218" t="s">
        <v>2534</v>
      </c>
    </row>
    <row r="1563" s="2" customFormat="1">
      <c r="A1563" s="41"/>
      <c r="B1563" s="42"/>
      <c r="C1563" s="43"/>
      <c r="D1563" s="220" t="s">
        <v>142</v>
      </c>
      <c r="E1563" s="43"/>
      <c r="F1563" s="221" t="s">
        <v>2535</v>
      </c>
      <c r="G1563" s="43"/>
      <c r="H1563" s="43"/>
      <c r="I1563" s="222"/>
      <c r="J1563" s="43"/>
      <c r="K1563" s="43"/>
      <c r="L1563" s="47"/>
      <c r="M1563" s="223"/>
      <c r="N1563" s="224"/>
      <c r="O1563" s="87"/>
      <c r="P1563" s="87"/>
      <c r="Q1563" s="87"/>
      <c r="R1563" s="87"/>
      <c r="S1563" s="87"/>
      <c r="T1563" s="88"/>
      <c r="U1563" s="41"/>
      <c r="V1563" s="41"/>
      <c r="W1563" s="41"/>
      <c r="X1563" s="41"/>
      <c r="Y1563" s="41"/>
      <c r="Z1563" s="41"/>
      <c r="AA1563" s="41"/>
      <c r="AB1563" s="41"/>
      <c r="AC1563" s="41"/>
      <c r="AD1563" s="41"/>
      <c r="AE1563" s="41"/>
      <c r="AT1563" s="20" t="s">
        <v>142</v>
      </c>
      <c r="AU1563" s="20" t="s">
        <v>83</v>
      </c>
    </row>
    <row r="1564" s="2" customFormat="1">
      <c r="A1564" s="41"/>
      <c r="B1564" s="42"/>
      <c r="C1564" s="43"/>
      <c r="D1564" s="225" t="s">
        <v>144</v>
      </c>
      <c r="E1564" s="43"/>
      <c r="F1564" s="226" t="s">
        <v>2536</v>
      </c>
      <c r="G1564" s="43"/>
      <c r="H1564" s="43"/>
      <c r="I1564" s="222"/>
      <c r="J1564" s="43"/>
      <c r="K1564" s="43"/>
      <c r="L1564" s="47"/>
      <c r="M1564" s="223"/>
      <c r="N1564" s="224"/>
      <c r="O1564" s="87"/>
      <c r="P1564" s="87"/>
      <c r="Q1564" s="87"/>
      <c r="R1564" s="87"/>
      <c r="S1564" s="87"/>
      <c r="T1564" s="88"/>
      <c r="U1564" s="41"/>
      <c r="V1564" s="41"/>
      <c r="W1564" s="41"/>
      <c r="X1564" s="41"/>
      <c r="Y1564" s="41"/>
      <c r="Z1564" s="41"/>
      <c r="AA1564" s="41"/>
      <c r="AB1564" s="41"/>
      <c r="AC1564" s="41"/>
      <c r="AD1564" s="41"/>
      <c r="AE1564" s="41"/>
      <c r="AT1564" s="20" t="s">
        <v>144</v>
      </c>
      <c r="AU1564" s="20" t="s">
        <v>83</v>
      </c>
    </row>
    <row r="1565" s="14" customFormat="1">
      <c r="A1565" s="14"/>
      <c r="B1565" s="238"/>
      <c r="C1565" s="239"/>
      <c r="D1565" s="220" t="s">
        <v>146</v>
      </c>
      <c r="E1565" s="240" t="s">
        <v>19</v>
      </c>
      <c r="F1565" s="241" t="s">
        <v>2537</v>
      </c>
      <c r="G1565" s="239"/>
      <c r="H1565" s="240" t="s">
        <v>19</v>
      </c>
      <c r="I1565" s="242"/>
      <c r="J1565" s="239"/>
      <c r="K1565" s="239"/>
      <c r="L1565" s="243"/>
      <c r="M1565" s="244"/>
      <c r="N1565" s="245"/>
      <c r="O1565" s="245"/>
      <c r="P1565" s="245"/>
      <c r="Q1565" s="245"/>
      <c r="R1565" s="245"/>
      <c r="S1565" s="245"/>
      <c r="T1565" s="246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47" t="s">
        <v>146</v>
      </c>
      <c r="AU1565" s="247" t="s">
        <v>83</v>
      </c>
      <c r="AV1565" s="14" t="s">
        <v>81</v>
      </c>
      <c r="AW1565" s="14" t="s">
        <v>33</v>
      </c>
      <c r="AX1565" s="14" t="s">
        <v>73</v>
      </c>
      <c r="AY1565" s="247" t="s">
        <v>133</v>
      </c>
    </row>
    <row r="1566" s="13" customFormat="1">
      <c r="A1566" s="13"/>
      <c r="B1566" s="227"/>
      <c r="C1566" s="228"/>
      <c r="D1566" s="220" t="s">
        <v>146</v>
      </c>
      <c r="E1566" s="229" t="s">
        <v>19</v>
      </c>
      <c r="F1566" s="230" t="s">
        <v>2538</v>
      </c>
      <c r="G1566" s="228"/>
      <c r="H1566" s="231">
        <v>1</v>
      </c>
      <c r="I1566" s="232"/>
      <c r="J1566" s="228"/>
      <c r="K1566" s="228"/>
      <c r="L1566" s="233"/>
      <c r="M1566" s="234"/>
      <c r="N1566" s="235"/>
      <c r="O1566" s="235"/>
      <c r="P1566" s="235"/>
      <c r="Q1566" s="235"/>
      <c r="R1566" s="235"/>
      <c r="S1566" s="235"/>
      <c r="T1566" s="236"/>
      <c r="U1566" s="13"/>
      <c r="V1566" s="13"/>
      <c r="W1566" s="13"/>
      <c r="X1566" s="13"/>
      <c r="Y1566" s="13"/>
      <c r="Z1566" s="13"/>
      <c r="AA1566" s="13"/>
      <c r="AB1566" s="13"/>
      <c r="AC1566" s="13"/>
      <c r="AD1566" s="13"/>
      <c r="AE1566" s="13"/>
      <c r="AT1566" s="237" t="s">
        <v>146</v>
      </c>
      <c r="AU1566" s="237" t="s">
        <v>83</v>
      </c>
      <c r="AV1566" s="13" t="s">
        <v>83</v>
      </c>
      <c r="AW1566" s="13" t="s">
        <v>33</v>
      </c>
      <c r="AX1566" s="13" t="s">
        <v>73</v>
      </c>
      <c r="AY1566" s="237" t="s">
        <v>133</v>
      </c>
    </row>
    <row r="1567" s="14" customFormat="1">
      <c r="A1567" s="14"/>
      <c r="B1567" s="238"/>
      <c r="C1567" s="239"/>
      <c r="D1567" s="220" t="s">
        <v>146</v>
      </c>
      <c r="E1567" s="240" t="s">
        <v>19</v>
      </c>
      <c r="F1567" s="241" t="s">
        <v>2539</v>
      </c>
      <c r="G1567" s="239"/>
      <c r="H1567" s="240" t="s">
        <v>19</v>
      </c>
      <c r="I1567" s="242"/>
      <c r="J1567" s="239"/>
      <c r="K1567" s="239"/>
      <c r="L1567" s="243"/>
      <c r="M1567" s="244"/>
      <c r="N1567" s="245"/>
      <c r="O1567" s="245"/>
      <c r="P1567" s="245"/>
      <c r="Q1567" s="245"/>
      <c r="R1567" s="245"/>
      <c r="S1567" s="245"/>
      <c r="T1567" s="246"/>
      <c r="U1567" s="14"/>
      <c r="V1567" s="14"/>
      <c r="W1567" s="14"/>
      <c r="X1567" s="14"/>
      <c r="Y1567" s="14"/>
      <c r="Z1567" s="14"/>
      <c r="AA1567" s="14"/>
      <c r="AB1567" s="14"/>
      <c r="AC1567" s="14"/>
      <c r="AD1567" s="14"/>
      <c r="AE1567" s="14"/>
      <c r="AT1567" s="247" t="s">
        <v>146</v>
      </c>
      <c r="AU1567" s="247" t="s">
        <v>83</v>
      </c>
      <c r="AV1567" s="14" t="s">
        <v>81</v>
      </c>
      <c r="AW1567" s="14" t="s">
        <v>33</v>
      </c>
      <c r="AX1567" s="14" t="s">
        <v>73</v>
      </c>
      <c r="AY1567" s="247" t="s">
        <v>133</v>
      </c>
    </row>
    <row r="1568" s="13" customFormat="1">
      <c r="A1568" s="13"/>
      <c r="B1568" s="227"/>
      <c r="C1568" s="228"/>
      <c r="D1568" s="220" t="s">
        <v>146</v>
      </c>
      <c r="E1568" s="229" t="s">
        <v>19</v>
      </c>
      <c r="F1568" s="230" t="s">
        <v>2540</v>
      </c>
      <c r="G1568" s="228"/>
      <c r="H1568" s="231">
        <v>1</v>
      </c>
      <c r="I1568" s="232"/>
      <c r="J1568" s="228"/>
      <c r="K1568" s="228"/>
      <c r="L1568" s="233"/>
      <c r="M1568" s="234"/>
      <c r="N1568" s="235"/>
      <c r="O1568" s="235"/>
      <c r="P1568" s="235"/>
      <c r="Q1568" s="235"/>
      <c r="R1568" s="235"/>
      <c r="S1568" s="235"/>
      <c r="T1568" s="236"/>
      <c r="U1568" s="13"/>
      <c r="V1568" s="13"/>
      <c r="W1568" s="13"/>
      <c r="X1568" s="13"/>
      <c r="Y1568" s="13"/>
      <c r="Z1568" s="13"/>
      <c r="AA1568" s="13"/>
      <c r="AB1568" s="13"/>
      <c r="AC1568" s="13"/>
      <c r="AD1568" s="13"/>
      <c r="AE1568" s="13"/>
      <c r="AT1568" s="237" t="s">
        <v>146</v>
      </c>
      <c r="AU1568" s="237" t="s">
        <v>83</v>
      </c>
      <c r="AV1568" s="13" t="s">
        <v>83</v>
      </c>
      <c r="AW1568" s="13" t="s">
        <v>33</v>
      </c>
      <c r="AX1568" s="13" t="s">
        <v>73</v>
      </c>
      <c r="AY1568" s="237" t="s">
        <v>133</v>
      </c>
    </row>
    <row r="1569" s="15" customFormat="1">
      <c r="A1569" s="15"/>
      <c r="B1569" s="248"/>
      <c r="C1569" s="249"/>
      <c r="D1569" s="220" t="s">
        <v>146</v>
      </c>
      <c r="E1569" s="250" t="s">
        <v>19</v>
      </c>
      <c r="F1569" s="251" t="s">
        <v>261</v>
      </c>
      <c r="G1569" s="249"/>
      <c r="H1569" s="252">
        <v>2</v>
      </c>
      <c r="I1569" s="253"/>
      <c r="J1569" s="249"/>
      <c r="K1569" s="249"/>
      <c r="L1569" s="254"/>
      <c r="M1569" s="255"/>
      <c r="N1569" s="256"/>
      <c r="O1569" s="256"/>
      <c r="P1569" s="256"/>
      <c r="Q1569" s="256"/>
      <c r="R1569" s="256"/>
      <c r="S1569" s="256"/>
      <c r="T1569" s="257"/>
      <c r="U1569" s="15"/>
      <c r="V1569" s="15"/>
      <c r="W1569" s="15"/>
      <c r="X1569" s="15"/>
      <c r="Y1569" s="15"/>
      <c r="Z1569" s="15"/>
      <c r="AA1569" s="15"/>
      <c r="AB1569" s="15"/>
      <c r="AC1569" s="15"/>
      <c r="AD1569" s="15"/>
      <c r="AE1569" s="15"/>
      <c r="AT1569" s="258" t="s">
        <v>146</v>
      </c>
      <c r="AU1569" s="258" t="s">
        <v>83</v>
      </c>
      <c r="AV1569" s="15" t="s">
        <v>140</v>
      </c>
      <c r="AW1569" s="15" t="s">
        <v>33</v>
      </c>
      <c r="AX1569" s="15" t="s">
        <v>81</v>
      </c>
      <c r="AY1569" s="258" t="s">
        <v>133</v>
      </c>
    </row>
    <row r="1570" s="2" customFormat="1" ht="16.5" customHeight="1">
      <c r="A1570" s="41"/>
      <c r="B1570" s="42"/>
      <c r="C1570" s="273" t="s">
        <v>2541</v>
      </c>
      <c r="D1570" s="273" t="s">
        <v>735</v>
      </c>
      <c r="E1570" s="274" t="s">
        <v>2542</v>
      </c>
      <c r="F1570" s="275" t="s">
        <v>2543</v>
      </c>
      <c r="G1570" s="276" t="s">
        <v>287</v>
      </c>
      <c r="H1570" s="277">
        <v>1</v>
      </c>
      <c r="I1570" s="278"/>
      <c r="J1570" s="279">
        <f>ROUND(I1570*H1570,2)</f>
        <v>0</v>
      </c>
      <c r="K1570" s="275" t="s">
        <v>19</v>
      </c>
      <c r="L1570" s="280"/>
      <c r="M1570" s="281" t="s">
        <v>19</v>
      </c>
      <c r="N1570" s="282" t="s">
        <v>44</v>
      </c>
      <c r="O1570" s="87"/>
      <c r="P1570" s="216">
        <f>O1570*H1570</f>
        <v>0</v>
      </c>
      <c r="Q1570" s="216">
        <v>0.038289999999999998</v>
      </c>
      <c r="R1570" s="216">
        <f>Q1570*H1570</f>
        <v>0.038289999999999998</v>
      </c>
      <c r="S1570" s="216">
        <v>0</v>
      </c>
      <c r="T1570" s="217">
        <f>S1570*H1570</f>
        <v>0</v>
      </c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R1570" s="218" t="s">
        <v>382</v>
      </c>
      <c r="AT1570" s="218" t="s">
        <v>735</v>
      </c>
      <c r="AU1570" s="218" t="s">
        <v>83</v>
      </c>
      <c r="AY1570" s="20" t="s">
        <v>133</v>
      </c>
      <c r="BE1570" s="219">
        <f>IF(N1570="základní",J1570,0)</f>
        <v>0</v>
      </c>
      <c r="BF1570" s="219">
        <f>IF(N1570="snížená",J1570,0)</f>
        <v>0</v>
      </c>
      <c r="BG1570" s="219">
        <f>IF(N1570="zákl. přenesená",J1570,0)</f>
        <v>0</v>
      </c>
      <c r="BH1570" s="219">
        <f>IF(N1570="sníž. přenesená",J1570,0)</f>
        <v>0</v>
      </c>
      <c r="BI1570" s="219">
        <f>IF(N1570="nulová",J1570,0)</f>
        <v>0</v>
      </c>
      <c r="BJ1570" s="20" t="s">
        <v>81</v>
      </c>
      <c r="BK1570" s="219">
        <f>ROUND(I1570*H1570,2)</f>
        <v>0</v>
      </c>
      <c r="BL1570" s="20" t="s">
        <v>246</v>
      </c>
      <c r="BM1570" s="218" t="s">
        <v>2544</v>
      </c>
    </row>
    <row r="1571" s="2" customFormat="1">
      <c r="A1571" s="41"/>
      <c r="B1571" s="42"/>
      <c r="C1571" s="43"/>
      <c r="D1571" s="220" t="s">
        <v>142</v>
      </c>
      <c r="E1571" s="43"/>
      <c r="F1571" s="221" t="s">
        <v>2545</v>
      </c>
      <c r="G1571" s="43"/>
      <c r="H1571" s="43"/>
      <c r="I1571" s="222"/>
      <c r="J1571" s="43"/>
      <c r="K1571" s="43"/>
      <c r="L1571" s="47"/>
      <c r="M1571" s="223"/>
      <c r="N1571" s="224"/>
      <c r="O1571" s="87"/>
      <c r="P1571" s="87"/>
      <c r="Q1571" s="87"/>
      <c r="R1571" s="87"/>
      <c r="S1571" s="87"/>
      <c r="T1571" s="88"/>
      <c r="U1571" s="41"/>
      <c r="V1571" s="41"/>
      <c r="W1571" s="41"/>
      <c r="X1571" s="41"/>
      <c r="Y1571" s="41"/>
      <c r="Z1571" s="41"/>
      <c r="AA1571" s="41"/>
      <c r="AB1571" s="41"/>
      <c r="AC1571" s="41"/>
      <c r="AD1571" s="41"/>
      <c r="AE1571" s="41"/>
      <c r="AT1571" s="20" t="s">
        <v>142</v>
      </c>
      <c r="AU1571" s="20" t="s">
        <v>83</v>
      </c>
    </row>
    <row r="1572" s="13" customFormat="1">
      <c r="A1572" s="13"/>
      <c r="B1572" s="227"/>
      <c r="C1572" s="228"/>
      <c r="D1572" s="220" t="s">
        <v>146</v>
      </c>
      <c r="E1572" s="229" t="s">
        <v>19</v>
      </c>
      <c r="F1572" s="230" t="s">
        <v>2546</v>
      </c>
      <c r="G1572" s="228"/>
      <c r="H1572" s="231">
        <v>1</v>
      </c>
      <c r="I1572" s="232"/>
      <c r="J1572" s="228"/>
      <c r="K1572" s="228"/>
      <c r="L1572" s="233"/>
      <c r="M1572" s="234"/>
      <c r="N1572" s="235"/>
      <c r="O1572" s="235"/>
      <c r="P1572" s="235"/>
      <c r="Q1572" s="235"/>
      <c r="R1572" s="235"/>
      <c r="S1572" s="235"/>
      <c r="T1572" s="236"/>
      <c r="U1572" s="13"/>
      <c r="V1572" s="13"/>
      <c r="W1572" s="13"/>
      <c r="X1572" s="13"/>
      <c r="Y1572" s="13"/>
      <c r="Z1572" s="13"/>
      <c r="AA1572" s="13"/>
      <c r="AB1572" s="13"/>
      <c r="AC1572" s="13"/>
      <c r="AD1572" s="13"/>
      <c r="AE1572" s="13"/>
      <c r="AT1572" s="237" t="s">
        <v>146</v>
      </c>
      <c r="AU1572" s="237" t="s">
        <v>83</v>
      </c>
      <c r="AV1572" s="13" t="s">
        <v>83</v>
      </c>
      <c r="AW1572" s="13" t="s">
        <v>33</v>
      </c>
      <c r="AX1572" s="13" t="s">
        <v>81</v>
      </c>
      <c r="AY1572" s="237" t="s">
        <v>133</v>
      </c>
    </row>
    <row r="1573" s="2" customFormat="1" ht="16.5" customHeight="1">
      <c r="A1573" s="41"/>
      <c r="B1573" s="42"/>
      <c r="C1573" s="273" t="s">
        <v>2547</v>
      </c>
      <c r="D1573" s="273" t="s">
        <v>735</v>
      </c>
      <c r="E1573" s="274" t="s">
        <v>2548</v>
      </c>
      <c r="F1573" s="275" t="s">
        <v>2549</v>
      </c>
      <c r="G1573" s="276" t="s">
        <v>287</v>
      </c>
      <c r="H1573" s="277">
        <v>1</v>
      </c>
      <c r="I1573" s="278"/>
      <c r="J1573" s="279">
        <f>ROUND(I1573*H1573,2)</f>
        <v>0</v>
      </c>
      <c r="K1573" s="275" t="s">
        <v>19</v>
      </c>
      <c r="L1573" s="280"/>
      <c r="M1573" s="281" t="s">
        <v>19</v>
      </c>
      <c r="N1573" s="282" t="s">
        <v>44</v>
      </c>
      <c r="O1573" s="87"/>
      <c r="P1573" s="216">
        <f>O1573*H1573</f>
        <v>0</v>
      </c>
      <c r="Q1573" s="216">
        <v>0.01908</v>
      </c>
      <c r="R1573" s="216">
        <f>Q1573*H1573</f>
        <v>0.01908</v>
      </c>
      <c r="S1573" s="216">
        <v>0</v>
      </c>
      <c r="T1573" s="217">
        <f>S1573*H1573</f>
        <v>0</v>
      </c>
      <c r="U1573" s="41"/>
      <c r="V1573" s="41"/>
      <c r="W1573" s="41"/>
      <c r="X1573" s="41"/>
      <c r="Y1573" s="41"/>
      <c r="Z1573" s="41"/>
      <c r="AA1573" s="41"/>
      <c r="AB1573" s="41"/>
      <c r="AC1573" s="41"/>
      <c r="AD1573" s="41"/>
      <c r="AE1573" s="41"/>
      <c r="AR1573" s="218" t="s">
        <v>382</v>
      </c>
      <c r="AT1573" s="218" t="s">
        <v>735</v>
      </c>
      <c r="AU1573" s="218" t="s">
        <v>83</v>
      </c>
      <c r="AY1573" s="20" t="s">
        <v>133</v>
      </c>
      <c r="BE1573" s="219">
        <f>IF(N1573="základní",J1573,0)</f>
        <v>0</v>
      </c>
      <c r="BF1573" s="219">
        <f>IF(N1573="snížená",J1573,0)</f>
        <v>0</v>
      </c>
      <c r="BG1573" s="219">
        <f>IF(N1573="zákl. přenesená",J1573,0)</f>
        <v>0</v>
      </c>
      <c r="BH1573" s="219">
        <f>IF(N1573="sníž. přenesená",J1573,0)</f>
        <v>0</v>
      </c>
      <c r="BI1573" s="219">
        <f>IF(N1573="nulová",J1573,0)</f>
        <v>0</v>
      </c>
      <c r="BJ1573" s="20" t="s">
        <v>81</v>
      </c>
      <c r="BK1573" s="219">
        <f>ROUND(I1573*H1573,2)</f>
        <v>0</v>
      </c>
      <c r="BL1573" s="20" t="s">
        <v>246</v>
      </c>
      <c r="BM1573" s="218" t="s">
        <v>2550</v>
      </c>
    </row>
    <row r="1574" s="2" customFormat="1">
      <c r="A1574" s="41"/>
      <c r="B1574" s="42"/>
      <c r="C1574" s="43"/>
      <c r="D1574" s="220" t="s">
        <v>142</v>
      </c>
      <c r="E1574" s="43"/>
      <c r="F1574" s="221" t="s">
        <v>2551</v>
      </c>
      <c r="G1574" s="43"/>
      <c r="H1574" s="43"/>
      <c r="I1574" s="222"/>
      <c r="J1574" s="43"/>
      <c r="K1574" s="43"/>
      <c r="L1574" s="47"/>
      <c r="M1574" s="223"/>
      <c r="N1574" s="224"/>
      <c r="O1574" s="87"/>
      <c r="P1574" s="87"/>
      <c r="Q1574" s="87"/>
      <c r="R1574" s="87"/>
      <c r="S1574" s="87"/>
      <c r="T1574" s="88"/>
      <c r="U1574" s="41"/>
      <c r="V1574" s="41"/>
      <c r="W1574" s="41"/>
      <c r="X1574" s="41"/>
      <c r="Y1574" s="41"/>
      <c r="Z1574" s="41"/>
      <c r="AA1574" s="41"/>
      <c r="AB1574" s="41"/>
      <c r="AC1574" s="41"/>
      <c r="AD1574" s="41"/>
      <c r="AE1574" s="41"/>
      <c r="AT1574" s="20" t="s">
        <v>142</v>
      </c>
      <c r="AU1574" s="20" t="s">
        <v>83</v>
      </c>
    </row>
    <row r="1575" s="13" customFormat="1">
      <c r="A1575" s="13"/>
      <c r="B1575" s="227"/>
      <c r="C1575" s="228"/>
      <c r="D1575" s="220" t="s">
        <v>146</v>
      </c>
      <c r="E1575" s="229" t="s">
        <v>19</v>
      </c>
      <c r="F1575" s="230" t="s">
        <v>81</v>
      </c>
      <c r="G1575" s="228"/>
      <c r="H1575" s="231">
        <v>1</v>
      </c>
      <c r="I1575" s="232"/>
      <c r="J1575" s="228"/>
      <c r="K1575" s="228"/>
      <c r="L1575" s="233"/>
      <c r="M1575" s="234"/>
      <c r="N1575" s="235"/>
      <c r="O1575" s="235"/>
      <c r="P1575" s="235"/>
      <c r="Q1575" s="235"/>
      <c r="R1575" s="235"/>
      <c r="S1575" s="235"/>
      <c r="T1575" s="236"/>
      <c r="U1575" s="13"/>
      <c r="V1575" s="13"/>
      <c r="W1575" s="13"/>
      <c r="X1575" s="13"/>
      <c r="Y1575" s="13"/>
      <c r="Z1575" s="13"/>
      <c r="AA1575" s="13"/>
      <c r="AB1575" s="13"/>
      <c r="AC1575" s="13"/>
      <c r="AD1575" s="13"/>
      <c r="AE1575" s="13"/>
      <c r="AT1575" s="237" t="s">
        <v>146</v>
      </c>
      <c r="AU1575" s="237" t="s">
        <v>83</v>
      </c>
      <c r="AV1575" s="13" t="s">
        <v>83</v>
      </c>
      <c r="AW1575" s="13" t="s">
        <v>33</v>
      </c>
      <c r="AX1575" s="13" t="s">
        <v>81</v>
      </c>
      <c r="AY1575" s="237" t="s">
        <v>133</v>
      </c>
    </row>
    <row r="1576" s="2" customFormat="1" ht="21.75" customHeight="1">
      <c r="A1576" s="41"/>
      <c r="B1576" s="42"/>
      <c r="C1576" s="207" t="s">
        <v>2552</v>
      </c>
      <c r="D1576" s="207" t="s">
        <v>135</v>
      </c>
      <c r="E1576" s="208" t="s">
        <v>2553</v>
      </c>
      <c r="F1576" s="209" t="s">
        <v>2554</v>
      </c>
      <c r="G1576" s="210" t="s">
        <v>287</v>
      </c>
      <c r="H1576" s="211">
        <v>10</v>
      </c>
      <c r="I1576" s="212"/>
      <c r="J1576" s="213">
        <f>ROUND(I1576*H1576,2)</f>
        <v>0</v>
      </c>
      <c r="K1576" s="209" t="s">
        <v>139</v>
      </c>
      <c r="L1576" s="47"/>
      <c r="M1576" s="214" t="s">
        <v>19</v>
      </c>
      <c r="N1576" s="215" t="s">
        <v>44</v>
      </c>
      <c r="O1576" s="87"/>
      <c r="P1576" s="216">
        <f>O1576*H1576</f>
        <v>0</v>
      </c>
      <c r="Q1576" s="216">
        <v>0</v>
      </c>
      <c r="R1576" s="216">
        <f>Q1576*H1576</f>
        <v>0</v>
      </c>
      <c r="S1576" s="216">
        <v>0</v>
      </c>
      <c r="T1576" s="217">
        <f>S1576*H1576</f>
        <v>0</v>
      </c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R1576" s="218" t="s">
        <v>246</v>
      </c>
      <c r="AT1576" s="218" t="s">
        <v>135</v>
      </c>
      <c r="AU1576" s="218" t="s">
        <v>83</v>
      </c>
      <c r="AY1576" s="20" t="s">
        <v>133</v>
      </c>
      <c r="BE1576" s="219">
        <f>IF(N1576="základní",J1576,0)</f>
        <v>0</v>
      </c>
      <c r="BF1576" s="219">
        <f>IF(N1576="snížená",J1576,0)</f>
        <v>0</v>
      </c>
      <c r="BG1576" s="219">
        <f>IF(N1576="zákl. přenesená",J1576,0)</f>
        <v>0</v>
      </c>
      <c r="BH1576" s="219">
        <f>IF(N1576="sníž. přenesená",J1576,0)</f>
        <v>0</v>
      </c>
      <c r="BI1576" s="219">
        <f>IF(N1576="nulová",J1576,0)</f>
        <v>0</v>
      </c>
      <c r="BJ1576" s="20" t="s">
        <v>81</v>
      </c>
      <c r="BK1576" s="219">
        <f>ROUND(I1576*H1576,2)</f>
        <v>0</v>
      </c>
      <c r="BL1576" s="20" t="s">
        <v>246</v>
      </c>
      <c r="BM1576" s="218" t="s">
        <v>2555</v>
      </c>
    </row>
    <row r="1577" s="2" customFormat="1">
      <c r="A1577" s="41"/>
      <c r="B1577" s="42"/>
      <c r="C1577" s="43"/>
      <c r="D1577" s="220" t="s">
        <v>142</v>
      </c>
      <c r="E1577" s="43"/>
      <c r="F1577" s="221" t="s">
        <v>2556</v>
      </c>
      <c r="G1577" s="43"/>
      <c r="H1577" s="43"/>
      <c r="I1577" s="222"/>
      <c r="J1577" s="43"/>
      <c r="K1577" s="43"/>
      <c r="L1577" s="47"/>
      <c r="M1577" s="223"/>
      <c r="N1577" s="224"/>
      <c r="O1577" s="87"/>
      <c r="P1577" s="87"/>
      <c r="Q1577" s="87"/>
      <c r="R1577" s="87"/>
      <c r="S1577" s="87"/>
      <c r="T1577" s="88"/>
      <c r="U1577" s="41"/>
      <c r="V1577" s="41"/>
      <c r="W1577" s="41"/>
      <c r="X1577" s="41"/>
      <c r="Y1577" s="41"/>
      <c r="Z1577" s="41"/>
      <c r="AA1577" s="41"/>
      <c r="AB1577" s="41"/>
      <c r="AC1577" s="41"/>
      <c r="AD1577" s="41"/>
      <c r="AE1577" s="41"/>
      <c r="AT1577" s="20" t="s">
        <v>142</v>
      </c>
      <c r="AU1577" s="20" t="s">
        <v>83</v>
      </c>
    </row>
    <row r="1578" s="2" customFormat="1">
      <c r="A1578" s="41"/>
      <c r="B1578" s="42"/>
      <c r="C1578" s="43"/>
      <c r="D1578" s="225" t="s">
        <v>144</v>
      </c>
      <c r="E1578" s="43"/>
      <c r="F1578" s="226" t="s">
        <v>2557</v>
      </c>
      <c r="G1578" s="43"/>
      <c r="H1578" s="43"/>
      <c r="I1578" s="222"/>
      <c r="J1578" s="43"/>
      <c r="K1578" s="43"/>
      <c r="L1578" s="47"/>
      <c r="M1578" s="223"/>
      <c r="N1578" s="224"/>
      <c r="O1578" s="87"/>
      <c r="P1578" s="87"/>
      <c r="Q1578" s="87"/>
      <c r="R1578" s="87"/>
      <c r="S1578" s="87"/>
      <c r="T1578" s="88"/>
      <c r="U1578" s="41"/>
      <c r="V1578" s="41"/>
      <c r="W1578" s="41"/>
      <c r="X1578" s="41"/>
      <c r="Y1578" s="41"/>
      <c r="Z1578" s="41"/>
      <c r="AA1578" s="41"/>
      <c r="AB1578" s="41"/>
      <c r="AC1578" s="41"/>
      <c r="AD1578" s="41"/>
      <c r="AE1578" s="41"/>
      <c r="AT1578" s="20" t="s">
        <v>144</v>
      </c>
      <c r="AU1578" s="20" t="s">
        <v>83</v>
      </c>
    </row>
    <row r="1579" s="13" customFormat="1">
      <c r="A1579" s="13"/>
      <c r="B1579" s="227"/>
      <c r="C1579" s="228"/>
      <c r="D1579" s="220" t="s">
        <v>146</v>
      </c>
      <c r="E1579" s="229" t="s">
        <v>19</v>
      </c>
      <c r="F1579" s="230" t="s">
        <v>2558</v>
      </c>
      <c r="G1579" s="228"/>
      <c r="H1579" s="231">
        <v>10</v>
      </c>
      <c r="I1579" s="232"/>
      <c r="J1579" s="228"/>
      <c r="K1579" s="228"/>
      <c r="L1579" s="233"/>
      <c r="M1579" s="234"/>
      <c r="N1579" s="235"/>
      <c r="O1579" s="235"/>
      <c r="P1579" s="235"/>
      <c r="Q1579" s="235"/>
      <c r="R1579" s="235"/>
      <c r="S1579" s="235"/>
      <c r="T1579" s="236"/>
      <c r="U1579" s="13"/>
      <c r="V1579" s="13"/>
      <c r="W1579" s="13"/>
      <c r="X1579" s="13"/>
      <c r="Y1579" s="13"/>
      <c r="Z1579" s="13"/>
      <c r="AA1579" s="13"/>
      <c r="AB1579" s="13"/>
      <c r="AC1579" s="13"/>
      <c r="AD1579" s="13"/>
      <c r="AE1579" s="13"/>
      <c r="AT1579" s="237" t="s">
        <v>146</v>
      </c>
      <c r="AU1579" s="237" t="s">
        <v>83</v>
      </c>
      <c r="AV1579" s="13" t="s">
        <v>83</v>
      </c>
      <c r="AW1579" s="13" t="s">
        <v>33</v>
      </c>
      <c r="AX1579" s="13" t="s">
        <v>81</v>
      </c>
      <c r="AY1579" s="237" t="s">
        <v>133</v>
      </c>
    </row>
    <row r="1580" s="2" customFormat="1" ht="24.15" customHeight="1">
      <c r="A1580" s="41"/>
      <c r="B1580" s="42"/>
      <c r="C1580" s="207" t="s">
        <v>2559</v>
      </c>
      <c r="D1580" s="207" t="s">
        <v>135</v>
      </c>
      <c r="E1580" s="208" t="s">
        <v>2560</v>
      </c>
      <c r="F1580" s="209" t="s">
        <v>2561</v>
      </c>
      <c r="G1580" s="210" t="s">
        <v>287</v>
      </c>
      <c r="H1580" s="211">
        <v>1</v>
      </c>
      <c r="I1580" s="212"/>
      <c r="J1580" s="213">
        <f>ROUND(I1580*H1580,2)</f>
        <v>0</v>
      </c>
      <c r="K1580" s="209" t="s">
        <v>139</v>
      </c>
      <c r="L1580" s="47"/>
      <c r="M1580" s="214" t="s">
        <v>19</v>
      </c>
      <c r="N1580" s="215" t="s">
        <v>44</v>
      </c>
      <c r="O1580" s="87"/>
      <c r="P1580" s="216">
        <f>O1580*H1580</f>
        <v>0</v>
      </c>
      <c r="Q1580" s="216">
        <v>0.00046999999999999999</v>
      </c>
      <c r="R1580" s="216">
        <f>Q1580*H1580</f>
        <v>0.00046999999999999999</v>
      </c>
      <c r="S1580" s="216">
        <v>0</v>
      </c>
      <c r="T1580" s="217">
        <f>S1580*H1580</f>
        <v>0</v>
      </c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R1580" s="218" t="s">
        <v>246</v>
      </c>
      <c r="AT1580" s="218" t="s">
        <v>135</v>
      </c>
      <c r="AU1580" s="218" t="s">
        <v>83</v>
      </c>
      <c r="AY1580" s="20" t="s">
        <v>133</v>
      </c>
      <c r="BE1580" s="219">
        <f>IF(N1580="základní",J1580,0)</f>
        <v>0</v>
      </c>
      <c r="BF1580" s="219">
        <f>IF(N1580="snížená",J1580,0)</f>
        <v>0</v>
      </c>
      <c r="BG1580" s="219">
        <f>IF(N1580="zákl. přenesená",J1580,0)</f>
        <v>0</v>
      </c>
      <c r="BH1580" s="219">
        <f>IF(N1580="sníž. přenesená",J1580,0)</f>
        <v>0</v>
      </c>
      <c r="BI1580" s="219">
        <f>IF(N1580="nulová",J1580,0)</f>
        <v>0</v>
      </c>
      <c r="BJ1580" s="20" t="s">
        <v>81</v>
      </c>
      <c r="BK1580" s="219">
        <f>ROUND(I1580*H1580,2)</f>
        <v>0</v>
      </c>
      <c r="BL1580" s="20" t="s">
        <v>246</v>
      </c>
      <c r="BM1580" s="218" t="s">
        <v>2562</v>
      </c>
    </row>
    <row r="1581" s="2" customFormat="1">
      <c r="A1581" s="41"/>
      <c r="B1581" s="42"/>
      <c r="C1581" s="43"/>
      <c r="D1581" s="220" t="s">
        <v>142</v>
      </c>
      <c r="E1581" s="43"/>
      <c r="F1581" s="221" t="s">
        <v>2563</v>
      </c>
      <c r="G1581" s="43"/>
      <c r="H1581" s="43"/>
      <c r="I1581" s="222"/>
      <c r="J1581" s="43"/>
      <c r="K1581" s="43"/>
      <c r="L1581" s="47"/>
      <c r="M1581" s="223"/>
      <c r="N1581" s="224"/>
      <c r="O1581" s="87"/>
      <c r="P1581" s="87"/>
      <c r="Q1581" s="87"/>
      <c r="R1581" s="87"/>
      <c r="S1581" s="87"/>
      <c r="T1581" s="88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T1581" s="20" t="s">
        <v>142</v>
      </c>
      <c r="AU1581" s="20" t="s">
        <v>83</v>
      </c>
    </row>
    <row r="1582" s="2" customFormat="1">
      <c r="A1582" s="41"/>
      <c r="B1582" s="42"/>
      <c r="C1582" s="43"/>
      <c r="D1582" s="225" t="s">
        <v>144</v>
      </c>
      <c r="E1582" s="43"/>
      <c r="F1582" s="226" t="s">
        <v>2564</v>
      </c>
      <c r="G1582" s="43"/>
      <c r="H1582" s="43"/>
      <c r="I1582" s="222"/>
      <c r="J1582" s="43"/>
      <c r="K1582" s="43"/>
      <c r="L1582" s="47"/>
      <c r="M1582" s="223"/>
      <c r="N1582" s="224"/>
      <c r="O1582" s="87"/>
      <c r="P1582" s="87"/>
      <c r="Q1582" s="87"/>
      <c r="R1582" s="87"/>
      <c r="S1582" s="87"/>
      <c r="T1582" s="88"/>
      <c r="U1582" s="41"/>
      <c r="V1582" s="41"/>
      <c r="W1582" s="41"/>
      <c r="X1582" s="41"/>
      <c r="Y1582" s="41"/>
      <c r="Z1582" s="41"/>
      <c r="AA1582" s="41"/>
      <c r="AB1582" s="41"/>
      <c r="AC1582" s="41"/>
      <c r="AD1582" s="41"/>
      <c r="AE1582" s="41"/>
      <c r="AT1582" s="20" t="s">
        <v>144</v>
      </c>
      <c r="AU1582" s="20" t="s">
        <v>83</v>
      </c>
    </row>
    <row r="1583" s="14" customFormat="1">
      <c r="A1583" s="14"/>
      <c r="B1583" s="238"/>
      <c r="C1583" s="239"/>
      <c r="D1583" s="220" t="s">
        <v>146</v>
      </c>
      <c r="E1583" s="240" t="s">
        <v>19</v>
      </c>
      <c r="F1583" s="241" t="s">
        <v>194</v>
      </c>
      <c r="G1583" s="239"/>
      <c r="H1583" s="240" t="s">
        <v>19</v>
      </c>
      <c r="I1583" s="242"/>
      <c r="J1583" s="239"/>
      <c r="K1583" s="239"/>
      <c r="L1583" s="243"/>
      <c r="M1583" s="244"/>
      <c r="N1583" s="245"/>
      <c r="O1583" s="245"/>
      <c r="P1583" s="245"/>
      <c r="Q1583" s="245"/>
      <c r="R1583" s="245"/>
      <c r="S1583" s="245"/>
      <c r="T1583" s="246"/>
      <c r="U1583" s="14"/>
      <c r="V1583" s="14"/>
      <c r="W1583" s="14"/>
      <c r="X1583" s="14"/>
      <c r="Y1583" s="14"/>
      <c r="Z1583" s="14"/>
      <c r="AA1583" s="14"/>
      <c r="AB1583" s="14"/>
      <c r="AC1583" s="14"/>
      <c r="AD1583" s="14"/>
      <c r="AE1583" s="14"/>
      <c r="AT1583" s="247" t="s">
        <v>146</v>
      </c>
      <c r="AU1583" s="247" t="s">
        <v>83</v>
      </c>
      <c r="AV1583" s="14" t="s">
        <v>81</v>
      </c>
      <c r="AW1583" s="14" t="s">
        <v>33</v>
      </c>
      <c r="AX1583" s="14" t="s">
        <v>73</v>
      </c>
      <c r="AY1583" s="247" t="s">
        <v>133</v>
      </c>
    </row>
    <row r="1584" s="13" customFormat="1">
      <c r="A1584" s="13"/>
      <c r="B1584" s="227"/>
      <c r="C1584" s="228"/>
      <c r="D1584" s="220" t="s">
        <v>146</v>
      </c>
      <c r="E1584" s="229" t="s">
        <v>19</v>
      </c>
      <c r="F1584" s="230" t="s">
        <v>2565</v>
      </c>
      <c r="G1584" s="228"/>
      <c r="H1584" s="231">
        <v>1</v>
      </c>
      <c r="I1584" s="232"/>
      <c r="J1584" s="228"/>
      <c r="K1584" s="228"/>
      <c r="L1584" s="233"/>
      <c r="M1584" s="234"/>
      <c r="N1584" s="235"/>
      <c r="O1584" s="235"/>
      <c r="P1584" s="235"/>
      <c r="Q1584" s="235"/>
      <c r="R1584" s="235"/>
      <c r="S1584" s="235"/>
      <c r="T1584" s="236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37" t="s">
        <v>146</v>
      </c>
      <c r="AU1584" s="237" t="s">
        <v>83</v>
      </c>
      <c r="AV1584" s="13" t="s">
        <v>83</v>
      </c>
      <c r="AW1584" s="13" t="s">
        <v>33</v>
      </c>
      <c r="AX1584" s="13" t="s">
        <v>81</v>
      </c>
      <c r="AY1584" s="237" t="s">
        <v>133</v>
      </c>
    </row>
    <row r="1585" s="2" customFormat="1" ht="24.15" customHeight="1">
      <c r="A1585" s="41"/>
      <c r="B1585" s="42"/>
      <c r="C1585" s="273" t="s">
        <v>2566</v>
      </c>
      <c r="D1585" s="273" t="s">
        <v>735</v>
      </c>
      <c r="E1585" s="274" t="s">
        <v>2567</v>
      </c>
      <c r="F1585" s="275" t="s">
        <v>2568</v>
      </c>
      <c r="G1585" s="276" t="s">
        <v>287</v>
      </c>
      <c r="H1585" s="277">
        <v>1</v>
      </c>
      <c r="I1585" s="278"/>
      <c r="J1585" s="279">
        <f>ROUND(I1585*H1585,2)</f>
        <v>0</v>
      </c>
      <c r="K1585" s="275" t="s">
        <v>139</v>
      </c>
      <c r="L1585" s="280"/>
      <c r="M1585" s="281" t="s">
        <v>19</v>
      </c>
      <c r="N1585" s="282" t="s">
        <v>44</v>
      </c>
      <c r="O1585" s="87"/>
      <c r="P1585" s="216">
        <f>O1585*H1585</f>
        <v>0</v>
      </c>
      <c r="Q1585" s="216">
        <v>0.0115</v>
      </c>
      <c r="R1585" s="216">
        <f>Q1585*H1585</f>
        <v>0.0115</v>
      </c>
      <c r="S1585" s="216">
        <v>0</v>
      </c>
      <c r="T1585" s="217">
        <f>S1585*H1585</f>
        <v>0</v>
      </c>
      <c r="U1585" s="41"/>
      <c r="V1585" s="41"/>
      <c r="W1585" s="41"/>
      <c r="X1585" s="41"/>
      <c r="Y1585" s="41"/>
      <c r="Z1585" s="41"/>
      <c r="AA1585" s="41"/>
      <c r="AB1585" s="41"/>
      <c r="AC1585" s="41"/>
      <c r="AD1585" s="41"/>
      <c r="AE1585" s="41"/>
      <c r="AR1585" s="218" t="s">
        <v>382</v>
      </c>
      <c r="AT1585" s="218" t="s">
        <v>735</v>
      </c>
      <c r="AU1585" s="218" t="s">
        <v>83</v>
      </c>
      <c r="AY1585" s="20" t="s">
        <v>133</v>
      </c>
      <c r="BE1585" s="219">
        <f>IF(N1585="základní",J1585,0)</f>
        <v>0</v>
      </c>
      <c r="BF1585" s="219">
        <f>IF(N1585="snížená",J1585,0)</f>
        <v>0</v>
      </c>
      <c r="BG1585" s="219">
        <f>IF(N1585="zákl. přenesená",J1585,0)</f>
        <v>0</v>
      </c>
      <c r="BH1585" s="219">
        <f>IF(N1585="sníž. přenesená",J1585,0)</f>
        <v>0</v>
      </c>
      <c r="BI1585" s="219">
        <f>IF(N1585="nulová",J1585,0)</f>
        <v>0</v>
      </c>
      <c r="BJ1585" s="20" t="s">
        <v>81</v>
      </c>
      <c r="BK1585" s="219">
        <f>ROUND(I1585*H1585,2)</f>
        <v>0</v>
      </c>
      <c r="BL1585" s="20" t="s">
        <v>246</v>
      </c>
      <c r="BM1585" s="218" t="s">
        <v>2569</v>
      </c>
    </row>
    <row r="1586" s="2" customFormat="1">
      <c r="A1586" s="41"/>
      <c r="B1586" s="42"/>
      <c r="C1586" s="43"/>
      <c r="D1586" s="220" t="s">
        <v>142</v>
      </c>
      <c r="E1586" s="43"/>
      <c r="F1586" s="221" t="s">
        <v>2568</v>
      </c>
      <c r="G1586" s="43"/>
      <c r="H1586" s="43"/>
      <c r="I1586" s="222"/>
      <c r="J1586" s="43"/>
      <c r="K1586" s="43"/>
      <c r="L1586" s="47"/>
      <c r="M1586" s="223"/>
      <c r="N1586" s="224"/>
      <c r="O1586" s="87"/>
      <c r="P1586" s="87"/>
      <c r="Q1586" s="87"/>
      <c r="R1586" s="87"/>
      <c r="S1586" s="87"/>
      <c r="T1586" s="88"/>
      <c r="U1586" s="41"/>
      <c r="V1586" s="41"/>
      <c r="W1586" s="41"/>
      <c r="X1586" s="41"/>
      <c r="Y1586" s="41"/>
      <c r="Z1586" s="41"/>
      <c r="AA1586" s="41"/>
      <c r="AB1586" s="41"/>
      <c r="AC1586" s="41"/>
      <c r="AD1586" s="41"/>
      <c r="AE1586" s="41"/>
      <c r="AT1586" s="20" t="s">
        <v>142</v>
      </c>
      <c r="AU1586" s="20" t="s">
        <v>83</v>
      </c>
    </row>
    <row r="1587" s="2" customFormat="1" ht="24.15" customHeight="1">
      <c r="A1587" s="41"/>
      <c r="B1587" s="42"/>
      <c r="C1587" s="207" t="s">
        <v>2570</v>
      </c>
      <c r="D1587" s="207" t="s">
        <v>135</v>
      </c>
      <c r="E1587" s="208" t="s">
        <v>2571</v>
      </c>
      <c r="F1587" s="209" t="s">
        <v>2572</v>
      </c>
      <c r="G1587" s="210" t="s">
        <v>287</v>
      </c>
      <c r="H1587" s="211">
        <v>4</v>
      </c>
      <c r="I1587" s="212"/>
      <c r="J1587" s="213">
        <f>ROUND(I1587*H1587,2)</f>
        <v>0</v>
      </c>
      <c r="K1587" s="209" t="s">
        <v>139</v>
      </c>
      <c r="L1587" s="47"/>
      <c r="M1587" s="214" t="s">
        <v>19</v>
      </c>
      <c r="N1587" s="215" t="s">
        <v>44</v>
      </c>
      <c r="O1587" s="87"/>
      <c r="P1587" s="216">
        <f>O1587*H1587</f>
        <v>0</v>
      </c>
      <c r="Q1587" s="216">
        <v>0.00046999999999999999</v>
      </c>
      <c r="R1587" s="216">
        <f>Q1587*H1587</f>
        <v>0.0018799999999999999</v>
      </c>
      <c r="S1587" s="216">
        <v>0</v>
      </c>
      <c r="T1587" s="217">
        <f>S1587*H1587</f>
        <v>0</v>
      </c>
      <c r="U1587" s="41"/>
      <c r="V1587" s="41"/>
      <c r="W1587" s="41"/>
      <c r="X1587" s="41"/>
      <c r="Y1587" s="41"/>
      <c r="Z1587" s="41"/>
      <c r="AA1587" s="41"/>
      <c r="AB1587" s="41"/>
      <c r="AC1587" s="41"/>
      <c r="AD1587" s="41"/>
      <c r="AE1587" s="41"/>
      <c r="AR1587" s="218" t="s">
        <v>246</v>
      </c>
      <c r="AT1587" s="218" t="s">
        <v>135</v>
      </c>
      <c r="AU1587" s="218" t="s">
        <v>83</v>
      </c>
      <c r="AY1587" s="20" t="s">
        <v>133</v>
      </c>
      <c r="BE1587" s="219">
        <f>IF(N1587="základní",J1587,0)</f>
        <v>0</v>
      </c>
      <c r="BF1587" s="219">
        <f>IF(N1587="snížená",J1587,0)</f>
        <v>0</v>
      </c>
      <c r="BG1587" s="219">
        <f>IF(N1587="zákl. přenesená",J1587,0)</f>
        <v>0</v>
      </c>
      <c r="BH1587" s="219">
        <f>IF(N1587="sníž. přenesená",J1587,0)</f>
        <v>0</v>
      </c>
      <c r="BI1587" s="219">
        <f>IF(N1587="nulová",J1587,0)</f>
        <v>0</v>
      </c>
      <c r="BJ1587" s="20" t="s">
        <v>81</v>
      </c>
      <c r="BK1587" s="219">
        <f>ROUND(I1587*H1587,2)</f>
        <v>0</v>
      </c>
      <c r="BL1587" s="20" t="s">
        <v>246</v>
      </c>
      <c r="BM1587" s="218" t="s">
        <v>2573</v>
      </c>
    </row>
    <row r="1588" s="2" customFormat="1">
      <c r="A1588" s="41"/>
      <c r="B1588" s="42"/>
      <c r="C1588" s="43"/>
      <c r="D1588" s="220" t="s">
        <v>142</v>
      </c>
      <c r="E1588" s="43"/>
      <c r="F1588" s="221" t="s">
        <v>2574</v>
      </c>
      <c r="G1588" s="43"/>
      <c r="H1588" s="43"/>
      <c r="I1588" s="222"/>
      <c r="J1588" s="43"/>
      <c r="K1588" s="43"/>
      <c r="L1588" s="47"/>
      <c r="M1588" s="223"/>
      <c r="N1588" s="224"/>
      <c r="O1588" s="87"/>
      <c r="P1588" s="87"/>
      <c r="Q1588" s="87"/>
      <c r="R1588" s="87"/>
      <c r="S1588" s="87"/>
      <c r="T1588" s="88"/>
      <c r="U1588" s="41"/>
      <c r="V1588" s="41"/>
      <c r="W1588" s="41"/>
      <c r="X1588" s="41"/>
      <c r="Y1588" s="41"/>
      <c r="Z1588" s="41"/>
      <c r="AA1588" s="41"/>
      <c r="AB1588" s="41"/>
      <c r="AC1588" s="41"/>
      <c r="AD1588" s="41"/>
      <c r="AE1588" s="41"/>
      <c r="AT1588" s="20" t="s">
        <v>142</v>
      </c>
      <c r="AU1588" s="20" t="s">
        <v>83</v>
      </c>
    </row>
    <row r="1589" s="2" customFormat="1">
      <c r="A1589" s="41"/>
      <c r="B1589" s="42"/>
      <c r="C1589" s="43"/>
      <c r="D1589" s="225" t="s">
        <v>144</v>
      </c>
      <c r="E1589" s="43"/>
      <c r="F1589" s="226" t="s">
        <v>2575</v>
      </c>
      <c r="G1589" s="43"/>
      <c r="H1589" s="43"/>
      <c r="I1589" s="222"/>
      <c r="J1589" s="43"/>
      <c r="K1589" s="43"/>
      <c r="L1589" s="47"/>
      <c r="M1589" s="223"/>
      <c r="N1589" s="224"/>
      <c r="O1589" s="87"/>
      <c r="P1589" s="87"/>
      <c r="Q1589" s="87"/>
      <c r="R1589" s="87"/>
      <c r="S1589" s="87"/>
      <c r="T1589" s="88"/>
      <c r="U1589" s="41"/>
      <c r="V1589" s="41"/>
      <c r="W1589" s="41"/>
      <c r="X1589" s="41"/>
      <c r="Y1589" s="41"/>
      <c r="Z1589" s="41"/>
      <c r="AA1589" s="41"/>
      <c r="AB1589" s="41"/>
      <c r="AC1589" s="41"/>
      <c r="AD1589" s="41"/>
      <c r="AE1589" s="41"/>
      <c r="AT1589" s="20" t="s">
        <v>144</v>
      </c>
      <c r="AU1589" s="20" t="s">
        <v>83</v>
      </c>
    </row>
    <row r="1590" s="14" customFormat="1">
      <c r="A1590" s="14"/>
      <c r="B1590" s="238"/>
      <c r="C1590" s="239"/>
      <c r="D1590" s="220" t="s">
        <v>146</v>
      </c>
      <c r="E1590" s="240" t="s">
        <v>19</v>
      </c>
      <c r="F1590" s="241" t="s">
        <v>194</v>
      </c>
      <c r="G1590" s="239"/>
      <c r="H1590" s="240" t="s">
        <v>19</v>
      </c>
      <c r="I1590" s="242"/>
      <c r="J1590" s="239"/>
      <c r="K1590" s="239"/>
      <c r="L1590" s="243"/>
      <c r="M1590" s="244"/>
      <c r="N1590" s="245"/>
      <c r="O1590" s="245"/>
      <c r="P1590" s="245"/>
      <c r="Q1590" s="245"/>
      <c r="R1590" s="245"/>
      <c r="S1590" s="245"/>
      <c r="T1590" s="246"/>
      <c r="U1590" s="14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47" t="s">
        <v>146</v>
      </c>
      <c r="AU1590" s="247" t="s">
        <v>83</v>
      </c>
      <c r="AV1590" s="14" t="s">
        <v>81</v>
      </c>
      <c r="AW1590" s="14" t="s">
        <v>33</v>
      </c>
      <c r="AX1590" s="14" t="s">
        <v>73</v>
      </c>
      <c r="AY1590" s="247" t="s">
        <v>133</v>
      </c>
    </row>
    <row r="1591" s="13" customFormat="1">
      <c r="A1591" s="13"/>
      <c r="B1591" s="227"/>
      <c r="C1591" s="228"/>
      <c r="D1591" s="220" t="s">
        <v>146</v>
      </c>
      <c r="E1591" s="229" t="s">
        <v>19</v>
      </c>
      <c r="F1591" s="230" t="s">
        <v>2576</v>
      </c>
      <c r="G1591" s="228"/>
      <c r="H1591" s="231">
        <v>1</v>
      </c>
      <c r="I1591" s="232"/>
      <c r="J1591" s="228"/>
      <c r="K1591" s="228"/>
      <c r="L1591" s="233"/>
      <c r="M1591" s="234"/>
      <c r="N1591" s="235"/>
      <c r="O1591" s="235"/>
      <c r="P1591" s="235"/>
      <c r="Q1591" s="235"/>
      <c r="R1591" s="235"/>
      <c r="S1591" s="235"/>
      <c r="T1591" s="236"/>
      <c r="U1591" s="13"/>
      <c r="V1591" s="13"/>
      <c r="W1591" s="13"/>
      <c r="X1591" s="13"/>
      <c r="Y1591" s="13"/>
      <c r="Z1591" s="13"/>
      <c r="AA1591" s="13"/>
      <c r="AB1591" s="13"/>
      <c r="AC1591" s="13"/>
      <c r="AD1591" s="13"/>
      <c r="AE1591" s="13"/>
      <c r="AT1591" s="237" t="s">
        <v>146</v>
      </c>
      <c r="AU1591" s="237" t="s">
        <v>83</v>
      </c>
      <c r="AV1591" s="13" t="s">
        <v>83</v>
      </c>
      <c r="AW1591" s="13" t="s">
        <v>33</v>
      </c>
      <c r="AX1591" s="13" t="s">
        <v>73</v>
      </c>
      <c r="AY1591" s="237" t="s">
        <v>133</v>
      </c>
    </row>
    <row r="1592" s="14" customFormat="1">
      <c r="A1592" s="14"/>
      <c r="B1592" s="238"/>
      <c r="C1592" s="239"/>
      <c r="D1592" s="220" t="s">
        <v>146</v>
      </c>
      <c r="E1592" s="240" t="s">
        <v>19</v>
      </c>
      <c r="F1592" s="241" t="s">
        <v>244</v>
      </c>
      <c r="G1592" s="239"/>
      <c r="H1592" s="240" t="s">
        <v>19</v>
      </c>
      <c r="I1592" s="242"/>
      <c r="J1592" s="239"/>
      <c r="K1592" s="239"/>
      <c r="L1592" s="243"/>
      <c r="M1592" s="244"/>
      <c r="N1592" s="245"/>
      <c r="O1592" s="245"/>
      <c r="P1592" s="245"/>
      <c r="Q1592" s="245"/>
      <c r="R1592" s="245"/>
      <c r="S1592" s="245"/>
      <c r="T1592" s="246"/>
      <c r="U1592" s="14"/>
      <c r="V1592" s="14"/>
      <c r="W1592" s="14"/>
      <c r="X1592" s="14"/>
      <c r="Y1592" s="14"/>
      <c r="Z1592" s="14"/>
      <c r="AA1592" s="14"/>
      <c r="AB1592" s="14"/>
      <c r="AC1592" s="14"/>
      <c r="AD1592" s="14"/>
      <c r="AE1592" s="14"/>
      <c r="AT1592" s="247" t="s">
        <v>146</v>
      </c>
      <c r="AU1592" s="247" t="s">
        <v>83</v>
      </c>
      <c r="AV1592" s="14" t="s">
        <v>81</v>
      </c>
      <c r="AW1592" s="14" t="s">
        <v>33</v>
      </c>
      <c r="AX1592" s="14" t="s">
        <v>73</v>
      </c>
      <c r="AY1592" s="247" t="s">
        <v>133</v>
      </c>
    </row>
    <row r="1593" s="13" customFormat="1">
      <c r="A1593" s="13"/>
      <c r="B1593" s="227"/>
      <c r="C1593" s="228"/>
      <c r="D1593" s="220" t="s">
        <v>146</v>
      </c>
      <c r="E1593" s="229" t="s">
        <v>19</v>
      </c>
      <c r="F1593" s="230" t="s">
        <v>2577</v>
      </c>
      <c r="G1593" s="228"/>
      <c r="H1593" s="231">
        <v>1</v>
      </c>
      <c r="I1593" s="232"/>
      <c r="J1593" s="228"/>
      <c r="K1593" s="228"/>
      <c r="L1593" s="233"/>
      <c r="M1593" s="234"/>
      <c r="N1593" s="235"/>
      <c r="O1593" s="235"/>
      <c r="P1593" s="235"/>
      <c r="Q1593" s="235"/>
      <c r="R1593" s="235"/>
      <c r="S1593" s="235"/>
      <c r="T1593" s="236"/>
      <c r="U1593" s="13"/>
      <c r="V1593" s="13"/>
      <c r="W1593" s="13"/>
      <c r="X1593" s="13"/>
      <c r="Y1593" s="13"/>
      <c r="Z1593" s="13"/>
      <c r="AA1593" s="13"/>
      <c r="AB1593" s="13"/>
      <c r="AC1593" s="13"/>
      <c r="AD1593" s="13"/>
      <c r="AE1593" s="13"/>
      <c r="AT1593" s="237" t="s">
        <v>146</v>
      </c>
      <c r="AU1593" s="237" t="s">
        <v>83</v>
      </c>
      <c r="AV1593" s="13" t="s">
        <v>83</v>
      </c>
      <c r="AW1593" s="13" t="s">
        <v>33</v>
      </c>
      <c r="AX1593" s="13" t="s">
        <v>73</v>
      </c>
      <c r="AY1593" s="237" t="s">
        <v>133</v>
      </c>
    </row>
    <row r="1594" s="14" customFormat="1">
      <c r="A1594" s="14"/>
      <c r="B1594" s="238"/>
      <c r="C1594" s="239"/>
      <c r="D1594" s="220" t="s">
        <v>146</v>
      </c>
      <c r="E1594" s="240" t="s">
        <v>19</v>
      </c>
      <c r="F1594" s="241" t="s">
        <v>236</v>
      </c>
      <c r="G1594" s="239"/>
      <c r="H1594" s="240" t="s">
        <v>19</v>
      </c>
      <c r="I1594" s="242"/>
      <c r="J1594" s="239"/>
      <c r="K1594" s="239"/>
      <c r="L1594" s="243"/>
      <c r="M1594" s="244"/>
      <c r="N1594" s="245"/>
      <c r="O1594" s="245"/>
      <c r="P1594" s="245"/>
      <c r="Q1594" s="245"/>
      <c r="R1594" s="245"/>
      <c r="S1594" s="245"/>
      <c r="T1594" s="246"/>
      <c r="U1594" s="14"/>
      <c r="V1594" s="14"/>
      <c r="W1594" s="14"/>
      <c r="X1594" s="14"/>
      <c r="Y1594" s="14"/>
      <c r="Z1594" s="14"/>
      <c r="AA1594" s="14"/>
      <c r="AB1594" s="14"/>
      <c r="AC1594" s="14"/>
      <c r="AD1594" s="14"/>
      <c r="AE1594" s="14"/>
      <c r="AT1594" s="247" t="s">
        <v>146</v>
      </c>
      <c r="AU1594" s="247" t="s">
        <v>83</v>
      </c>
      <c r="AV1594" s="14" t="s">
        <v>81</v>
      </c>
      <c r="AW1594" s="14" t="s">
        <v>33</v>
      </c>
      <c r="AX1594" s="14" t="s">
        <v>73</v>
      </c>
      <c r="AY1594" s="247" t="s">
        <v>133</v>
      </c>
    </row>
    <row r="1595" s="13" customFormat="1">
      <c r="A1595" s="13"/>
      <c r="B1595" s="227"/>
      <c r="C1595" s="228"/>
      <c r="D1595" s="220" t="s">
        <v>146</v>
      </c>
      <c r="E1595" s="229" t="s">
        <v>19</v>
      </c>
      <c r="F1595" s="230" t="s">
        <v>2578</v>
      </c>
      <c r="G1595" s="228"/>
      <c r="H1595" s="231">
        <v>2</v>
      </c>
      <c r="I1595" s="232"/>
      <c r="J1595" s="228"/>
      <c r="K1595" s="228"/>
      <c r="L1595" s="233"/>
      <c r="M1595" s="234"/>
      <c r="N1595" s="235"/>
      <c r="O1595" s="235"/>
      <c r="P1595" s="235"/>
      <c r="Q1595" s="235"/>
      <c r="R1595" s="235"/>
      <c r="S1595" s="235"/>
      <c r="T1595" s="236"/>
      <c r="U1595" s="13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37" t="s">
        <v>146</v>
      </c>
      <c r="AU1595" s="237" t="s">
        <v>83</v>
      </c>
      <c r="AV1595" s="13" t="s">
        <v>83</v>
      </c>
      <c r="AW1595" s="13" t="s">
        <v>33</v>
      </c>
      <c r="AX1595" s="13" t="s">
        <v>73</v>
      </c>
      <c r="AY1595" s="237" t="s">
        <v>133</v>
      </c>
    </row>
    <row r="1596" s="15" customFormat="1">
      <c r="A1596" s="15"/>
      <c r="B1596" s="248"/>
      <c r="C1596" s="249"/>
      <c r="D1596" s="220" t="s">
        <v>146</v>
      </c>
      <c r="E1596" s="250" t="s">
        <v>19</v>
      </c>
      <c r="F1596" s="251" t="s">
        <v>261</v>
      </c>
      <c r="G1596" s="249"/>
      <c r="H1596" s="252">
        <v>4</v>
      </c>
      <c r="I1596" s="253"/>
      <c r="J1596" s="249"/>
      <c r="K1596" s="249"/>
      <c r="L1596" s="254"/>
      <c r="M1596" s="255"/>
      <c r="N1596" s="256"/>
      <c r="O1596" s="256"/>
      <c r="P1596" s="256"/>
      <c r="Q1596" s="256"/>
      <c r="R1596" s="256"/>
      <c r="S1596" s="256"/>
      <c r="T1596" s="257"/>
      <c r="U1596" s="15"/>
      <c r="V1596" s="15"/>
      <c r="W1596" s="15"/>
      <c r="X1596" s="15"/>
      <c r="Y1596" s="15"/>
      <c r="Z1596" s="15"/>
      <c r="AA1596" s="15"/>
      <c r="AB1596" s="15"/>
      <c r="AC1596" s="15"/>
      <c r="AD1596" s="15"/>
      <c r="AE1596" s="15"/>
      <c r="AT1596" s="258" t="s">
        <v>146</v>
      </c>
      <c r="AU1596" s="258" t="s">
        <v>83</v>
      </c>
      <c r="AV1596" s="15" t="s">
        <v>140</v>
      </c>
      <c r="AW1596" s="15" t="s">
        <v>33</v>
      </c>
      <c r="AX1596" s="15" t="s">
        <v>81</v>
      </c>
      <c r="AY1596" s="258" t="s">
        <v>133</v>
      </c>
    </row>
    <row r="1597" s="2" customFormat="1" ht="33" customHeight="1">
      <c r="A1597" s="41"/>
      <c r="B1597" s="42"/>
      <c r="C1597" s="273" t="s">
        <v>2579</v>
      </c>
      <c r="D1597" s="273" t="s">
        <v>735</v>
      </c>
      <c r="E1597" s="274" t="s">
        <v>2580</v>
      </c>
      <c r="F1597" s="275" t="s">
        <v>2581</v>
      </c>
      <c r="G1597" s="276" t="s">
        <v>287</v>
      </c>
      <c r="H1597" s="277">
        <v>4</v>
      </c>
      <c r="I1597" s="278"/>
      <c r="J1597" s="279">
        <f>ROUND(I1597*H1597,2)</f>
        <v>0</v>
      </c>
      <c r="K1597" s="275" t="s">
        <v>19</v>
      </c>
      <c r="L1597" s="280"/>
      <c r="M1597" s="281" t="s">
        <v>19</v>
      </c>
      <c r="N1597" s="282" t="s">
        <v>44</v>
      </c>
      <c r="O1597" s="87"/>
      <c r="P1597" s="216">
        <f>O1597*H1597</f>
        <v>0</v>
      </c>
      <c r="Q1597" s="216">
        <v>0.016</v>
      </c>
      <c r="R1597" s="216">
        <f>Q1597*H1597</f>
        <v>0.064000000000000001</v>
      </c>
      <c r="S1597" s="216">
        <v>0</v>
      </c>
      <c r="T1597" s="217">
        <f>S1597*H1597</f>
        <v>0</v>
      </c>
      <c r="U1597" s="41"/>
      <c r="V1597" s="41"/>
      <c r="W1597" s="41"/>
      <c r="X1597" s="41"/>
      <c r="Y1597" s="41"/>
      <c r="Z1597" s="41"/>
      <c r="AA1597" s="41"/>
      <c r="AB1597" s="41"/>
      <c r="AC1597" s="41"/>
      <c r="AD1597" s="41"/>
      <c r="AE1597" s="41"/>
      <c r="AR1597" s="218" t="s">
        <v>382</v>
      </c>
      <c r="AT1597" s="218" t="s">
        <v>735</v>
      </c>
      <c r="AU1597" s="218" t="s">
        <v>83</v>
      </c>
      <c r="AY1597" s="20" t="s">
        <v>133</v>
      </c>
      <c r="BE1597" s="219">
        <f>IF(N1597="základní",J1597,0)</f>
        <v>0</v>
      </c>
      <c r="BF1597" s="219">
        <f>IF(N1597="snížená",J1597,0)</f>
        <v>0</v>
      </c>
      <c r="BG1597" s="219">
        <f>IF(N1597="zákl. přenesená",J1597,0)</f>
        <v>0</v>
      </c>
      <c r="BH1597" s="219">
        <f>IF(N1597="sníž. přenesená",J1597,0)</f>
        <v>0</v>
      </c>
      <c r="BI1597" s="219">
        <f>IF(N1597="nulová",J1597,0)</f>
        <v>0</v>
      </c>
      <c r="BJ1597" s="20" t="s">
        <v>81</v>
      </c>
      <c r="BK1597" s="219">
        <f>ROUND(I1597*H1597,2)</f>
        <v>0</v>
      </c>
      <c r="BL1597" s="20" t="s">
        <v>246</v>
      </c>
      <c r="BM1597" s="218" t="s">
        <v>2582</v>
      </c>
    </row>
    <row r="1598" s="2" customFormat="1">
      <c r="A1598" s="41"/>
      <c r="B1598" s="42"/>
      <c r="C1598" s="43"/>
      <c r="D1598" s="220" t="s">
        <v>142</v>
      </c>
      <c r="E1598" s="43"/>
      <c r="F1598" s="221" t="s">
        <v>2583</v>
      </c>
      <c r="G1598" s="43"/>
      <c r="H1598" s="43"/>
      <c r="I1598" s="222"/>
      <c r="J1598" s="43"/>
      <c r="K1598" s="43"/>
      <c r="L1598" s="47"/>
      <c r="M1598" s="223"/>
      <c r="N1598" s="224"/>
      <c r="O1598" s="87"/>
      <c r="P1598" s="87"/>
      <c r="Q1598" s="87"/>
      <c r="R1598" s="87"/>
      <c r="S1598" s="87"/>
      <c r="T1598" s="88"/>
      <c r="U1598" s="41"/>
      <c r="V1598" s="41"/>
      <c r="W1598" s="41"/>
      <c r="X1598" s="41"/>
      <c r="Y1598" s="41"/>
      <c r="Z1598" s="41"/>
      <c r="AA1598" s="41"/>
      <c r="AB1598" s="41"/>
      <c r="AC1598" s="41"/>
      <c r="AD1598" s="41"/>
      <c r="AE1598" s="41"/>
      <c r="AT1598" s="20" t="s">
        <v>142</v>
      </c>
      <c r="AU1598" s="20" t="s">
        <v>83</v>
      </c>
    </row>
    <row r="1599" s="2" customFormat="1" ht="24.15" customHeight="1">
      <c r="A1599" s="41"/>
      <c r="B1599" s="42"/>
      <c r="C1599" s="207" t="s">
        <v>2584</v>
      </c>
      <c r="D1599" s="207" t="s">
        <v>135</v>
      </c>
      <c r="E1599" s="208" t="s">
        <v>2585</v>
      </c>
      <c r="F1599" s="209" t="s">
        <v>2586</v>
      </c>
      <c r="G1599" s="210" t="s">
        <v>287</v>
      </c>
      <c r="H1599" s="211">
        <v>2</v>
      </c>
      <c r="I1599" s="212"/>
      <c r="J1599" s="213">
        <f>ROUND(I1599*H1599,2)</f>
        <v>0</v>
      </c>
      <c r="K1599" s="209" t="s">
        <v>139</v>
      </c>
      <c r="L1599" s="47"/>
      <c r="M1599" s="214" t="s">
        <v>19</v>
      </c>
      <c r="N1599" s="215" t="s">
        <v>44</v>
      </c>
      <c r="O1599" s="87"/>
      <c r="P1599" s="216">
        <f>O1599*H1599</f>
        <v>0</v>
      </c>
      <c r="Q1599" s="216">
        <v>0.00046999999999999999</v>
      </c>
      <c r="R1599" s="216">
        <f>Q1599*H1599</f>
        <v>0.00093999999999999997</v>
      </c>
      <c r="S1599" s="216">
        <v>0</v>
      </c>
      <c r="T1599" s="217">
        <f>S1599*H1599</f>
        <v>0</v>
      </c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R1599" s="218" t="s">
        <v>246</v>
      </c>
      <c r="AT1599" s="218" t="s">
        <v>135</v>
      </c>
      <c r="AU1599" s="218" t="s">
        <v>83</v>
      </c>
      <c r="AY1599" s="20" t="s">
        <v>133</v>
      </c>
      <c r="BE1599" s="219">
        <f>IF(N1599="základní",J1599,0)</f>
        <v>0</v>
      </c>
      <c r="BF1599" s="219">
        <f>IF(N1599="snížená",J1599,0)</f>
        <v>0</v>
      </c>
      <c r="BG1599" s="219">
        <f>IF(N1599="zákl. přenesená",J1599,0)</f>
        <v>0</v>
      </c>
      <c r="BH1599" s="219">
        <f>IF(N1599="sníž. přenesená",J1599,0)</f>
        <v>0</v>
      </c>
      <c r="BI1599" s="219">
        <f>IF(N1599="nulová",J1599,0)</f>
        <v>0</v>
      </c>
      <c r="BJ1599" s="20" t="s">
        <v>81</v>
      </c>
      <c r="BK1599" s="219">
        <f>ROUND(I1599*H1599,2)</f>
        <v>0</v>
      </c>
      <c r="BL1599" s="20" t="s">
        <v>246</v>
      </c>
      <c r="BM1599" s="218" t="s">
        <v>2587</v>
      </c>
    </row>
    <row r="1600" s="2" customFormat="1">
      <c r="A1600" s="41"/>
      <c r="B1600" s="42"/>
      <c r="C1600" s="43"/>
      <c r="D1600" s="220" t="s">
        <v>142</v>
      </c>
      <c r="E1600" s="43"/>
      <c r="F1600" s="221" t="s">
        <v>2588</v>
      </c>
      <c r="G1600" s="43"/>
      <c r="H1600" s="43"/>
      <c r="I1600" s="222"/>
      <c r="J1600" s="43"/>
      <c r="K1600" s="43"/>
      <c r="L1600" s="47"/>
      <c r="M1600" s="223"/>
      <c r="N1600" s="224"/>
      <c r="O1600" s="87"/>
      <c r="P1600" s="87"/>
      <c r="Q1600" s="87"/>
      <c r="R1600" s="87"/>
      <c r="S1600" s="87"/>
      <c r="T1600" s="88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T1600" s="20" t="s">
        <v>142</v>
      </c>
      <c r="AU1600" s="20" t="s">
        <v>83</v>
      </c>
    </row>
    <row r="1601" s="2" customFormat="1">
      <c r="A1601" s="41"/>
      <c r="B1601" s="42"/>
      <c r="C1601" s="43"/>
      <c r="D1601" s="225" t="s">
        <v>144</v>
      </c>
      <c r="E1601" s="43"/>
      <c r="F1601" s="226" t="s">
        <v>2589</v>
      </c>
      <c r="G1601" s="43"/>
      <c r="H1601" s="43"/>
      <c r="I1601" s="222"/>
      <c r="J1601" s="43"/>
      <c r="K1601" s="43"/>
      <c r="L1601" s="47"/>
      <c r="M1601" s="223"/>
      <c r="N1601" s="224"/>
      <c r="O1601" s="87"/>
      <c r="P1601" s="87"/>
      <c r="Q1601" s="87"/>
      <c r="R1601" s="87"/>
      <c r="S1601" s="87"/>
      <c r="T1601" s="88"/>
      <c r="U1601" s="41"/>
      <c r="V1601" s="41"/>
      <c r="W1601" s="41"/>
      <c r="X1601" s="41"/>
      <c r="Y1601" s="41"/>
      <c r="Z1601" s="41"/>
      <c r="AA1601" s="41"/>
      <c r="AB1601" s="41"/>
      <c r="AC1601" s="41"/>
      <c r="AD1601" s="41"/>
      <c r="AE1601" s="41"/>
      <c r="AT1601" s="20" t="s">
        <v>144</v>
      </c>
      <c r="AU1601" s="20" t="s">
        <v>83</v>
      </c>
    </row>
    <row r="1602" s="14" customFormat="1">
      <c r="A1602" s="14"/>
      <c r="B1602" s="238"/>
      <c r="C1602" s="239"/>
      <c r="D1602" s="220" t="s">
        <v>146</v>
      </c>
      <c r="E1602" s="240" t="s">
        <v>19</v>
      </c>
      <c r="F1602" s="241" t="s">
        <v>194</v>
      </c>
      <c r="G1602" s="239"/>
      <c r="H1602" s="240" t="s">
        <v>19</v>
      </c>
      <c r="I1602" s="242"/>
      <c r="J1602" s="239"/>
      <c r="K1602" s="239"/>
      <c r="L1602" s="243"/>
      <c r="M1602" s="244"/>
      <c r="N1602" s="245"/>
      <c r="O1602" s="245"/>
      <c r="P1602" s="245"/>
      <c r="Q1602" s="245"/>
      <c r="R1602" s="245"/>
      <c r="S1602" s="245"/>
      <c r="T1602" s="246"/>
      <c r="U1602" s="14"/>
      <c r="V1602" s="14"/>
      <c r="W1602" s="14"/>
      <c r="X1602" s="14"/>
      <c r="Y1602" s="14"/>
      <c r="Z1602" s="14"/>
      <c r="AA1602" s="14"/>
      <c r="AB1602" s="14"/>
      <c r="AC1602" s="14"/>
      <c r="AD1602" s="14"/>
      <c r="AE1602" s="14"/>
      <c r="AT1602" s="247" t="s">
        <v>146</v>
      </c>
      <c r="AU1602" s="247" t="s">
        <v>83</v>
      </c>
      <c r="AV1602" s="14" t="s">
        <v>81</v>
      </c>
      <c r="AW1602" s="14" t="s">
        <v>33</v>
      </c>
      <c r="AX1602" s="14" t="s">
        <v>73</v>
      </c>
      <c r="AY1602" s="247" t="s">
        <v>133</v>
      </c>
    </row>
    <row r="1603" s="13" customFormat="1">
      <c r="A1603" s="13"/>
      <c r="B1603" s="227"/>
      <c r="C1603" s="228"/>
      <c r="D1603" s="220" t="s">
        <v>146</v>
      </c>
      <c r="E1603" s="229" t="s">
        <v>19</v>
      </c>
      <c r="F1603" s="230" t="s">
        <v>2590</v>
      </c>
      <c r="G1603" s="228"/>
      <c r="H1603" s="231">
        <v>2</v>
      </c>
      <c r="I1603" s="232"/>
      <c r="J1603" s="228"/>
      <c r="K1603" s="228"/>
      <c r="L1603" s="233"/>
      <c r="M1603" s="234"/>
      <c r="N1603" s="235"/>
      <c r="O1603" s="235"/>
      <c r="P1603" s="235"/>
      <c r="Q1603" s="235"/>
      <c r="R1603" s="235"/>
      <c r="S1603" s="235"/>
      <c r="T1603" s="236"/>
      <c r="U1603" s="13"/>
      <c r="V1603" s="13"/>
      <c r="W1603" s="13"/>
      <c r="X1603" s="13"/>
      <c r="Y1603" s="13"/>
      <c r="Z1603" s="13"/>
      <c r="AA1603" s="13"/>
      <c r="AB1603" s="13"/>
      <c r="AC1603" s="13"/>
      <c r="AD1603" s="13"/>
      <c r="AE1603" s="13"/>
      <c r="AT1603" s="237" t="s">
        <v>146</v>
      </c>
      <c r="AU1603" s="237" t="s">
        <v>83</v>
      </c>
      <c r="AV1603" s="13" t="s">
        <v>83</v>
      </c>
      <c r="AW1603" s="13" t="s">
        <v>33</v>
      </c>
      <c r="AX1603" s="13" t="s">
        <v>81</v>
      </c>
      <c r="AY1603" s="237" t="s">
        <v>133</v>
      </c>
    </row>
    <row r="1604" s="2" customFormat="1" ht="33" customHeight="1">
      <c r="A1604" s="41"/>
      <c r="B1604" s="42"/>
      <c r="C1604" s="273" t="s">
        <v>2591</v>
      </c>
      <c r="D1604" s="273" t="s">
        <v>735</v>
      </c>
      <c r="E1604" s="274" t="s">
        <v>2592</v>
      </c>
      <c r="F1604" s="275" t="s">
        <v>2593</v>
      </c>
      <c r="G1604" s="276" t="s">
        <v>287</v>
      </c>
      <c r="H1604" s="277">
        <v>2</v>
      </c>
      <c r="I1604" s="278"/>
      <c r="J1604" s="279">
        <f>ROUND(I1604*H1604,2)</f>
        <v>0</v>
      </c>
      <c r="K1604" s="275" t="s">
        <v>19</v>
      </c>
      <c r="L1604" s="280"/>
      <c r="M1604" s="281" t="s">
        <v>19</v>
      </c>
      <c r="N1604" s="282" t="s">
        <v>44</v>
      </c>
      <c r="O1604" s="87"/>
      <c r="P1604" s="216">
        <f>O1604*H1604</f>
        <v>0</v>
      </c>
      <c r="Q1604" s="216">
        <v>0.056000000000000001</v>
      </c>
      <c r="R1604" s="216">
        <f>Q1604*H1604</f>
        <v>0.112</v>
      </c>
      <c r="S1604" s="216">
        <v>0</v>
      </c>
      <c r="T1604" s="217">
        <f>S1604*H1604</f>
        <v>0</v>
      </c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R1604" s="218" t="s">
        <v>382</v>
      </c>
      <c r="AT1604" s="218" t="s">
        <v>735</v>
      </c>
      <c r="AU1604" s="218" t="s">
        <v>83</v>
      </c>
      <c r="AY1604" s="20" t="s">
        <v>133</v>
      </c>
      <c r="BE1604" s="219">
        <f>IF(N1604="základní",J1604,0)</f>
        <v>0</v>
      </c>
      <c r="BF1604" s="219">
        <f>IF(N1604="snížená",J1604,0)</f>
        <v>0</v>
      </c>
      <c r="BG1604" s="219">
        <f>IF(N1604="zákl. přenesená",J1604,0)</f>
        <v>0</v>
      </c>
      <c r="BH1604" s="219">
        <f>IF(N1604="sníž. přenesená",J1604,0)</f>
        <v>0</v>
      </c>
      <c r="BI1604" s="219">
        <f>IF(N1604="nulová",J1604,0)</f>
        <v>0</v>
      </c>
      <c r="BJ1604" s="20" t="s">
        <v>81</v>
      </c>
      <c r="BK1604" s="219">
        <f>ROUND(I1604*H1604,2)</f>
        <v>0</v>
      </c>
      <c r="BL1604" s="20" t="s">
        <v>246</v>
      </c>
      <c r="BM1604" s="218" t="s">
        <v>2594</v>
      </c>
    </row>
    <row r="1605" s="2" customFormat="1">
      <c r="A1605" s="41"/>
      <c r="B1605" s="42"/>
      <c r="C1605" s="43"/>
      <c r="D1605" s="220" t="s">
        <v>142</v>
      </c>
      <c r="E1605" s="43"/>
      <c r="F1605" s="221" t="s">
        <v>2595</v>
      </c>
      <c r="G1605" s="43"/>
      <c r="H1605" s="43"/>
      <c r="I1605" s="222"/>
      <c r="J1605" s="43"/>
      <c r="K1605" s="43"/>
      <c r="L1605" s="47"/>
      <c r="M1605" s="223"/>
      <c r="N1605" s="224"/>
      <c r="O1605" s="87"/>
      <c r="P1605" s="87"/>
      <c r="Q1605" s="87"/>
      <c r="R1605" s="87"/>
      <c r="S1605" s="87"/>
      <c r="T1605" s="88"/>
      <c r="U1605" s="41"/>
      <c r="V1605" s="41"/>
      <c r="W1605" s="41"/>
      <c r="X1605" s="41"/>
      <c r="Y1605" s="41"/>
      <c r="Z1605" s="41"/>
      <c r="AA1605" s="41"/>
      <c r="AB1605" s="41"/>
      <c r="AC1605" s="41"/>
      <c r="AD1605" s="41"/>
      <c r="AE1605" s="41"/>
      <c r="AT1605" s="20" t="s">
        <v>142</v>
      </c>
      <c r="AU1605" s="20" t="s">
        <v>83</v>
      </c>
    </row>
    <row r="1606" s="2" customFormat="1" ht="24.15" customHeight="1">
      <c r="A1606" s="41"/>
      <c r="B1606" s="42"/>
      <c r="C1606" s="207" t="s">
        <v>2596</v>
      </c>
      <c r="D1606" s="207" t="s">
        <v>135</v>
      </c>
      <c r="E1606" s="208" t="s">
        <v>2597</v>
      </c>
      <c r="F1606" s="209" t="s">
        <v>2598</v>
      </c>
      <c r="G1606" s="210" t="s">
        <v>287</v>
      </c>
      <c r="H1606" s="211">
        <v>9</v>
      </c>
      <c r="I1606" s="212"/>
      <c r="J1606" s="213">
        <f>ROUND(I1606*H1606,2)</f>
        <v>0</v>
      </c>
      <c r="K1606" s="209" t="s">
        <v>139</v>
      </c>
      <c r="L1606" s="47"/>
      <c r="M1606" s="214" t="s">
        <v>19</v>
      </c>
      <c r="N1606" s="215" t="s">
        <v>44</v>
      </c>
      <c r="O1606" s="87"/>
      <c r="P1606" s="216">
        <f>O1606*H1606</f>
        <v>0</v>
      </c>
      <c r="Q1606" s="216">
        <v>0</v>
      </c>
      <c r="R1606" s="216">
        <f>Q1606*H1606</f>
        <v>0</v>
      </c>
      <c r="S1606" s="216">
        <v>0</v>
      </c>
      <c r="T1606" s="217">
        <f>S1606*H1606</f>
        <v>0</v>
      </c>
      <c r="U1606" s="41"/>
      <c r="V1606" s="41"/>
      <c r="W1606" s="41"/>
      <c r="X1606" s="41"/>
      <c r="Y1606" s="41"/>
      <c r="Z1606" s="41"/>
      <c r="AA1606" s="41"/>
      <c r="AB1606" s="41"/>
      <c r="AC1606" s="41"/>
      <c r="AD1606" s="41"/>
      <c r="AE1606" s="41"/>
      <c r="AR1606" s="218" t="s">
        <v>246</v>
      </c>
      <c r="AT1606" s="218" t="s">
        <v>135</v>
      </c>
      <c r="AU1606" s="218" t="s">
        <v>83</v>
      </c>
      <c r="AY1606" s="20" t="s">
        <v>133</v>
      </c>
      <c r="BE1606" s="219">
        <f>IF(N1606="základní",J1606,0)</f>
        <v>0</v>
      </c>
      <c r="BF1606" s="219">
        <f>IF(N1606="snížená",J1606,0)</f>
        <v>0</v>
      </c>
      <c r="BG1606" s="219">
        <f>IF(N1606="zákl. přenesená",J1606,0)</f>
        <v>0</v>
      </c>
      <c r="BH1606" s="219">
        <f>IF(N1606="sníž. přenesená",J1606,0)</f>
        <v>0</v>
      </c>
      <c r="BI1606" s="219">
        <f>IF(N1606="nulová",J1606,0)</f>
        <v>0</v>
      </c>
      <c r="BJ1606" s="20" t="s">
        <v>81</v>
      </c>
      <c r="BK1606" s="219">
        <f>ROUND(I1606*H1606,2)</f>
        <v>0</v>
      </c>
      <c r="BL1606" s="20" t="s">
        <v>246</v>
      </c>
      <c r="BM1606" s="218" t="s">
        <v>2599</v>
      </c>
    </row>
    <row r="1607" s="2" customFormat="1">
      <c r="A1607" s="41"/>
      <c r="B1607" s="42"/>
      <c r="C1607" s="43"/>
      <c r="D1607" s="220" t="s">
        <v>142</v>
      </c>
      <c r="E1607" s="43"/>
      <c r="F1607" s="221" t="s">
        <v>2600</v>
      </c>
      <c r="G1607" s="43"/>
      <c r="H1607" s="43"/>
      <c r="I1607" s="222"/>
      <c r="J1607" s="43"/>
      <c r="K1607" s="43"/>
      <c r="L1607" s="47"/>
      <c r="M1607" s="223"/>
      <c r="N1607" s="224"/>
      <c r="O1607" s="87"/>
      <c r="P1607" s="87"/>
      <c r="Q1607" s="87"/>
      <c r="R1607" s="87"/>
      <c r="S1607" s="87"/>
      <c r="T1607" s="88"/>
      <c r="U1607" s="41"/>
      <c r="V1607" s="41"/>
      <c r="W1607" s="41"/>
      <c r="X1607" s="41"/>
      <c r="Y1607" s="41"/>
      <c r="Z1607" s="41"/>
      <c r="AA1607" s="41"/>
      <c r="AB1607" s="41"/>
      <c r="AC1607" s="41"/>
      <c r="AD1607" s="41"/>
      <c r="AE1607" s="41"/>
      <c r="AT1607" s="20" t="s">
        <v>142</v>
      </c>
      <c r="AU1607" s="20" t="s">
        <v>83</v>
      </c>
    </row>
    <row r="1608" s="2" customFormat="1">
      <c r="A1608" s="41"/>
      <c r="B1608" s="42"/>
      <c r="C1608" s="43"/>
      <c r="D1608" s="225" t="s">
        <v>144</v>
      </c>
      <c r="E1608" s="43"/>
      <c r="F1608" s="226" t="s">
        <v>2601</v>
      </c>
      <c r="G1608" s="43"/>
      <c r="H1608" s="43"/>
      <c r="I1608" s="222"/>
      <c r="J1608" s="43"/>
      <c r="K1608" s="43"/>
      <c r="L1608" s="47"/>
      <c r="M1608" s="223"/>
      <c r="N1608" s="224"/>
      <c r="O1608" s="87"/>
      <c r="P1608" s="87"/>
      <c r="Q1608" s="87"/>
      <c r="R1608" s="87"/>
      <c r="S1608" s="87"/>
      <c r="T1608" s="88"/>
      <c r="U1608" s="41"/>
      <c r="V1608" s="41"/>
      <c r="W1608" s="41"/>
      <c r="X1608" s="41"/>
      <c r="Y1608" s="41"/>
      <c r="Z1608" s="41"/>
      <c r="AA1608" s="41"/>
      <c r="AB1608" s="41"/>
      <c r="AC1608" s="41"/>
      <c r="AD1608" s="41"/>
      <c r="AE1608" s="41"/>
      <c r="AT1608" s="20" t="s">
        <v>144</v>
      </c>
      <c r="AU1608" s="20" t="s">
        <v>83</v>
      </c>
    </row>
    <row r="1609" s="14" customFormat="1">
      <c r="A1609" s="14"/>
      <c r="B1609" s="238"/>
      <c r="C1609" s="239"/>
      <c r="D1609" s="220" t="s">
        <v>146</v>
      </c>
      <c r="E1609" s="240" t="s">
        <v>19</v>
      </c>
      <c r="F1609" s="241" t="s">
        <v>194</v>
      </c>
      <c r="G1609" s="239"/>
      <c r="H1609" s="240" t="s">
        <v>19</v>
      </c>
      <c r="I1609" s="242"/>
      <c r="J1609" s="239"/>
      <c r="K1609" s="239"/>
      <c r="L1609" s="243"/>
      <c r="M1609" s="244"/>
      <c r="N1609" s="245"/>
      <c r="O1609" s="245"/>
      <c r="P1609" s="245"/>
      <c r="Q1609" s="245"/>
      <c r="R1609" s="245"/>
      <c r="S1609" s="245"/>
      <c r="T1609" s="246"/>
      <c r="U1609" s="14"/>
      <c r="V1609" s="14"/>
      <c r="W1609" s="14"/>
      <c r="X1609" s="14"/>
      <c r="Y1609" s="14"/>
      <c r="Z1609" s="14"/>
      <c r="AA1609" s="14"/>
      <c r="AB1609" s="14"/>
      <c r="AC1609" s="14"/>
      <c r="AD1609" s="14"/>
      <c r="AE1609" s="14"/>
      <c r="AT1609" s="247" t="s">
        <v>146</v>
      </c>
      <c r="AU1609" s="247" t="s">
        <v>83</v>
      </c>
      <c r="AV1609" s="14" t="s">
        <v>81</v>
      </c>
      <c r="AW1609" s="14" t="s">
        <v>33</v>
      </c>
      <c r="AX1609" s="14" t="s">
        <v>73</v>
      </c>
      <c r="AY1609" s="247" t="s">
        <v>133</v>
      </c>
    </row>
    <row r="1610" s="13" customFormat="1">
      <c r="A1610" s="13"/>
      <c r="B1610" s="227"/>
      <c r="C1610" s="228"/>
      <c r="D1610" s="220" t="s">
        <v>146</v>
      </c>
      <c r="E1610" s="229" t="s">
        <v>19</v>
      </c>
      <c r="F1610" s="230" t="s">
        <v>2602</v>
      </c>
      <c r="G1610" s="228"/>
      <c r="H1610" s="231">
        <v>1</v>
      </c>
      <c r="I1610" s="232"/>
      <c r="J1610" s="228"/>
      <c r="K1610" s="228"/>
      <c r="L1610" s="233"/>
      <c r="M1610" s="234"/>
      <c r="N1610" s="235"/>
      <c r="O1610" s="235"/>
      <c r="P1610" s="235"/>
      <c r="Q1610" s="235"/>
      <c r="R1610" s="235"/>
      <c r="S1610" s="235"/>
      <c r="T1610" s="236"/>
      <c r="U1610" s="13"/>
      <c r="V1610" s="13"/>
      <c r="W1610" s="13"/>
      <c r="X1610" s="13"/>
      <c r="Y1610" s="13"/>
      <c r="Z1610" s="13"/>
      <c r="AA1610" s="13"/>
      <c r="AB1610" s="13"/>
      <c r="AC1610" s="13"/>
      <c r="AD1610" s="13"/>
      <c r="AE1610" s="13"/>
      <c r="AT1610" s="237" t="s">
        <v>146</v>
      </c>
      <c r="AU1610" s="237" t="s">
        <v>83</v>
      </c>
      <c r="AV1610" s="13" t="s">
        <v>83</v>
      </c>
      <c r="AW1610" s="13" t="s">
        <v>33</v>
      </c>
      <c r="AX1610" s="13" t="s">
        <v>73</v>
      </c>
      <c r="AY1610" s="237" t="s">
        <v>133</v>
      </c>
    </row>
    <row r="1611" s="13" customFormat="1">
      <c r="A1611" s="13"/>
      <c r="B1611" s="227"/>
      <c r="C1611" s="228"/>
      <c r="D1611" s="220" t="s">
        <v>146</v>
      </c>
      <c r="E1611" s="229" t="s">
        <v>19</v>
      </c>
      <c r="F1611" s="230" t="s">
        <v>2603</v>
      </c>
      <c r="G1611" s="228"/>
      <c r="H1611" s="231">
        <v>1</v>
      </c>
      <c r="I1611" s="232"/>
      <c r="J1611" s="228"/>
      <c r="K1611" s="228"/>
      <c r="L1611" s="233"/>
      <c r="M1611" s="234"/>
      <c r="N1611" s="235"/>
      <c r="O1611" s="235"/>
      <c r="P1611" s="235"/>
      <c r="Q1611" s="235"/>
      <c r="R1611" s="235"/>
      <c r="S1611" s="235"/>
      <c r="T1611" s="236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37" t="s">
        <v>146</v>
      </c>
      <c r="AU1611" s="237" t="s">
        <v>83</v>
      </c>
      <c r="AV1611" s="13" t="s">
        <v>83</v>
      </c>
      <c r="AW1611" s="13" t="s">
        <v>33</v>
      </c>
      <c r="AX1611" s="13" t="s">
        <v>73</v>
      </c>
      <c r="AY1611" s="237" t="s">
        <v>133</v>
      </c>
    </row>
    <row r="1612" s="13" customFormat="1">
      <c r="A1612" s="13"/>
      <c r="B1612" s="227"/>
      <c r="C1612" s="228"/>
      <c r="D1612" s="220" t="s">
        <v>146</v>
      </c>
      <c r="E1612" s="229" t="s">
        <v>19</v>
      </c>
      <c r="F1612" s="230" t="s">
        <v>2604</v>
      </c>
      <c r="G1612" s="228"/>
      <c r="H1612" s="231">
        <v>1</v>
      </c>
      <c r="I1612" s="232"/>
      <c r="J1612" s="228"/>
      <c r="K1612" s="228"/>
      <c r="L1612" s="233"/>
      <c r="M1612" s="234"/>
      <c r="N1612" s="235"/>
      <c r="O1612" s="235"/>
      <c r="P1612" s="235"/>
      <c r="Q1612" s="235"/>
      <c r="R1612" s="235"/>
      <c r="S1612" s="235"/>
      <c r="T1612" s="236"/>
      <c r="U1612" s="13"/>
      <c r="V1612" s="13"/>
      <c r="W1612" s="13"/>
      <c r="X1612" s="13"/>
      <c r="Y1612" s="13"/>
      <c r="Z1612" s="13"/>
      <c r="AA1612" s="13"/>
      <c r="AB1612" s="13"/>
      <c r="AC1612" s="13"/>
      <c r="AD1612" s="13"/>
      <c r="AE1612" s="13"/>
      <c r="AT1612" s="237" t="s">
        <v>146</v>
      </c>
      <c r="AU1612" s="237" t="s">
        <v>83</v>
      </c>
      <c r="AV1612" s="13" t="s">
        <v>83</v>
      </c>
      <c r="AW1612" s="13" t="s">
        <v>33</v>
      </c>
      <c r="AX1612" s="13" t="s">
        <v>73</v>
      </c>
      <c r="AY1612" s="237" t="s">
        <v>133</v>
      </c>
    </row>
    <row r="1613" s="13" customFormat="1">
      <c r="A1613" s="13"/>
      <c r="B1613" s="227"/>
      <c r="C1613" s="228"/>
      <c r="D1613" s="220" t="s">
        <v>146</v>
      </c>
      <c r="E1613" s="229" t="s">
        <v>19</v>
      </c>
      <c r="F1613" s="230" t="s">
        <v>2605</v>
      </c>
      <c r="G1613" s="228"/>
      <c r="H1613" s="231">
        <v>1</v>
      </c>
      <c r="I1613" s="232"/>
      <c r="J1613" s="228"/>
      <c r="K1613" s="228"/>
      <c r="L1613" s="233"/>
      <c r="M1613" s="234"/>
      <c r="N1613" s="235"/>
      <c r="O1613" s="235"/>
      <c r="P1613" s="235"/>
      <c r="Q1613" s="235"/>
      <c r="R1613" s="235"/>
      <c r="S1613" s="235"/>
      <c r="T1613" s="236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37" t="s">
        <v>146</v>
      </c>
      <c r="AU1613" s="237" t="s">
        <v>83</v>
      </c>
      <c r="AV1613" s="13" t="s">
        <v>83</v>
      </c>
      <c r="AW1613" s="13" t="s">
        <v>33</v>
      </c>
      <c r="AX1613" s="13" t="s">
        <v>73</v>
      </c>
      <c r="AY1613" s="237" t="s">
        <v>133</v>
      </c>
    </row>
    <row r="1614" s="13" customFormat="1">
      <c r="A1614" s="13"/>
      <c r="B1614" s="227"/>
      <c r="C1614" s="228"/>
      <c r="D1614" s="220" t="s">
        <v>146</v>
      </c>
      <c r="E1614" s="229" t="s">
        <v>19</v>
      </c>
      <c r="F1614" s="230" t="s">
        <v>2606</v>
      </c>
      <c r="G1614" s="228"/>
      <c r="H1614" s="231">
        <v>1</v>
      </c>
      <c r="I1614" s="232"/>
      <c r="J1614" s="228"/>
      <c r="K1614" s="228"/>
      <c r="L1614" s="233"/>
      <c r="M1614" s="234"/>
      <c r="N1614" s="235"/>
      <c r="O1614" s="235"/>
      <c r="P1614" s="235"/>
      <c r="Q1614" s="235"/>
      <c r="R1614" s="235"/>
      <c r="S1614" s="235"/>
      <c r="T1614" s="236"/>
      <c r="U1614" s="13"/>
      <c r="V1614" s="13"/>
      <c r="W1614" s="13"/>
      <c r="X1614" s="13"/>
      <c r="Y1614" s="13"/>
      <c r="Z1614" s="13"/>
      <c r="AA1614" s="13"/>
      <c r="AB1614" s="13"/>
      <c r="AC1614" s="13"/>
      <c r="AD1614" s="13"/>
      <c r="AE1614" s="13"/>
      <c r="AT1614" s="237" t="s">
        <v>146</v>
      </c>
      <c r="AU1614" s="237" t="s">
        <v>83</v>
      </c>
      <c r="AV1614" s="13" t="s">
        <v>83</v>
      </c>
      <c r="AW1614" s="13" t="s">
        <v>33</v>
      </c>
      <c r="AX1614" s="13" t="s">
        <v>73</v>
      </c>
      <c r="AY1614" s="237" t="s">
        <v>133</v>
      </c>
    </row>
    <row r="1615" s="13" customFormat="1">
      <c r="A1615" s="13"/>
      <c r="B1615" s="227"/>
      <c r="C1615" s="228"/>
      <c r="D1615" s="220" t="s">
        <v>146</v>
      </c>
      <c r="E1615" s="229" t="s">
        <v>19</v>
      </c>
      <c r="F1615" s="230" t="s">
        <v>2607</v>
      </c>
      <c r="G1615" s="228"/>
      <c r="H1615" s="231">
        <v>1</v>
      </c>
      <c r="I1615" s="232"/>
      <c r="J1615" s="228"/>
      <c r="K1615" s="228"/>
      <c r="L1615" s="233"/>
      <c r="M1615" s="234"/>
      <c r="N1615" s="235"/>
      <c r="O1615" s="235"/>
      <c r="P1615" s="235"/>
      <c r="Q1615" s="235"/>
      <c r="R1615" s="235"/>
      <c r="S1615" s="235"/>
      <c r="T1615" s="236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37" t="s">
        <v>146</v>
      </c>
      <c r="AU1615" s="237" t="s">
        <v>83</v>
      </c>
      <c r="AV1615" s="13" t="s">
        <v>83</v>
      </c>
      <c r="AW1615" s="13" t="s">
        <v>33</v>
      </c>
      <c r="AX1615" s="13" t="s">
        <v>73</v>
      </c>
      <c r="AY1615" s="237" t="s">
        <v>133</v>
      </c>
    </row>
    <row r="1616" s="13" customFormat="1">
      <c r="A1616" s="13"/>
      <c r="B1616" s="227"/>
      <c r="C1616" s="228"/>
      <c r="D1616" s="220" t="s">
        <v>146</v>
      </c>
      <c r="E1616" s="229" t="s">
        <v>19</v>
      </c>
      <c r="F1616" s="230" t="s">
        <v>2608</v>
      </c>
      <c r="G1616" s="228"/>
      <c r="H1616" s="231">
        <v>1</v>
      </c>
      <c r="I1616" s="232"/>
      <c r="J1616" s="228"/>
      <c r="K1616" s="228"/>
      <c r="L1616" s="233"/>
      <c r="M1616" s="234"/>
      <c r="N1616" s="235"/>
      <c r="O1616" s="235"/>
      <c r="P1616" s="235"/>
      <c r="Q1616" s="235"/>
      <c r="R1616" s="235"/>
      <c r="S1616" s="235"/>
      <c r="T1616" s="236"/>
      <c r="U1616" s="13"/>
      <c r="V1616" s="13"/>
      <c r="W1616" s="13"/>
      <c r="X1616" s="13"/>
      <c r="Y1616" s="13"/>
      <c r="Z1616" s="13"/>
      <c r="AA1616" s="13"/>
      <c r="AB1616" s="13"/>
      <c r="AC1616" s="13"/>
      <c r="AD1616" s="13"/>
      <c r="AE1616" s="13"/>
      <c r="AT1616" s="237" t="s">
        <v>146</v>
      </c>
      <c r="AU1616" s="237" t="s">
        <v>83</v>
      </c>
      <c r="AV1616" s="13" t="s">
        <v>83</v>
      </c>
      <c r="AW1616" s="13" t="s">
        <v>33</v>
      </c>
      <c r="AX1616" s="13" t="s">
        <v>73</v>
      </c>
      <c r="AY1616" s="237" t="s">
        <v>133</v>
      </c>
    </row>
    <row r="1617" s="13" customFormat="1">
      <c r="A1617" s="13"/>
      <c r="B1617" s="227"/>
      <c r="C1617" s="228"/>
      <c r="D1617" s="220" t="s">
        <v>146</v>
      </c>
      <c r="E1617" s="229" t="s">
        <v>19</v>
      </c>
      <c r="F1617" s="230" t="s">
        <v>2609</v>
      </c>
      <c r="G1617" s="228"/>
      <c r="H1617" s="231">
        <v>1</v>
      </c>
      <c r="I1617" s="232"/>
      <c r="J1617" s="228"/>
      <c r="K1617" s="228"/>
      <c r="L1617" s="233"/>
      <c r="M1617" s="234"/>
      <c r="N1617" s="235"/>
      <c r="O1617" s="235"/>
      <c r="P1617" s="235"/>
      <c r="Q1617" s="235"/>
      <c r="R1617" s="235"/>
      <c r="S1617" s="235"/>
      <c r="T1617" s="236"/>
      <c r="U1617" s="13"/>
      <c r="V1617" s="13"/>
      <c r="W1617" s="13"/>
      <c r="X1617" s="13"/>
      <c r="Y1617" s="13"/>
      <c r="Z1617" s="13"/>
      <c r="AA1617" s="13"/>
      <c r="AB1617" s="13"/>
      <c r="AC1617" s="13"/>
      <c r="AD1617" s="13"/>
      <c r="AE1617" s="13"/>
      <c r="AT1617" s="237" t="s">
        <v>146</v>
      </c>
      <c r="AU1617" s="237" t="s">
        <v>83</v>
      </c>
      <c r="AV1617" s="13" t="s">
        <v>83</v>
      </c>
      <c r="AW1617" s="13" t="s">
        <v>33</v>
      </c>
      <c r="AX1617" s="13" t="s">
        <v>73</v>
      </c>
      <c r="AY1617" s="237" t="s">
        <v>133</v>
      </c>
    </row>
    <row r="1618" s="13" customFormat="1">
      <c r="A1618" s="13"/>
      <c r="B1618" s="227"/>
      <c r="C1618" s="228"/>
      <c r="D1618" s="220" t="s">
        <v>146</v>
      </c>
      <c r="E1618" s="229" t="s">
        <v>19</v>
      </c>
      <c r="F1618" s="230" t="s">
        <v>2610</v>
      </c>
      <c r="G1618" s="228"/>
      <c r="H1618" s="231">
        <v>1</v>
      </c>
      <c r="I1618" s="232"/>
      <c r="J1618" s="228"/>
      <c r="K1618" s="228"/>
      <c r="L1618" s="233"/>
      <c r="M1618" s="234"/>
      <c r="N1618" s="235"/>
      <c r="O1618" s="235"/>
      <c r="P1618" s="235"/>
      <c r="Q1618" s="235"/>
      <c r="R1618" s="235"/>
      <c r="S1618" s="235"/>
      <c r="T1618" s="236"/>
      <c r="U1618" s="13"/>
      <c r="V1618" s="13"/>
      <c r="W1618" s="13"/>
      <c r="X1618" s="13"/>
      <c r="Y1618" s="13"/>
      <c r="Z1618" s="13"/>
      <c r="AA1618" s="13"/>
      <c r="AB1618" s="13"/>
      <c r="AC1618" s="13"/>
      <c r="AD1618" s="13"/>
      <c r="AE1618" s="13"/>
      <c r="AT1618" s="237" t="s">
        <v>146</v>
      </c>
      <c r="AU1618" s="237" t="s">
        <v>83</v>
      </c>
      <c r="AV1618" s="13" t="s">
        <v>83</v>
      </c>
      <c r="AW1618" s="13" t="s">
        <v>33</v>
      </c>
      <c r="AX1618" s="13" t="s">
        <v>73</v>
      </c>
      <c r="AY1618" s="237" t="s">
        <v>133</v>
      </c>
    </row>
    <row r="1619" s="15" customFormat="1">
      <c r="A1619" s="15"/>
      <c r="B1619" s="248"/>
      <c r="C1619" s="249"/>
      <c r="D1619" s="220" t="s">
        <v>146</v>
      </c>
      <c r="E1619" s="250" t="s">
        <v>19</v>
      </c>
      <c r="F1619" s="251" t="s">
        <v>261</v>
      </c>
      <c r="G1619" s="249"/>
      <c r="H1619" s="252">
        <v>9</v>
      </c>
      <c r="I1619" s="253"/>
      <c r="J1619" s="249"/>
      <c r="K1619" s="249"/>
      <c r="L1619" s="254"/>
      <c r="M1619" s="255"/>
      <c r="N1619" s="256"/>
      <c r="O1619" s="256"/>
      <c r="P1619" s="256"/>
      <c r="Q1619" s="256"/>
      <c r="R1619" s="256"/>
      <c r="S1619" s="256"/>
      <c r="T1619" s="257"/>
      <c r="U1619" s="15"/>
      <c r="V1619" s="15"/>
      <c r="W1619" s="15"/>
      <c r="X1619" s="15"/>
      <c r="Y1619" s="15"/>
      <c r="Z1619" s="15"/>
      <c r="AA1619" s="15"/>
      <c r="AB1619" s="15"/>
      <c r="AC1619" s="15"/>
      <c r="AD1619" s="15"/>
      <c r="AE1619" s="15"/>
      <c r="AT1619" s="258" t="s">
        <v>146</v>
      </c>
      <c r="AU1619" s="258" t="s">
        <v>83</v>
      </c>
      <c r="AV1619" s="15" t="s">
        <v>140</v>
      </c>
      <c r="AW1619" s="15" t="s">
        <v>33</v>
      </c>
      <c r="AX1619" s="15" t="s">
        <v>81</v>
      </c>
      <c r="AY1619" s="258" t="s">
        <v>133</v>
      </c>
    </row>
    <row r="1620" s="2" customFormat="1" ht="24.15" customHeight="1">
      <c r="A1620" s="41"/>
      <c r="B1620" s="42"/>
      <c r="C1620" s="273" t="s">
        <v>2611</v>
      </c>
      <c r="D1620" s="273" t="s">
        <v>735</v>
      </c>
      <c r="E1620" s="274" t="s">
        <v>2612</v>
      </c>
      <c r="F1620" s="275" t="s">
        <v>2613</v>
      </c>
      <c r="G1620" s="276" t="s">
        <v>287</v>
      </c>
      <c r="H1620" s="277">
        <v>6</v>
      </c>
      <c r="I1620" s="278"/>
      <c r="J1620" s="279">
        <f>ROUND(I1620*H1620,2)</f>
        <v>0</v>
      </c>
      <c r="K1620" s="275" t="s">
        <v>139</v>
      </c>
      <c r="L1620" s="280"/>
      <c r="M1620" s="281" t="s">
        <v>19</v>
      </c>
      <c r="N1620" s="282" t="s">
        <v>44</v>
      </c>
      <c r="O1620" s="87"/>
      <c r="P1620" s="216">
        <f>O1620*H1620</f>
        <v>0</v>
      </c>
      <c r="Q1620" s="216">
        <v>0.0019300000000000001</v>
      </c>
      <c r="R1620" s="216">
        <f>Q1620*H1620</f>
        <v>0.01158</v>
      </c>
      <c r="S1620" s="216">
        <v>0</v>
      </c>
      <c r="T1620" s="217">
        <f>S1620*H1620</f>
        <v>0</v>
      </c>
      <c r="U1620" s="41"/>
      <c r="V1620" s="41"/>
      <c r="W1620" s="41"/>
      <c r="X1620" s="41"/>
      <c r="Y1620" s="41"/>
      <c r="Z1620" s="41"/>
      <c r="AA1620" s="41"/>
      <c r="AB1620" s="41"/>
      <c r="AC1620" s="41"/>
      <c r="AD1620" s="41"/>
      <c r="AE1620" s="41"/>
      <c r="AR1620" s="218" t="s">
        <v>382</v>
      </c>
      <c r="AT1620" s="218" t="s">
        <v>735</v>
      </c>
      <c r="AU1620" s="218" t="s">
        <v>83</v>
      </c>
      <c r="AY1620" s="20" t="s">
        <v>133</v>
      </c>
      <c r="BE1620" s="219">
        <f>IF(N1620="základní",J1620,0)</f>
        <v>0</v>
      </c>
      <c r="BF1620" s="219">
        <f>IF(N1620="snížená",J1620,0)</f>
        <v>0</v>
      </c>
      <c r="BG1620" s="219">
        <f>IF(N1620="zákl. přenesená",J1620,0)</f>
        <v>0</v>
      </c>
      <c r="BH1620" s="219">
        <f>IF(N1620="sníž. přenesená",J1620,0)</f>
        <v>0</v>
      </c>
      <c r="BI1620" s="219">
        <f>IF(N1620="nulová",J1620,0)</f>
        <v>0</v>
      </c>
      <c r="BJ1620" s="20" t="s">
        <v>81</v>
      </c>
      <c r="BK1620" s="219">
        <f>ROUND(I1620*H1620,2)</f>
        <v>0</v>
      </c>
      <c r="BL1620" s="20" t="s">
        <v>246</v>
      </c>
      <c r="BM1620" s="218" t="s">
        <v>2614</v>
      </c>
    </row>
    <row r="1621" s="2" customFormat="1">
      <c r="A1621" s="41"/>
      <c r="B1621" s="42"/>
      <c r="C1621" s="43"/>
      <c r="D1621" s="220" t="s">
        <v>142</v>
      </c>
      <c r="E1621" s="43"/>
      <c r="F1621" s="221" t="s">
        <v>2613</v>
      </c>
      <c r="G1621" s="43"/>
      <c r="H1621" s="43"/>
      <c r="I1621" s="222"/>
      <c r="J1621" s="43"/>
      <c r="K1621" s="43"/>
      <c r="L1621" s="47"/>
      <c r="M1621" s="223"/>
      <c r="N1621" s="224"/>
      <c r="O1621" s="87"/>
      <c r="P1621" s="87"/>
      <c r="Q1621" s="87"/>
      <c r="R1621" s="87"/>
      <c r="S1621" s="87"/>
      <c r="T1621" s="88"/>
      <c r="U1621" s="41"/>
      <c r="V1621" s="41"/>
      <c r="W1621" s="41"/>
      <c r="X1621" s="41"/>
      <c r="Y1621" s="41"/>
      <c r="Z1621" s="41"/>
      <c r="AA1621" s="41"/>
      <c r="AB1621" s="41"/>
      <c r="AC1621" s="41"/>
      <c r="AD1621" s="41"/>
      <c r="AE1621" s="41"/>
      <c r="AT1621" s="20" t="s">
        <v>142</v>
      </c>
      <c r="AU1621" s="20" t="s">
        <v>83</v>
      </c>
    </row>
    <row r="1622" s="13" customFormat="1">
      <c r="A1622" s="13"/>
      <c r="B1622" s="227"/>
      <c r="C1622" s="228"/>
      <c r="D1622" s="220" t="s">
        <v>146</v>
      </c>
      <c r="E1622" s="229" t="s">
        <v>19</v>
      </c>
      <c r="F1622" s="230" t="s">
        <v>2603</v>
      </c>
      <c r="G1622" s="228"/>
      <c r="H1622" s="231">
        <v>1</v>
      </c>
      <c r="I1622" s="232"/>
      <c r="J1622" s="228"/>
      <c r="K1622" s="228"/>
      <c r="L1622" s="233"/>
      <c r="M1622" s="234"/>
      <c r="N1622" s="235"/>
      <c r="O1622" s="235"/>
      <c r="P1622" s="235"/>
      <c r="Q1622" s="235"/>
      <c r="R1622" s="235"/>
      <c r="S1622" s="235"/>
      <c r="T1622" s="236"/>
      <c r="U1622" s="13"/>
      <c r="V1622" s="13"/>
      <c r="W1622" s="13"/>
      <c r="X1622" s="13"/>
      <c r="Y1622" s="13"/>
      <c r="Z1622" s="13"/>
      <c r="AA1622" s="13"/>
      <c r="AB1622" s="13"/>
      <c r="AC1622" s="13"/>
      <c r="AD1622" s="13"/>
      <c r="AE1622" s="13"/>
      <c r="AT1622" s="237" t="s">
        <v>146</v>
      </c>
      <c r="AU1622" s="237" t="s">
        <v>83</v>
      </c>
      <c r="AV1622" s="13" t="s">
        <v>83</v>
      </c>
      <c r="AW1622" s="13" t="s">
        <v>33</v>
      </c>
      <c r="AX1622" s="13" t="s">
        <v>73</v>
      </c>
      <c r="AY1622" s="237" t="s">
        <v>133</v>
      </c>
    </row>
    <row r="1623" s="13" customFormat="1">
      <c r="A1623" s="13"/>
      <c r="B1623" s="227"/>
      <c r="C1623" s="228"/>
      <c r="D1623" s="220" t="s">
        <v>146</v>
      </c>
      <c r="E1623" s="229" t="s">
        <v>19</v>
      </c>
      <c r="F1623" s="230" t="s">
        <v>2604</v>
      </c>
      <c r="G1623" s="228"/>
      <c r="H1623" s="231">
        <v>1</v>
      </c>
      <c r="I1623" s="232"/>
      <c r="J1623" s="228"/>
      <c r="K1623" s="228"/>
      <c r="L1623" s="233"/>
      <c r="M1623" s="234"/>
      <c r="N1623" s="235"/>
      <c r="O1623" s="235"/>
      <c r="P1623" s="235"/>
      <c r="Q1623" s="235"/>
      <c r="R1623" s="235"/>
      <c r="S1623" s="235"/>
      <c r="T1623" s="236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37" t="s">
        <v>146</v>
      </c>
      <c r="AU1623" s="237" t="s">
        <v>83</v>
      </c>
      <c r="AV1623" s="13" t="s">
        <v>83</v>
      </c>
      <c r="AW1623" s="13" t="s">
        <v>33</v>
      </c>
      <c r="AX1623" s="13" t="s">
        <v>73</v>
      </c>
      <c r="AY1623" s="237" t="s">
        <v>133</v>
      </c>
    </row>
    <row r="1624" s="13" customFormat="1">
      <c r="A1624" s="13"/>
      <c r="B1624" s="227"/>
      <c r="C1624" s="228"/>
      <c r="D1624" s="220" t="s">
        <v>146</v>
      </c>
      <c r="E1624" s="229" t="s">
        <v>19</v>
      </c>
      <c r="F1624" s="230" t="s">
        <v>2605</v>
      </c>
      <c r="G1624" s="228"/>
      <c r="H1624" s="231">
        <v>1</v>
      </c>
      <c r="I1624" s="232"/>
      <c r="J1624" s="228"/>
      <c r="K1624" s="228"/>
      <c r="L1624" s="233"/>
      <c r="M1624" s="234"/>
      <c r="N1624" s="235"/>
      <c r="O1624" s="235"/>
      <c r="P1624" s="235"/>
      <c r="Q1624" s="235"/>
      <c r="R1624" s="235"/>
      <c r="S1624" s="235"/>
      <c r="T1624" s="236"/>
      <c r="U1624" s="13"/>
      <c r="V1624" s="13"/>
      <c r="W1624" s="13"/>
      <c r="X1624" s="13"/>
      <c r="Y1624" s="13"/>
      <c r="Z1624" s="13"/>
      <c r="AA1624" s="13"/>
      <c r="AB1624" s="13"/>
      <c r="AC1624" s="13"/>
      <c r="AD1624" s="13"/>
      <c r="AE1624" s="13"/>
      <c r="AT1624" s="237" t="s">
        <v>146</v>
      </c>
      <c r="AU1624" s="237" t="s">
        <v>83</v>
      </c>
      <c r="AV1624" s="13" t="s">
        <v>83</v>
      </c>
      <c r="AW1624" s="13" t="s">
        <v>33</v>
      </c>
      <c r="AX1624" s="13" t="s">
        <v>73</v>
      </c>
      <c r="AY1624" s="237" t="s">
        <v>133</v>
      </c>
    </row>
    <row r="1625" s="13" customFormat="1">
      <c r="A1625" s="13"/>
      <c r="B1625" s="227"/>
      <c r="C1625" s="228"/>
      <c r="D1625" s="220" t="s">
        <v>146</v>
      </c>
      <c r="E1625" s="229" t="s">
        <v>19</v>
      </c>
      <c r="F1625" s="230" t="s">
        <v>2608</v>
      </c>
      <c r="G1625" s="228"/>
      <c r="H1625" s="231">
        <v>1</v>
      </c>
      <c r="I1625" s="232"/>
      <c r="J1625" s="228"/>
      <c r="K1625" s="228"/>
      <c r="L1625" s="233"/>
      <c r="M1625" s="234"/>
      <c r="N1625" s="235"/>
      <c r="O1625" s="235"/>
      <c r="P1625" s="235"/>
      <c r="Q1625" s="235"/>
      <c r="R1625" s="235"/>
      <c r="S1625" s="235"/>
      <c r="T1625" s="236"/>
      <c r="U1625" s="13"/>
      <c r="V1625" s="13"/>
      <c r="W1625" s="13"/>
      <c r="X1625" s="13"/>
      <c r="Y1625" s="13"/>
      <c r="Z1625" s="13"/>
      <c r="AA1625" s="13"/>
      <c r="AB1625" s="13"/>
      <c r="AC1625" s="13"/>
      <c r="AD1625" s="13"/>
      <c r="AE1625" s="13"/>
      <c r="AT1625" s="237" t="s">
        <v>146</v>
      </c>
      <c r="AU1625" s="237" t="s">
        <v>83</v>
      </c>
      <c r="AV1625" s="13" t="s">
        <v>83</v>
      </c>
      <c r="AW1625" s="13" t="s">
        <v>33</v>
      </c>
      <c r="AX1625" s="13" t="s">
        <v>73</v>
      </c>
      <c r="AY1625" s="237" t="s">
        <v>133</v>
      </c>
    </row>
    <row r="1626" s="13" customFormat="1">
      <c r="A1626" s="13"/>
      <c r="B1626" s="227"/>
      <c r="C1626" s="228"/>
      <c r="D1626" s="220" t="s">
        <v>146</v>
      </c>
      <c r="E1626" s="229" t="s">
        <v>19</v>
      </c>
      <c r="F1626" s="230" t="s">
        <v>2609</v>
      </c>
      <c r="G1626" s="228"/>
      <c r="H1626" s="231">
        <v>1</v>
      </c>
      <c r="I1626" s="232"/>
      <c r="J1626" s="228"/>
      <c r="K1626" s="228"/>
      <c r="L1626" s="233"/>
      <c r="M1626" s="234"/>
      <c r="N1626" s="235"/>
      <c r="O1626" s="235"/>
      <c r="P1626" s="235"/>
      <c r="Q1626" s="235"/>
      <c r="R1626" s="235"/>
      <c r="S1626" s="235"/>
      <c r="T1626" s="236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37" t="s">
        <v>146</v>
      </c>
      <c r="AU1626" s="237" t="s">
        <v>83</v>
      </c>
      <c r="AV1626" s="13" t="s">
        <v>83</v>
      </c>
      <c r="AW1626" s="13" t="s">
        <v>33</v>
      </c>
      <c r="AX1626" s="13" t="s">
        <v>73</v>
      </c>
      <c r="AY1626" s="237" t="s">
        <v>133</v>
      </c>
    </row>
    <row r="1627" s="13" customFormat="1">
      <c r="A1627" s="13"/>
      <c r="B1627" s="227"/>
      <c r="C1627" s="228"/>
      <c r="D1627" s="220" t="s">
        <v>146</v>
      </c>
      <c r="E1627" s="229" t="s">
        <v>19</v>
      </c>
      <c r="F1627" s="230" t="s">
        <v>2610</v>
      </c>
      <c r="G1627" s="228"/>
      <c r="H1627" s="231">
        <v>1</v>
      </c>
      <c r="I1627" s="232"/>
      <c r="J1627" s="228"/>
      <c r="K1627" s="228"/>
      <c r="L1627" s="233"/>
      <c r="M1627" s="234"/>
      <c r="N1627" s="235"/>
      <c r="O1627" s="235"/>
      <c r="P1627" s="235"/>
      <c r="Q1627" s="235"/>
      <c r="R1627" s="235"/>
      <c r="S1627" s="235"/>
      <c r="T1627" s="236"/>
      <c r="U1627" s="13"/>
      <c r="V1627" s="13"/>
      <c r="W1627" s="13"/>
      <c r="X1627" s="13"/>
      <c r="Y1627" s="13"/>
      <c r="Z1627" s="13"/>
      <c r="AA1627" s="13"/>
      <c r="AB1627" s="13"/>
      <c r="AC1627" s="13"/>
      <c r="AD1627" s="13"/>
      <c r="AE1627" s="13"/>
      <c r="AT1627" s="237" t="s">
        <v>146</v>
      </c>
      <c r="AU1627" s="237" t="s">
        <v>83</v>
      </c>
      <c r="AV1627" s="13" t="s">
        <v>83</v>
      </c>
      <c r="AW1627" s="13" t="s">
        <v>33</v>
      </c>
      <c r="AX1627" s="13" t="s">
        <v>73</v>
      </c>
      <c r="AY1627" s="237" t="s">
        <v>133</v>
      </c>
    </row>
    <row r="1628" s="15" customFormat="1">
      <c r="A1628" s="15"/>
      <c r="B1628" s="248"/>
      <c r="C1628" s="249"/>
      <c r="D1628" s="220" t="s">
        <v>146</v>
      </c>
      <c r="E1628" s="250" t="s">
        <v>19</v>
      </c>
      <c r="F1628" s="251" t="s">
        <v>261</v>
      </c>
      <c r="G1628" s="249"/>
      <c r="H1628" s="252">
        <v>6</v>
      </c>
      <c r="I1628" s="253"/>
      <c r="J1628" s="249"/>
      <c r="K1628" s="249"/>
      <c r="L1628" s="254"/>
      <c r="M1628" s="255"/>
      <c r="N1628" s="256"/>
      <c r="O1628" s="256"/>
      <c r="P1628" s="256"/>
      <c r="Q1628" s="256"/>
      <c r="R1628" s="256"/>
      <c r="S1628" s="256"/>
      <c r="T1628" s="257"/>
      <c r="U1628" s="15"/>
      <c r="V1628" s="15"/>
      <c r="W1628" s="15"/>
      <c r="X1628" s="15"/>
      <c r="Y1628" s="15"/>
      <c r="Z1628" s="15"/>
      <c r="AA1628" s="15"/>
      <c r="AB1628" s="15"/>
      <c r="AC1628" s="15"/>
      <c r="AD1628" s="15"/>
      <c r="AE1628" s="15"/>
      <c r="AT1628" s="258" t="s">
        <v>146</v>
      </c>
      <c r="AU1628" s="258" t="s">
        <v>83</v>
      </c>
      <c r="AV1628" s="15" t="s">
        <v>140</v>
      </c>
      <c r="AW1628" s="15" t="s">
        <v>33</v>
      </c>
      <c r="AX1628" s="15" t="s">
        <v>81</v>
      </c>
      <c r="AY1628" s="258" t="s">
        <v>133</v>
      </c>
    </row>
    <row r="1629" s="2" customFormat="1" ht="24.15" customHeight="1">
      <c r="A1629" s="41"/>
      <c r="B1629" s="42"/>
      <c r="C1629" s="273" t="s">
        <v>2615</v>
      </c>
      <c r="D1629" s="273" t="s">
        <v>735</v>
      </c>
      <c r="E1629" s="274" t="s">
        <v>2616</v>
      </c>
      <c r="F1629" s="275" t="s">
        <v>2617</v>
      </c>
      <c r="G1629" s="276" t="s">
        <v>287</v>
      </c>
      <c r="H1629" s="277">
        <v>1</v>
      </c>
      <c r="I1629" s="278"/>
      <c r="J1629" s="279">
        <f>ROUND(I1629*H1629,2)</f>
        <v>0</v>
      </c>
      <c r="K1629" s="275" t="s">
        <v>139</v>
      </c>
      <c r="L1629" s="280"/>
      <c r="M1629" s="281" t="s">
        <v>19</v>
      </c>
      <c r="N1629" s="282" t="s">
        <v>44</v>
      </c>
      <c r="O1629" s="87"/>
      <c r="P1629" s="216">
        <f>O1629*H1629</f>
        <v>0</v>
      </c>
      <c r="Q1629" s="216">
        <v>0.0022300000000000002</v>
      </c>
      <c r="R1629" s="216">
        <f>Q1629*H1629</f>
        <v>0.0022300000000000002</v>
      </c>
      <c r="S1629" s="216">
        <v>0</v>
      </c>
      <c r="T1629" s="217">
        <f>S1629*H1629</f>
        <v>0</v>
      </c>
      <c r="U1629" s="41"/>
      <c r="V1629" s="41"/>
      <c r="W1629" s="41"/>
      <c r="X1629" s="41"/>
      <c r="Y1629" s="41"/>
      <c r="Z1629" s="41"/>
      <c r="AA1629" s="41"/>
      <c r="AB1629" s="41"/>
      <c r="AC1629" s="41"/>
      <c r="AD1629" s="41"/>
      <c r="AE1629" s="41"/>
      <c r="AR1629" s="218" t="s">
        <v>382</v>
      </c>
      <c r="AT1629" s="218" t="s">
        <v>735</v>
      </c>
      <c r="AU1629" s="218" t="s">
        <v>83</v>
      </c>
      <c r="AY1629" s="20" t="s">
        <v>133</v>
      </c>
      <c r="BE1629" s="219">
        <f>IF(N1629="základní",J1629,0)</f>
        <v>0</v>
      </c>
      <c r="BF1629" s="219">
        <f>IF(N1629="snížená",J1629,0)</f>
        <v>0</v>
      </c>
      <c r="BG1629" s="219">
        <f>IF(N1629="zákl. přenesená",J1629,0)</f>
        <v>0</v>
      </c>
      <c r="BH1629" s="219">
        <f>IF(N1629="sníž. přenesená",J1629,0)</f>
        <v>0</v>
      </c>
      <c r="BI1629" s="219">
        <f>IF(N1629="nulová",J1629,0)</f>
        <v>0</v>
      </c>
      <c r="BJ1629" s="20" t="s">
        <v>81</v>
      </c>
      <c r="BK1629" s="219">
        <f>ROUND(I1629*H1629,2)</f>
        <v>0</v>
      </c>
      <c r="BL1629" s="20" t="s">
        <v>246</v>
      </c>
      <c r="BM1629" s="218" t="s">
        <v>2618</v>
      </c>
    </row>
    <row r="1630" s="2" customFormat="1">
      <c r="A1630" s="41"/>
      <c r="B1630" s="42"/>
      <c r="C1630" s="43"/>
      <c r="D1630" s="220" t="s">
        <v>142</v>
      </c>
      <c r="E1630" s="43"/>
      <c r="F1630" s="221" t="s">
        <v>2617</v>
      </c>
      <c r="G1630" s="43"/>
      <c r="H1630" s="43"/>
      <c r="I1630" s="222"/>
      <c r="J1630" s="43"/>
      <c r="K1630" s="43"/>
      <c r="L1630" s="47"/>
      <c r="M1630" s="223"/>
      <c r="N1630" s="224"/>
      <c r="O1630" s="87"/>
      <c r="P1630" s="87"/>
      <c r="Q1630" s="87"/>
      <c r="R1630" s="87"/>
      <c r="S1630" s="87"/>
      <c r="T1630" s="88"/>
      <c r="U1630" s="41"/>
      <c r="V1630" s="41"/>
      <c r="W1630" s="41"/>
      <c r="X1630" s="41"/>
      <c r="Y1630" s="41"/>
      <c r="Z1630" s="41"/>
      <c r="AA1630" s="41"/>
      <c r="AB1630" s="41"/>
      <c r="AC1630" s="41"/>
      <c r="AD1630" s="41"/>
      <c r="AE1630" s="41"/>
      <c r="AT1630" s="20" t="s">
        <v>142</v>
      </c>
      <c r="AU1630" s="20" t="s">
        <v>83</v>
      </c>
    </row>
    <row r="1631" s="13" customFormat="1">
      <c r="A1631" s="13"/>
      <c r="B1631" s="227"/>
      <c r="C1631" s="228"/>
      <c r="D1631" s="220" t="s">
        <v>146</v>
      </c>
      <c r="E1631" s="229" t="s">
        <v>19</v>
      </c>
      <c r="F1631" s="230" t="s">
        <v>2602</v>
      </c>
      <c r="G1631" s="228"/>
      <c r="H1631" s="231">
        <v>1</v>
      </c>
      <c r="I1631" s="232"/>
      <c r="J1631" s="228"/>
      <c r="K1631" s="228"/>
      <c r="L1631" s="233"/>
      <c r="M1631" s="234"/>
      <c r="N1631" s="235"/>
      <c r="O1631" s="235"/>
      <c r="P1631" s="235"/>
      <c r="Q1631" s="235"/>
      <c r="R1631" s="235"/>
      <c r="S1631" s="235"/>
      <c r="T1631" s="236"/>
      <c r="U1631" s="13"/>
      <c r="V1631" s="13"/>
      <c r="W1631" s="13"/>
      <c r="X1631" s="13"/>
      <c r="Y1631" s="13"/>
      <c r="Z1631" s="13"/>
      <c r="AA1631" s="13"/>
      <c r="AB1631" s="13"/>
      <c r="AC1631" s="13"/>
      <c r="AD1631" s="13"/>
      <c r="AE1631" s="13"/>
      <c r="AT1631" s="237" t="s">
        <v>146</v>
      </c>
      <c r="AU1631" s="237" t="s">
        <v>83</v>
      </c>
      <c r="AV1631" s="13" t="s">
        <v>83</v>
      </c>
      <c r="AW1631" s="13" t="s">
        <v>33</v>
      </c>
      <c r="AX1631" s="13" t="s">
        <v>81</v>
      </c>
      <c r="AY1631" s="237" t="s">
        <v>133</v>
      </c>
    </row>
    <row r="1632" s="2" customFormat="1" ht="24.15" customHeight="1">
      <c r="A1632" s="41"/>
      <c r="B1632" s="42"/>
      <c r="C1632" s="273" t="s">
        <v>2619</v>
      </c>
      <c r="D1632" s="273" t="s">
        <v>735</v>
      </c>
      <c r="E1632" s="274" t="s">
        <v>2620</v>
      </c>
      <c r="F1632" s="275" t="s">
        <v>2621</v>
      </c>
      <c r="G1632" s="276" t="s">
        <v>287</v>
      </c>
      <c r="H1632" s="277">
        <v>2</v>
      </c>
      <c r="I1632" s="278"/>
      <c r="J1632" s="279">
        <f>ROUND(I1632*H1632,2)</f>
        <v>0</v>
      </c>
      <c r="K1632" s="275" t="s">
        <v>139</v>
      </c>
      <c r="L1632" s="280"/>
      <c r="M1632" s="281" t="s">
        <v>19</v>
      </c>
      <c r="N1632" s="282" t="s">
        <v>44</v>
      </c>
      <c r="O1632" s="87"/>
      <c r="P1632" s="216">
        <f>O1632*H1632</f>
        <v>0</v>
      </c>
      <c r="Q1632" s="216">
        <v>0.00139</v>
      </c>
      <c r="R1632" s="216">
        <f>Q1632*H1632</f>
        <v>0.0027799999999999999</v>
      </c>
      <c r="S1632" s="216">
        <v>0</v>
      </c>
      <c r="T1632" s="217">
        <f>S1632*H1632</f>
        <v>0</v>
      </c>
      <c r="U1632" s="41"/>
      <c r="V1632" s="41"/>
      <c r="W1632" s="41"/>
      <c r="X1632" s="41"/>
      <c r="Y1632" s="41"/>
      <c r="Z1632" s="41"/>
      <c r="AA1632" s="41"/>
      <c r="AB1632" s="41"/>
      <c r="AC1632" s="41"/>
      <c r="AD1632" s="41"/>
      <c r="AE1632" s="41"/>
      <c r="AR1632" s="218" t="s">
        <v>382</v>
      </c>
      <c r="AT1632" s="218" t="s">
        <v>735</v>
      </c>
      <c r="AU1632" s="218" t="s">
        <v>83</v>
      </c>
      <c r="AY1632" s="20" t="s">
        <v>133</v>
      </c>
      <c r="BE1632" s="219">
        <f>IF(N1632="základní",J1632,0)</f>
        <v>0</v>
      </c>
      <c r="BF1632" s="219">
        <f>IF(N1632="snížená",J1632,0)</f>
        <v>0</v>
      </c>
      <c r="BG1632" s="219">
        <f>IF(N1632="zákl. přenesená",J1632,0)</f>
        <v>0</v>
      </c>
      <c r="BH1632" s="219">
        <f>IF(N1632="sníž. přenesená",J1632,0)</f>
        <v>0</v>
      </c>
      <c r="BI1632" s="219">
        <f>IF(N1632="nulová",J1632,0)</f>
        <v>0</v>
      </c>
      <c r="BJ1632" s="20" t="s">
        <v>81</v>
      </c>
      <c r="BK1632" s="219">
        <f>ROUND(I1632*H1632,2)</f>
        <v>0</v>
      </c>
      <c r="BL1632" s="20" t="s">
        <v>246</v>
      </c>
      <c r="BM1632" s="218" t="s">
        <v>2622</v>
      </c>
    </row>
    <row r="1633" s="2" customFormat="1">
      <c r="A1633" s="41"/>
      <c r="B1633" s="42"/>
      <c r="C1633" s="43"/>
      <c r="D1633" s="220" t="s">
        <v>142</v>
      </c>
      <c r="E1633" s="43"/>
      <c r="F1633" s="221" t="s">
        <v>2621</v>
      </c>
      <c r="G1633" s="43"/>
      <c r="H1633" s="43"/>
      <c r="I1633" s="222"/>
      <c r="J1633" s="43"/>
      <c r="K1633" s="43"/>
      <c r="L1633" s="47"/>
      <c r="M1633" s="223"/>
      <c r="N1633" s="224"/>
      <c r="O1633" s="87"/>
      <c r="P1633" s="87"/>
      <c r="Q1633" s="87"/>
      <c r="R1633" s="87"/>
      <c r="S1633" s="87"/>
      <c r="T1633" s="88"/>
      <c r="U1633" s="41"/>
      <c r="V1633" s="41"/>
      <c r="W1633" s="41"/>
      <c r="X1633" s="41"/>
      <c r="Y1633" s="41"/>
      <c r="Z1633" s="41"/>
      <c r="AA1633" s="41"/>
      <c r="AB1633" s="41"/>
      <c r="AC1633" s="41"/>
      <c r="AD1633" s="41"/>
      <c r="AE1633" s="41"/>
      <c r="AT1633" s="20" t="s">
        <v>142</v>
      </c>
      <c r="AU1633" s="20" t="s">
        <v>83</v>
      </c>
    </row>
    <row r="1634" s="13" customFormat="1">
      <c r="A1634" s="13"/>
      <c r="B1634" s="227"/>
      <c r="C1634" s="228"/>
      <c r="D1634" s="220" t="s">
        <v>146</v>
      </c>
      <c r="E1634" s="229" t="s">
        <v>19</v>
      </c>
      <c r="F1634" s="230" t="s">
        <v>2606</v>
      </c>
      <c r="G1634" s="228"/>
      <c r="H1634" s="231">
        <v>1</v>
      </c>
      <c r="I1634" s="232"/>
      <c r="J1634" s="228"/>
      <c r="K1634" s="228"/>
      <c r="L1634" s="233"/>
      <c r="M1634" s="234"/>
      <c r="N1634" s="235"/>
      <c r="O1634" s="235"/>
      <c r="P1634" s="235"/>
      <c r="Q1634" s="235"/>
      <c r="R1634" s="235"/>
      <c r="S1634" s="235"/>
      <c r="T1634" s="236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37" t="s">
        <v>146</v>
      </c>
      <c r="AU1634" s="237" t="s">
        <v>83</v>
      </c>
      <c r="AV1634" s="13" t="s">
        <v>83</v>
      </c>
      <c r="AW1634" s="13" t="s">
        <v>33</v>
      </c>
      <c r="AX1634" s="13" t="s">
        <v>73</v>
      </c>
      <c r="AY1634" s="237" t="s">
        <v>133</v>
      </c>
    </row>
    <row r="1635" s="13" customFormat="1">
      <c r="A1635" s="13"/>
      <c r="B1635" s="227"/>
      <c r="C1635" s="228"/>
      <c r="D1635" s="220" t="s">
        <v>146</v>
      </c>
      <c r="E1635" s="229" t="s">
        <v>19</v>
      </c>
      <c r="F1635" s="230" t="s">
        <v>2607</v>
      </c>
      <c r="G1635" s="228"/>
      <c r="H1635" s="231">
        <v>1</v>
      </c>
      <c r="I1635" s="232"/>
      <c r="J1635" s="228"/>
      <c r="K1635" s="228"/>
      <c r="L1635" s="233"/>
      <c r="M1635" s="234"/>
      <c r="N1635" s="235"/>
      <c r="O1635" s="235"/>
      <c r="P1635" s="235"/>
      <c r="Q1635" s="235"/>
      <c r="R1635" s="235"/>
      <c r="S1635" s="235"/>
      <c r="T1635" s="236"/>
      <c r="U1635" s="13"/>
      <c r="V1635" s="13"/>
      <c r="W1635" s="13"/>
      <c r="X1635" s="13"/>
      <c r="Y1635" s="13"/>
      <c r="Z1635" s="13"/>
      <c r="AA1635" s="13"/>
      <c r="AB1635" s="13"/>
      <c r="AC1635" s="13"/>
      <c r="AD1635" s="13"/>
      <c r="AE1635" s="13"/>
      <c r="AT1635" s="237" t="s">
        <v>146</v>
      </c>
      <c r="AU1635" s="237" t="s">
        <v>83</v>
      </c>
      <c r="AV1635" s="13" t="s">
        <v>83</v>
      </c>
      <c r="AW1635" s="13" t="s">
        <v>33</v>
      </c>
      <c r="AX1635" s="13" t="s">
        <v>73</v>
      </c>
      <c r="AY1635" s="237" t="s">
        <v>133</v>
      </c>
    </row>
    <row r="1636" s="15" customFormat="1">
      <c r="A1636" s="15"/>
      <c r="B1636" s="248"/>
      <c r="C1636" s="249"/>
      <c r="D1636" s="220" t="s">
        <v>146</v>
      </c>
      <c r="E1636" s="250" t="s">
        <v>19</v>
      </c>
      <c r="F1636" s="251" t="s">
        <v>261</v>
      </c>
      <c r="G1636" s="249"/>
      <c r="H1636" s="252">
        <v>2</v>
      </c>
      <c r="I1636" s="253"/>
      <c r="J1636" s="249"/>
      <c r="K1636" s="249"/>
      <c r="L1636" s="254"/>
      <c r="M1636" s="255"/>
      <c r="N1636" s="256"/>
      <c r="O1636" s="256"/>
      <c r="P1636" s="256"/>
      <c r="Q1636" s="256"/>
      <c r="R1636" s="256"/>
      <c r="S1636" s="256"/>
      <c r="T1636" s="257"/>
      <c r="U1636" s="15"/>
      <c r="V1636" s="15"/>
      <c r="W1636" s="15"/>
      <c r="X1636" s="15"/>
      <c r="Y1636" s="15"/>
      <c r="Z1636" s="15"/>
      <c r="AA1636" s="15"/>
      <c r="AB1636" s="15"/>
      <c r="AC1636" s="15"/>
      <c r="AD1636" s="15"/>
      <c r="AE1636" s="15"/>
      <c r="AT1636" s="258" t="s">
        <v>146</v>
      </c>
      <c r="AU1636" s="258" t="s">
        <v>83</v>
      </c>
      <c r="AV1636" s="15" t="s">
        <v>140</v>
      </c>
      <c r="AW1636" s="15" t="s">
        <v>33</v>
      </c>
      <c r="AX1636" s="15" t="s">
        <v>81</v>
      </c>
      <c r="AY1636" s="258" t="s">
        <v>133</v>
      </c>
    </row>
    <row r="1637" s="2" customFormat="1" ht="33" customHeight="1">
      <c r="A1637" s="41"/>
      <c r="B1637" s="42"/>
      <c r="C1637" s="207" t="s">
        <v>2623</v>
      </c>
      <c r="D1637" s="207" t="s">
        <v>135</v>
      </c>
      <c r="E1637" s="208" t="s">
        <v>2624</v>
      </c>
      <c r="F1637" s="209" t="s">
        <v>2625</v>
      </c>
      <c r="G1637" s="210" t="s">
        <v>287</v>
      </c>
      <c r="H1637" s="211">
        <v>3</v>
      </c>
      <c r="I1637" s="212"/>
      <c r="J1637" s="213">
        <f>ROUND(I1637*H1637,2)</f>
        <v>0</v>
      </c>
      <c r="K1637" s="209" t="s">
        <v>139</v>
      </c>
      <c r="L1637" s="47"/>
      <c r="M1637" s="214" t="s">
        <v>19</v>
      </c>
      <c r="N1637" s="215" t="s">
        <v>44</v>
      </c>
      <c r="O1637" s="87"/>
      <c r="P1637" s="216">
        <f>O1637*H1637</f>
        <v>0</v>
      </c>
      <c r="Q1637" s="216">
        <v>0</v>
      </c>
      <c r="R1637" s="216">
        <f>Q1637*H1637</f>
        <v>0</v>
      </c>
      <c r="S1637" s="216">
        <v>0.41999999999999998</v>
      </c>
      <c r="T1637" s="217">
        <f>S1637*H1637</f>
        <v>1.26</v>
      </c>
      <c r="U1637" s="41"/>
      <c r="V1637" s="41"/>
      <c r="W1637" s="41"/>
      <c r="X1637" s="41"/>
      <c r="Y1637" s="41"/>
      <c r="Z1637" s="41"/>
      <c r="AA1637" s="41"/>
      <c r="AB1637" s="41"/>
      <c r="AC1637" s="41"/>
      <c r="AD1637" s="41"/>
      <c r="AE1637" s="41"/>
      <c r="AR1637" s="218" t="s">
        <v>246</v>
      </c>
      <c r="AT1637" s="218" t="s">
        <v>135</v>
      </c>
      <c r="AU1637" s="218" t="s">
        <v>83</v>
      </c>
      <c r="AY1637" s="20" t="s">
        <v>133</v>
      </c>
      <c r="BE1637" s="219">
        <f>IF(N1637="základní",J1637,0)</f>
        <v>0</v>
      </c>
      <c r="BF1637" s="219">
        <f>IF(N1637="snížená",J1637,0)</f>
        <v>0</v>
      </c>
      <c r="BG1637" s="219">
        <f>IF(N1637="zákl. přenesená",J1637,0)</f>
        <v>0</v>
      </c>
      <c r="BH1637" s="219">
        <f>IF(N1637="sníž. přenesená",J1637,0)</f>
        <v>0</v>
      </c>
      <c r="BI1637" s="219">
        <f>IF(N1637="nulová",J1637,0)</f>
        <v>0</v>
      </c>
      <c r="BJ1637" s="20" t="s">
        <v>81</v>
      </c>
      <c r="BK1637" s="219">
        <f>ROUND(I1637*H1637,2)</f>
        <v>0</v>
      </c>
      <c r="BL1637" s="20" t="s">
        <v>246</v>
      </c>
      <c r="BM1637" s="218" t="s">
        <v>2626</v>
      </c>
    </row>
    <row r="1638" s="2" customFormat="1">
      <c r="A1638" s="41"/>
      <c r="B1638" s="42"/>
      <c r="C1638" s="43"/>
      <c r="D1638" s="220" t="s">
        <v>142</v>
      </c>
      <c r="E1638" s="43"/>
      <c r="F1638" s="221" t="s">
        <v>2627</v>
      </c>
      <c r="G1638" s="43"/>
      <c r="H1638" s="43"/>
      <c r="I1638" s="222"/>
      <c r="J1638" s="43"/>
      <c r="K1638" s="43"/>
      <c r="L1638" s="47"/>
      <c r="M1638" s="223"/>
      <c r="N1638" s="224"/>
      <c r="O1638" s="87"/>
      <c r="P1638" s="87"/>
      <c r="Q1638" s="87"/>
      <c r="R1638" s="87"/>
      <c r="S1638" s="87"/>
      <c r="T1638" s="88"/>
      <c r="U1638" s="41"/>
      <c r="V1638" s="41"/>
      <c r="W1638" s="41"/>
      <c r="X1638" s="41"/>
      <c r="Y1638" s="41"/>
      <c r="Z1638" s="41"/>
      <c r="AA1638" s="41"/>
      <c r="AB1638" s="41"/>
      <c r="AC1638" s="41"/>
      <c r="AD1638" s="41"/>
      <c r="AE1638" s="41"/>
      <c r="AT1638" s="20" t="s">
        <v>142</v>
      </c>
      <c r="AU1638" s="20" t="s">
        <v>83</v>
      </c>
    </row>
    <row r="1639" s="2" customFormat="1">
      <c r="A1639" s="41"/>
      <c r="B1639" s="42"/>
      <c r="C1639" s="43"/>
      <c r="D1639" s="225" t="s">
        <v>144</v>
      </c>
      <c r="E1639" s="43"/>
      <c r="F1639" s="226" t="s">
        <v>2628</v>
      </c>
      <c r="G1639" s="43"/>
      <c r="H1639" s="43"/>
      <c r="I1639" s="222"/>
      <c r="J1639" s="43"/>
      <c r="K1639" s="43"/>
      <c r="L1639" s="47"/>
      <c r="M1639" s="223"/>
      <c r="N1639" s="224"/>
      <c r="O1639" s="87"/>
      <c r="P1639" s="87"/>
      <c r="Q1639" s="87"/>
      <c r="R1639" s="87"/>
      <c r="S1639" s="87"/>
      <c r="T1639" s="88"/>
      <c r="U1639" s="41"/>
      <c r="V1639" s="41"/>
      <c r="W1639" s="41"/>
      <c r="X1639" s="41"/>
      <c r="Y1639" s="41"/>
      <c r="Z1639" s="41"/>
      <c r="AA1639" s="41"/>
      <c r="AB1639" s="41"/>
      <c r="AC1639" s="41"/>
      <c r="AD1639" s="41"/>
      <c r="AE1639" s="41"/>
      <c r="AT1639" s="20" t="s">
        <v>144</v>
      </c>
      <c r="AU1639" s="20" t="s">
        <v>83</v>
      </c>
    </row>
    <row r="1640" s="13" customFormat="1">
      <c r="A1640" s="13"/>
      <c r="B1640" s="227"/>
      <c r="C1640" s="228"/>
      <c r="D1640" s="220" t="s">
        <v>146</v>
      </c>
      <c r="E1640" s="229" t="s">
        <v>19</v>
      </c>
      <c r="F1640" s="230" t="s">
        <v>2629</v>
      </c>
      <c r="G1640" s="228"/>
      <c r="H1640" s="231">
        <v>1</v>
      </c>
      <c r="I1640" s="232"/>
      <c r="J1640" s="228"/>
      <c r="K1640" s="228"/>
      <c r="L1640" s="233"/>
      <c r="M1640" s="234"/>
      <c r="N1640" s="235"/>
      <c r="O1640" s="235"/>
      <c r="P1640" s="235"/>
      <c r="Q1640" s="235"/>
      <c r="R1640" s="235"/>
      <c r="S1640" s="235"/>
      <c r="T1640" s="236"/>
      <c r="U1640" s="13"/>
      <c r="V1640" s="13"/>
      <c r="W1640" s="13"/>
      <c r="X1640" s="13"/>
      <c r="Y1640" s="13"/>
      <c r="Z1640" s="13"/>
      <c r="AA1640" s="13"/>
      <c r="AB1640" s="13"/>
      <c r="AC1640" s="13"/>
      <c r="AD1640" s="13"/>
      <c r="AE1640" s="13"/>
      <c r="AT1640" s="237" t="s">
        <v>146</v>
      </c>
      <c r="AU1640" s="237" t="s">
        <v>83</v>
      </c>
      <c r="AV1640" s="13" t="s">
        <v>83</v>
      </c>
      <c r="AW1640" s="13" t="s">
        <v>33</v>
      </c>
      <c r="AX1640" s="13" t="s">
        <v>73</v>
      </c>
      <c r="AY1640" s="237" t="s">
        <v>133</v>
      </c>
    </row>
    <row r="1641" s="13" customFormat="1">
      <c r="A1641" s="13"/>
      <c r="B1641" s="227"/>
      <c r="C1641" s="228"/>
      <c r="D1641" s="220" t="s">
        <v>146</v>
      </c>
      <c r="E1641" s="229" t="s">
        <v>19</v>
      </c>
      <c r="F1641" s="230" t="s">
        <v>2630</v>
      </c>
      <c r="G1641" s="228"/>
      <c r="H1641" s="231">
        <v>1</v>
      </c>
      <c r="I1641" s="232"/>
      <c r="J1641" s="228"/>
      <c r="K1641" s="228"/>
      <c r="L1641" s="233"/>
      <c r="M1641" s="234"/>
      <c r="N1641" s="235"/>
      <c r="O1641" s="235"/>
      <c r="P1641" s="235"/>
      <c r="Q1641" s="235"/>
      <c r="R1641" s="235"/>
      <c r="S1641" s="235"/>
      <c r="T1641" s="236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37" t="s">
        <v>146</v>
      </c>
      <c r="AU1641" s="237" t="s">
        <v>83</v>
      </c>
      <c r="AV1641" s="13" t="s">
        <v>83</v>
      </c>
      <c r="AW1641" s="13" t="s">
        <v>33</v>
      </c>
      <c r="AX1641" s="13" t="s">
        <v>73</v>
      </c>
      <c r="AY1641" s="237" t="s">
        <v>133</v>
      </c>
    </row>
    <row r="1642" s="13" customFormat="1">
      <c r="A1642" s="13"/>
      <c r="B1642" s="227"/>
      <c r="C1642" s="228"/>
      <c r="D1642" s="220" t="s">
        <v>146</v>
      </c>
      <c r="E1642" s="229" t="s">
        <v>19</v>
      </c>
      <c r="F1642" s="230" t="s">
        <v>2631</v>
      </c>
      <c r="G1642" s="228"/>
      <c r="H1642" s="231">
        <v>1</v>
      </c>
      <c r="I1642" s="232"/>
      <c r="J1642" s="228"/>
      <c r="K1642" s="228"/>
      <c r="L1642" s="233"/>
      <c r="M1642" s="234"/>
      <c r="N1642" s="235"/>
      <c r="O1642" s="235"/>
      <c r="P1642" s="235"/>
      <c r="Q1642" s="235"/>
      <c r="R1642" s="235"/>
      <c r="S1642" s="235"/>
      <c r="T1642" s="236"/>
      <c r="U1642" s="13"/>
      <c r="V1642" s="13"/>
      <c r="W1642" s="13"/>
      <c r="X1642" s="13"/>
      <c r="Y1642" s="13"/>
      <c r="Z1642" s="13"/>
      <c r="AA1642" s="13"/>
      <c r="AB1642" s="13"/>
      <c r="AC1642" s="13"/>
      <c r="AD1642" s="13"/>
      <c r="AE1642" s="13"/>
      <c r="AT1642" s="237" t="s">
        <v>146</v>
      </c>
      <c r="AU1642" s="237" t="s">
        <v>83</v>
      </c>
      <c r="AV1642" s="13" t="s">
        <v>83</v>
      </c>
      <c r="AW1642" s="13" t="s">
        <v>33</v>
      </c>
      <c r="AX1642" s="13" t="s">
        <v>73</v>
      </c>
      <c r="AY1642" s="237" t="s">
        <v>133</v>
      </c>
    </row>
    <row r="1643" s="15" customFormat="1">
      <c r="A1643" s="15"/>
      <c r="B1643" s="248"/>
      <c r="C1643" s="249"/>
      <c r="D1643" s="220" t="s">
        <v>146</v>
      </c>
      <c r="E1643" s="250" t="s">
        <v>19</v>
      </c>
      <c r="F1643" s="251" t="s">
        <v>261</v>
      </c>
      <c r="G1643" s="249"/>
      <c r="H1643" s="252">
        <v>3</v>
      </c>
      <c r="I1643" s="253"/>
      <c r="J1643" s="249"/>
      <c r="K1643" s="249"/>
      <c r="L1643" s="254"/>
      <c r="M1643" s="255"/>
      <c r="N1643" s="256"/>
      <c r="O1643" s="256"/>
      <c r="P1643" s="256"/>
      <c r="Q1643" s="256"/>
      <c r="R1643" s="256"/>
      <c r="S1643" s="256"/>
      <c r="T1643" s="257"/>
      <c r="U1643" s="15"/>
      <c r="V1643" s="15"/>
      <c r="W1643" s="15"/>
      <c r="X1643" s="15"/>
      <c r="Y1643" s="15"/>
      <c r="Z1643" s="15"/>
      <c r="AA1643" s="15"/>
      <c r="AB1643" s="15"/>
      <c r="AC1643" s="15"/>
      <c r="AD1643" s="15"/>
      <c r="AE1643" s="15"/>
      <c r="AT1643" s="258" t="s">
        <v>146</v>
      </c>
      <c r="AU1643" s="258" t="s">
        <v>83</v>
      </c>
      <c r="AV1643" s="15" t="s">
        <v>140</v>
      </c>
      <c r="AW1643" s="15" t="s">
        <v>33</v>
      </c>
      <c r="AX1643" s="15" t="s">
        <v>81</v>
      </c>
      <c r="AY1643" s="258" t="s">
        <v>133</v>
      </c>
    </row>
    <row r="1644" s="2" customFormat="1" ht="16.5" customHeight="1">
      <c r="A1644" s="41"/>
      <c r="B1644" s="42"/>
      <c r="C1644" s="273" t="s">
        <v>2632</v>
      </c>
      <c r="D1644" s="273" t="s">
        <v>735</v>
      </c>
      <c r="E1644" s="274" t="s">
        <v>2633</v>
      </c>
      <c r="F1644" s="275" t="s">
        <v>2634</v>
      </c>
      <c r="G1644" s="276" t="s">
        <v>287</v>
      </c>
      <c r="H1644" s="277">
        <v>1</v>
      </c>
      <c r="I1644" s="278"/>
      <c r="J1644" s="279">
        <f>ROUND(I1644*H1644,2)</f>
        <v>0</v>
      </c>
      <c r="K1644" s="275" t="s">
        <v>19</v>
      </c>
      <c r="L1644" s="280"/>
      <c r="M1644" s="281" t="s">
        <v>19</v>
      </c>
      <c r="N1644" s="282" t="s">
        <v>44</v>
      </c>
      <c r="O1644" s="87"/>
      <c r="P1644" s="216">
        <f>O1644*H1644</f>
        <v>0</v>
      </c>
      <c r="Q1644" s="216">
        <v>0.017500000000000002</v>
      </c>
      <c r="R1644" s="216">
        <f>Q1644*H1644</f>
        <v>0.017500000000000002</v>
      </c>
      <c r="S1644" s="216">
        <v>0</v>
      </c>
      <c r="T1644" s="217">
        <f>S1644*H1644</f>
        <v>0</v>
      </c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R1644" s="218" t="s">
        <v>382</v>
      </c>
      <c r="AT1644" s="218" t="s">
        <v>735</v>
      </c>
      <c r="AU1644" s="218" t="s">
        <v>83</v>
      </c>
      <c r="AY1644" s="20" t="s">
        <v>133</v>
      </c>
      <c r="BE1644" s="219">
        <f>IF(N1644="základní",J1644,0)</f>
        <v>0</v>
      </c>
      <c r="BF1644" s="219">
        <f>IF(N1644="snížená",J1644,0)</f>
        <v>0</v>
      </c>
      <c r="BG1644" s="219">
        <f>IF(N1644="zákl. přenesená",J1644,0)</f>
        <v>0</v>
      </c>
      <c r="BH1644" s="219">
        <f>IF(N1644="sníž. přenesená",J1644,0)</f>
        <v>0</v>
      </c>
      <c r="BI1644" s="219">
        <f>IF(N1644="nulová",J1644,0)</f>
        <v>0</v>
      </c>
      <c r="BJ1644" s="20" t="s">
        <v>81</v>
      </c>
      <c r="BK1644" s="219">
        <f>ROUND(I1644*H1644,2)</f>
        <v>0</v>
      </c>
      <c r="BL1644" s="20" t="s">
        <v>246</v>
      </c>
      <c r="BM1644" s="218" t="s">
        <v>2635</v>
      </c>
    </row>
    <row r="1645" s="2" customFormat="1">
      <c r="A1645" s="41"/>
      <c r="B1645" s="42"/>
      <c r="C1645" s="43"/>
      <c r="D1645" s="220" t="s">
        <v>142</v>
      </c>
      <c r="E1645" s="43"/>
      <c r="F1645" s="221" t="s">
        <v>2636</v>
      </c>
      <c r="G1645" s="43"/>
      <c r="H1645" s="43"/>
      <c r="I1645" s="222"/>
      <c r="J1645" s="43"/>
      <c r="K1645" s="43"/>
      <c r="L1645" s="47"/>
      <c r="M1645" s="223"/>
      <c r="N1645" s="224"/>
      <c r="O1645" s="87"/>
      <c r="P1645" s="87"/>
      <c r="Q1645" s="87"/>
      <c r="R1645" s="87"/>
      <c r="S1645" s="87"/>
      <c r="T1645" s="88"/>
      <c r="U1645" s="41"/>
      <c r="V1645" s="41"/>
      <c r="W1645" s="41"/>
      <c r="X1645" s="41"/>
      <c r="Y1645" s="41"/>
      <c r="Z1645" s="41"/>
      <c r="AA1645" s="41"/>
      <c r="AB1645" s="41"/>
      <c r="AC1645" s="41"/>
      <c r="AD1645" s="41"/>
      <c r="AE1645" s="41"/>
      <c r="AT1645" s="20" t="s">
        <v>142</v>
      </c>
      <c r="AU1645" s="20" t="s">
        <v>83</v>
      </c>
    </row>
    <row r="1646" s="13" customFormat="1">
      <c r="A1646" s="13"/>
      <c r="B1646" s="227"/>
      <c r="C1646" s="228"/>
      <c r="D1646" s="220" t="s">
        <v>146</v>
      </c>
      <c r="E1646" s="229" t="s">
        <v>19</v>
      </c>
      <c r="F1646" s="230" t="s">
        <v>81</v>
      </c>
      <c r="G1646" s="228"/>
      <c r="H1646" s="231">
        <v>1</v>
      </c>
      <c r="I1646" s="232"/>
      <c r="J1646" s="228"/>
      <c r="K1646" s="228"/>
      <c r="L1646" s="233"/>
      <c r="M1646" s="234"/>
      <c r="N1646" s="235"/>
      <c r="O1646" s="235"/>
      <c r="P1646" s="235"/>
      <c r="Q1646" s="235"/>
      <c r="R1646" s="235"/>
      <c r="S1646" s="235"/>
      <c r="T1646" s="236"/>
      <c r="U1646" s="13"/>
      <c r="V1646" s="13"/>
      <c r="W1646" s="13"/>
      <c r="X1646" s="13"/>
      <c r="Y1646" s="13"/>
      <c r="Z1646" s="13"/>
      <c r="AA1646" s="13"/>
      <c r="AB1646" s="13"/>
      <c r="AC1646" s="13"/>
      <c r="AD1646" s="13"/>
      <c r="AE1646" s="13"/>
      <c r="AT1646" s="237" t="s">
        <v>146</v>
      </c>
      <c r="AU1646" s="237" t="s">
        <v>83</v>
      </c>
      <c r="AV1646" s="13" t="s">
        <v>83</v>
      </c>
      <c r="AW1646" s="13" t="s">
        <v>33</v>
      </c>
      <c r="AX1646" s="13" t="s">
        <v>81</v>
      </c>
      <c r="AY1646" s="237" t="s">
        <v>133</v>
      </c>
    </row>
    <row r="1647" s="2" customFormat="1" ht="24.15" customHeight="1">
      <c r="A1647" s="41"/>
      <c r="B1647" s="42"/>
      <c r="C1647" s="273" t="s">
        <v>2637</v>
      </c>
      <c r="D1647" s="273" t="s">
        <v>735</v>
      </c>
      <c r="E1647" s="274" t="s">
        <v>2638</v>
      </c>
      <c r="F1647" s="275" t="s">
        <v>2639</v>
      </c>
      <c r="G1647" s="276" t="s">
        <v>287</v>
      </c>
      <c r="H1647" s="277">
        <v>1</v>
      </c>
      <c r="I1647" s="278"/>
      <c r="J1647" s="279">
        <f>ROUND(I1647*H1647,2)</f>
        <v>0</v>
      </c>
      <c r="K1647" s="275" t="s">
        <v>19</v>
      </c>
      <c r="L1647" s="280"/>
      <c r="M1647" s="281" t="s">
        <v>19</v>
      </c>
      <c r="N1647" s="282" t="s">
        <v>44</v>
      </c>
      <c r="O1647" s="87"/>
      <c r="P1647" s="216">
        <f>O1647*H1647</f>
        <v>0</v>
      </c>
      <c r="Q1647" s="216">
        <v>0.0235</v>
      </c>
      <c r="R1647" s="216">
        <f>Q1647*H1647</f>
        <v>0.0235</v>
      </c>
      <c r="S1647" s="216">
        <v>0</v>
      </c>
      <c r="T1647" s="217">
        <f>S1647*H1647</f>
        <v>0</v>
      </c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R1647" s="218" t="s">
        <v>382</v>
      </c>
      <c r="AT1647" s="218" t="s">
        <v>735</v>
      </c>
      <c r="AU1647" s="218" t="s">
        <v>83</v>
      </c>
      <c r="AY1647" s="20" t="s">
        <v>133</v>
      </c>
      <c r="BE1647" s="219">
        <f>IF(N1647="základní",J1647,0)</f>
        <v>0</v>
      </c>
      <c r="BF1647" s="219">
        <f>IF(N1647="snížená",J1647,0)</f>
        <v>0</v>
      </c>
      <c r="BG1647" s="219">
        <f>IF(N1647="zákl. přenesená",J1647,0)</f>
        <v>0</v>
      </c>
      <c r="BH1647" s="219">
        <f>IF(N1647="sníž. přenesená",J1647,0)</f>
        <v>0</v>
      </c>
      <c r="BI1647" s="219">
        <f>IF(N1647="nulová",J1647,0)</f>
        <v>0</v>
      </c>
      <c r="BJ1647" s="20" t="s">
        <v>81</v>
      </c>
      <c r="BK1647" s="219">
        <f>ROUND(I1647*H1647,2)</f>
        <v>0</v>
      </c>
      <c r="BL1647" s="20" t="s">
        <v>246</v>
      </c>
      <c r="BM1647" s="218" t="s">
        <v>2640</v>
      </c>
    </row>
    <row r="1648" s="2" customFormat="1">
      <c r="A1648" s="41"/>
      <c r="B1648" s="42"/>
      <c r="C1648" s="43"/>
      <c r="D1648" s="220" t="s">
        <v>142</v>
      </c>
      <c r="E1648" s="43"/>
      <c r="F1648" s="221" t="s">
        <v>2641</v>
      </c>
      <c r="G1648" s="43"/>
      <c r="H1648" s="43"/>
      <c r="I1648" s="222"/>
      <c r="J1648" s="43"/>
      <c r="K1648" s="43"/>
      <c r="L1648" s="47"/>
      <c r="M1648" s="223"/>
      <c r="N1648" s="224"/>
      <c r="O1648" s="87"/>
      <c r="P1648" s="87"/>
      <c r="Q1648" s="87"/>
      <c r="R1648" s="87"/>
      <c r="S1648" s="87"/>
      <c r="T1648" s="88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  <c r="AE1648" s="41"/>
      <c r="AT1648" s="20" t="s">
        <v>142</v>
      </c>
      <c r="AU1648" s="20" t="s">
        <v>83</v>
      </c>
    </row>
    <row r="1649" s="2" customFormat="1" ht="21.75" customHeight="1">
      <c r="A1649" s="41"/>
      <c r="B1649" s="42"/>
      <c r="C1649" s="273" t="s">
        <v>2642</v>
      </c>
      <c r="D1649" s="273" t="s">
        <v>735</v>
      </c>
      <c r="E1649" s="274" t="s">
        <v>2643</v>
      </c>
      <c r="F1649" s="275" t="s">
        <v>2644</v>
      </c>
      <c r="G1649" s="276" t="s">
        <v>287</v>
      </c>
      <c r="H1649" s="277">
        <v>1</v>
      </c>
      <c r="I1649" s="278"/>
      <c r="J1649" s="279">
        <f>ROUND(I1649*H1649,2)</f>
        <v>0</v>
      </c>
      <c r="K1649" s="275" t="s">
        <v>19</v>
      </c>
      <c r="L1649" s="280"/>
      <c r="M1649" s="281" t="s">
        <v>19</v>
      </c>
      <c r="N1649" s="282" t="s">
        <v>44</v>
      </c>
      <c r="O1649" s="87"/>
      <c r="P1649" s="216">
        <f>O1649*H1649</f>
        <v>0</v>
      </c>
      <c r="Q1649" s="216">
        <v>0.016</v>
      </c>
      <c r="R1649" s="216">
        <f>Q1649*H1649</f>
        <v>0.016</v>
      </c>
      <c r="S1649" s="216">
        <v>0</v>
      </c>
      <c r="T1649" s="217">
        <f>S1649*H1649</f>
        <v>0</v>
      </c>
      <c r="U1649" s="41"/>
      <c r="V1649" s="41"/>
      <c r="W1649" s="41"/>
      <c r="X1649" s="41"/>
      <c r="Y1649" s="41"/>
      <c r="Z1649" s="41"/>
      <c r="AA1649" s="41"/>
      <c r="AB1649" s="41"/>
      <c r="AC1649" s="41"/>
      <c r="AD1649" s="41"/>
      <c r="AE1649" s="41"/>
      <c r="AR1649" s="218" t="s">
        <v>382</v>
      </c>
      <c r="AT1649" s="218" t="s">
        <v>735</v>
      </c>
      <c r="AU1649" s="218" t="s">
        <v>83</v>
      </c>
      <c r="AY1649" s="20" t="s">
        <v>133</v>
      </c>
      <c r="BE1649" s="219">
        <f>IF(N1649="základní",J1649,0)</f>
        <v>0</v>
      </c>
      <c r="BF1649" s="219">
        <f>IF(N1649="snížená",J1649,0)</f>
        <v>0</v>
      </c>
      <c r="BG1649" s="219">
        <f>IF(N1649="zákl. přenesená",J1649,0)</f>
        <v>0</v>
      </c>
      <c r="BH1649" s="219">
        <f>IF(N1649="sníž. přenesená",J1649,0)</f>
        <v>0</v>
      </c>
      <c r="BI1649" s="219">
        <f>IF(N1649="nulová",J1649,0)</f>
        <v>0</v>
      </c>
      <c r="BJ1649" s="20" t="s">
        <v>81</v>
      </c>
      <c r="BK1649" s="219">
        <f>ROUND(I1649*H1649,2)</f>
        <v>0</v>
      </c>
      <c r="BL1649" s="20" t="s">
        <v>246</v>
      </c>
      <c r="BM1649" s="218" t="s">
        <v>2645</v>
      </c>
    </row>
    <row r="1650" s="2" customFormat="1">
      <c r="A1650" s="41"/>
      <c r="B1650" s="42"/>
      <c r="C1650" s="43"/>
      <c r="D1650" s="220" t="s">
        <v>142</v>
      </c>
      <c r="E1650" s="43"/>
      <c r="F1650" s="221" t="s">
        <v>2646</v>
      </c>
      <c r="G1650" s="43"/>
      <c r="H1650" s="43"/>
      <c r="I1650" s="222"/>
      <c r="J1650" s="43"/>
      <c r="K1650" s="43"/>
      <c r="L1650" s="47"/>
      <c r="M1650" s="223"/>
      <c r="N1650" s="224"/>
      <c r="O1650" s="87"/>
      <c r="P1650" s="87"/>
      <c r="Q1650" s="87"/>
      <c r="R1650" s="87"/>
      <c r="S1650" s="87"/>
      <c r="T1650" s="88"/>
      <c r="U1650" s="41"/>
      <c r="V1650" s="41"/>
      <c r="W1650" s="41"/>
      <c r="X1650" s="41"/>
      <c r="Y1650" s="41"/>
      <c r="Z1650" s="41"/>
      <c r="AA1650" s="41"/>
      <c r="AB1650" s="41"/>
      <c r="AC1650" s="41"/>
      <c r="AD1650" s="41"/>
      <c r="AE1650" s="41"/>
      <c r="AT1650" s="20" t="s">
        <v>142</v>
      </c>
      <c r="AU1650" s="20" t="s">
        <v>83</v>
      </c>
    </row>
    <row r="1651" s="2" customFormat="1" ht="33" customHeight="1">
      <c r="A1651" s="41"/>
      <c r="B1651" s="42"/>
      <c r="C1651" s="207" t="s">
        <v>2647</v>
      </c>
      <c r="D1651" s="207" t="s">
        <v>135</v>
      </c>
      <c r="E1651" s="208" t="s">
        <v>2648</v>
      </c>
      <c r="F1651" s="209" t="s">
        <v>2649</v>
      </c>
      <c r="G1651" s="210" t="s">
        <v>287</v>
      </c>
      <c r="H1651" s="211">
        <v>1</v>
      </c>
      <c r="I1651" s="212"/>
      <c r="J1651" s="213">
        <f>ROUND(I1651*H1651,2)</f>
        <v>0</v>
      </c>
      <c r="K1651" s="209" t="s">
        <v>139</v>
      </c>
      <c r="L1651" s="47"/>
      <c r="M1651" s="214" t="s">
        <v>19</v>
      </c>
      <c r="N1651" s="215" t="s">
        <v>44</v>
      </c>
      <c r="O1651" s="87"/>
      <c r="P1651" s="216">
        <f>O1651*H1651</f>
        <v>0</v>
      </c>
      <c r="Q1651" s="216">
        <v>0</v>
      </c>
      <c r="R1651" s="216">
        <f>Q1651*H1651</f>
        <v>0</v>
      </c>
      <c r="S1651" s="216">
        <v>0.72999999999999998</v>
      </c>
      <c r="T1651" s="217">
        <f>S1651*H1651</f>
        <v>0.72999999999999998</v>
      </c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R1651" s="218" t="s">
        <v>246</v>
      </c>
      <c r="AT1651" s="218" t="s">
        <v>135</v>
      </c>
      <c r="AU1651" s="218" t="s">
        <v>83</v>
      </c>
      <c r="AY1651" s="20" t="s">
        <v>133</v>
      </c>
      <c r="BE1651" s="219">
        <f>IF(N1651="základní",J1651,0)</f>
        <v>0</v>
      </c>
      <c r="BF1651" s="219">
        <f>IF(N1651="snížená",J1651,0)</f>
        <v>0</v>
      </c>
      <c r="BG1651" s="219">
        <f>IF(N1651="zákl. přenesená",J1651,0)</f>
        <v>0</v>
      </c>
      <c r="BH1651" s="219">
        <f>IF(N1651="sníž. přenesená",J1651,0)</f>
        <v>0</v>
      </c>
      <c r="BI1651" s="219">
        <f>IF(N1651="nulová",J1651,0)</f>
        <v>0</v>
      </c>
      <c r="BJ1651" s="20" t="s">
        <v>81</v>
      </c>
      <c r="BK1651" s="219">
        <f>ROUND(I1651*H1651,2)</f>
        <v>0</v>
      </c>
      <c r="BL1651" s="20" t="s">
        <v>246</v>
      </c>
      <c r="BM1651" s="218" t="s">
        <v>2650</v>
      </c>
    </row>
    <row r="1652" s="2" customFormat="1">
      <c r="A1652" s="41"/>
      <c r="B1652" s="42"/>
      <c r="C1652" s="43"/>
      <c r="D1652" s="220" t="s">
        <v>142</v>
      </c>
      <c r="E1652" s="43"/>
      <c r="F1652" s="221" t="s">
        <v>2651</v>
      </c>
      <c r="G1652" s="43"/>
      <c r="H1652" s="43"/>
      <c r="I1652" s="222"/>
      <c r="J1652" s="43"/>
      <c r="K1652" s="43"/>
      <c r="L1652" s="47"/>
      <c r="M1652" s="223"/>
      <c r="N1652" s="224"/>
      <c r="O1652" s="87"/>
      <c r="P1652" s="87"/>
      <c r="Q1652" s="87"/>
      <c r="R1652" s="87"/>
      <c r="S1652" s="87"/>
      <c r="T1652" s="88"/>
      <c r="U1652" s="41"/>
      <c r="V1652" s="41"/>
      <c r="W1652" s="41"/>
      <c r="X1652" s="41"/>
      <c r="Y1652" s="41"/>
      <c r="Z1652" s="41"/>
      <c r="AA1652" s="41"/>
      <c r="AB1652" s="41"/>
      <c r="AC1652" s="41"/>
      <c r="AD1652" s="41"/>
      <c r="AE1652" s="41"/>
      <c r="AT1652" s="20" t="s">
        <v>142</v>
      </c>
      <c r="AU1652" s="20" t="s">
        <v>83</v>
      </c>
    </row>
    <row r="1653" s="2" customFormat="1">
      <c r="A1653" s="41"/>
      <c r="B1653" s="42"/>
      <c r="C1653" s="43"/>
      <c r="D1653" s="225" t="s">
        <v>144</v>
      </c>
      <c r="E1653" s="43"/>
      <c r="F1653" s="226" t="s">
        <v>2652</v>
      </c>
      <c r="G1653" s="43"/>
      <c r="H1653" s="43"/>
      <c r="I1653" s="222"/>
      <c r="J1653" s="43"/>
      <c r="K1653" s="43"/>
      <c r="L1653" s="47"/>
      <c r="M1653" s="223"/>
      <c r="N1653" s="224"/>
      <c r="O1653" s="87"/>
      <c r="P1653" s="87"/>
      <c r="Q1653" s="87"/>
      <c r="R1653" s="87"/>
      <c r="S1653" s="87"/>
      <c r="T1653" s="88"/>
      <c r="U1653" s="41"/>
      <c r="V1653" s="41"/>
      <c r="W1653" s="41"/>
      <c r="X1653" s="41"/>
      <c r="Y1653" s="41"/>
      <c r="Z1653" s="41"/>
      <c r="AA1653" s="41"/>
      <c r="AB1653" s="41"/>
      <c r="AC1653" s="41"/>
      <c r="AD1653" s="41"/>
      <c r="AE1653" s="41"/>
      <c r="AT1653" s="20" t="s">
        <v>144</v>
      </c>
      <c r="AU1653" s="20" t="s">
        <v>83</v>
      </c>
    </row>
    <row r="1654" s="13" customFormat="1">
      <c r="A1654" s="13"/>
      <c r="B1654" s="227"/>
      <c r="C1654" s="228"/>
      <c r="D1654" s="220" t="s">
        <v>146</v>
      </c>
      <c r="E1654" s="229" t="s">
        <v>19</v>
      </c>
      <c r="F1654" s="230" t="s">
        <v>2653</v>
      </c>
      <c r="G1654" s="228"/>
      <c r="H1654" s="231">
        <v>1</v>
      </c>
      <c r="I1654" s="232"/>
      <c r="J1654" s="228"/>
      <c r="K1654" s="228"/>
      <c r="L1654" s="233"/>
      <c r="M1654" s="234"/>
      <c r="N1654" s="235"/>
      <c r="O1654" s="235"/>
      <c r="P1654" s="235"/>
      <c r="Q1654" s="235"/>
      <c r="R1654" s="235"/>
      <c r="S1654" s="235"/>
      <c r="T1654" s="236"/>
      <c r="U1654" s="13"/>
      <c r="V1654" s="13"/>
      <c r="W1654" s="13"/>
      <c r="X1654" s="13"/>
      <c r="Y1654" s="13"/>
      <c r="Z1654" s="13"/>
      <c r="AA1654" s="13"/>
      <c r="AB1654" s="13"/>
      <c r="AC1654" s="13"/>
      <c r="AD1654" s="13"/>
      <c r="AE1654" s="13"/>
      <c r="AT1654" s="237" t="s">
        <v>146</v>
      </c>
      <c r="AU1654" s="237" t="s">
        <v>83</v>
      </c>
      <c r="AV1654" s="13" t="s">
        <v>83</v>
      </c>
      <c r="AW1654" s="13" t="s">
        <v>33</v>
      </c>
      <c r="AX1654" s="13" t="s">
        <v>81</v>
      </c>
      <c r="AY1654" s="237" t="s">
        <v>133</v>
      </c>
    </row>
    <row r="1655" s="2" customFormat="1" ht="16.5" customHeight="1">
      <c r="A1655" s="41"/>
      <c r="B1655" s="42"/>
      <c r="C1655" s="273" t="s">
        <v>2654</v>
      </c>
      <c r="D1655" s="273" t="s">
        <v>735</v>
      </c>
      <c r="E1655" s="274" t="s">
        <v>2655</v>
      </c>
      <c r="F1655" s="275" t="s">
        <v>2656</v>
      </c>
      <c r="G1655" s="276" t="s">
        <v>287</v>
      </c>
      <c r="H1655" s="277">
        <v>1</v>
      </c>
      <c r="I1655" s="278"/>
      <c r="J1655" s="279">
        <f>ROUND(I1655*H1655,2)</f>
        <v>0</v>
      </c>
      <c r="K1655" s="275" t="s">
        <v>19</v>
      </c>
      <c r="L1655" s="280"/>
      <c r="M1655" s="281" t="s">
        <v>19</v>
      </c>
      <c r="N1655" s="282" t="s">
        <v>44</v>
      </c>
      <c r="O1655" s="87"/>
      <c r="P1655" s="216">
        <f>O1655*H1655</f>
        <v>0</v>
      </c>
      <c r="Q1655" s="216">
        <v>0.033329999999999999</v>
      </c>
      <c r="R1655" s="216">
        <f>Q1655*H1655</f>
        <v>0.033329999999999999</v>
      </c>
      <c r="S1655" s="216">
        <v>0</v>
      </c>
      <c r="T1655" s="217">
        <f>S1655*H1655</f>
        <v>0</v>
      </c>
      <c r="U1655" s="41"/>
      <c r="V1655" s="41"/>
      <c r="W1655" s="41"/>
      <c r="X1655" s="41"/>
      <c r="Y1655" s="41"/>
      <c r="Z1655" s="41"/>
      <c r="AA1655" s="41"/>
      <c r="AB1655" s="41"/>
      <c r="AC1655" s="41"/>
      <c r="AD1655" s="41"/>
      <c r="AE1655" s="41"/>
      <c r="AR1655" s="218" t="s">
        <v>382</v>
      </c>
      <c r="AT1655" s="218" t="s">
        <v>735</v>
      </c>
      <c r="AU1655" s="218" t="s">
        <v>83</v>
      </c>
      <c r="AY1655" s="20" t="s">
        <v>133</v>
      </c>
      <c r="BE1655" s="219">
        <f>IF(N1655="základní",J1655,0)</f>
        <v>0</v>
      </c>
      <c r="BF1655" s="219">
        <f>IF(N1655="snížená",J1655,0)</f>
        <v>0</v>
      </c>
      <c r="BG1655" s="219">
        <f>IF(N1655="zákl. přenesená",J1655,0)</f>
        <v>0</v>
      </c>
      <c r="BH1655" s="219">
        <f>IF(N1655="sníž. přenesená",J1655,0)</f>
        <v>0</v>
      </c>
      <c r="BI1655" s="219">
        <f>IF(N1655="nulová",J1655,0)</f>
        <v>0</v>
      </c>
      <c r="BJ1655" s="20" t="s">
        <v>81</v>
      </c>
      <c r="BK1655" s="219">
        <f>ROUND(I1655*H1655,2)</f>
        <v>0</v>
      </c>
      <c r="BL1655" s="20" t="s">
        <v>246</v>
      </c>
      <c r="BM1655" s="218" t="s">
        <v>2657</v>
      </c>
    </row>
    <row r="1656" s="2" customFormat="1">
      <c r="A1656" s="41"/>
      <c r="B1656" s="42"/>
      <c r="C1656" s="43"/>
      <c r="D1656" s="220" t="s">
        <v>142</v>
      </c>
      <c r="E1656" s="43"/>
      <c r="F1656" s="221" t="s">
        <v>2658</v>
      </c>
      <c r="G1656" s="43"/>
      <c r="H1656" s="43"/>
      <c r="I1656" s="222"/>
      <c r="J1656" s="43"/>
      <c r="K1656" s="43"/>
      <c r="L1656" s="47"/>
      <c r="M1656" s="223"/>
      <c r="N1656" s="224"/>
      <c r="O1656" s="87"/>
      <c r="P1656" s="87"/>
      <c r="Q1656" s="87"/>
      <c r="R1656" s="87"/>
      <c r="S1656" s="87"/>
      <c r="T1656" s="88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  <c r="AE1656" s="41"/>
      <c r="AT1656" s="20" t="s">
        <v>142</v>
      </c>
      <c r="AU1656" s="20" t="s">
        <v>83</v>
      </c>
    </row>
    <row r="1657" s="2" customFormat="1" ht="24.15" customHeight="1">
      <c r="A1657" s="41"/>
      <c r="B1657" s="42"/>
      <c r="C1657" s="207" t="s">
        <v>2659</v>
      </c>
      <c r="D1657" s="207" t="s">
        <v>135</v>
      </c>
      <c r="E1657" s="208" t="s">
        <v>2660</v>
      </c>
      <c r="F1657" s="209" t="s">
        <v>2661</v>
      </c>
      <c r="G1657" s="210" t="s">
        <v>287</v>
      </c>
      <c r="H1657" s="211">
        <v>3</v>
      </c>
      <c r="I1657" s="212"/>
      <c r="J1657" s="213">
        <f>ROUND(I1657*H1657,2)</f>
        <v>0</v>
      </c>
      <c r="K1657" s="209" t="s">
        <v>139</v>
      </c>
      <c r="L1657" s="47"/>
      <c r="M1657" s="214" t="s">
        <v>19</v>
      </c>
      <c r="N1657" s="215" t="s">
        <v>44</v>
      </c>
      <c r="O1657" s="87"/>
      <c r="P1657" s="216">
        <f>O1657*H1657</f>
        <v>0</v>
      </c>
      <c r="Q1657" s="216">
        <v>0</v>
      </c>
      <c r="R1657" s="216">
        <f>Q1657*H1657</f>
        <v>0</v>
      </c>
      <c r="S1657" s="216">
        <v>0</v>
      </c>
      <c r="T1657" s="217">
        <f>S1657*H1657</f>
        <v>0</v>
      </c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  <c r="AE1657" s="41"/>
      <c r="AR1657" s="218" t="s">
        <v>246</v>
      </c>
      <c r="AT1657" s="218" t="s">
        <v>135</v>
      </c>
      <c r="AU1657" s="218" t="s">
        <v>83</v>
      </c>
      <c r="AY1657" s="20" t="s">
        <v>133</v>
      </c>
      <c r="BE1657" s="219">
        <f>IF(N1657="základní",J1657,0)</f>
        <v>0</v>
      </c>
      <c r="BF1657" s="219">
        <f>IF(N1657="snížená",J1657,0)</f>
        <v>0</v>
      </c>
      <c r="BG1657" s="219">
        <f>IF(N1657="zákl. přenesená",J1657,0)</f>
        <v>0</v>
      </c>
      <c r="BH1657" s="219">
        <f>IF(N1657="sníž. přenesená",J1657,0)</f>
        <v>0</v>
      </c>
      <c r="BI1657" s="219">
        <f>IF(N1657="nulová",J1657,0)</f>
        <v>0</v>
      </c>
      <c r="BJ1657" s="20" t="s">
        <v>81</v>
      </c>
      <c r="BK1657" s="219">
        <f>ROUND(I1657*H1657,2)</f>
        <v>0</v>
      </c>
      <c r="BL1657" s="20" t="s">
        <v>246</v>
      </c>
      <c r="BM1657" s="218" t="s">
        <v>2662</v>
      </c>
    </row>
    <row r="1658" s="2" customFormat="1">
      <c r="A1658" s="41"/>
      <c r="B1658" s="42"/>
      <c r="C1658" s="43"/>
      <c r="D1658" s="220" t="s">
        <v>142</v>
      </c>
      <c r="E1658" s="43"/>
      <c r="F1658" s="221" t="s">
        <v>2663</v>
      </c>
      <c r="G1658" s="43"/>
      <c r="H1658" s="43"/>
      <c r="I1658" s="222"/>
      <c r="J1658" s="43"/>
      <c r="K1658" s="43"/>
      <c r="L1658" s="47"/>
      <c r="M1658" s="223"/>
      <c r="N1658" s="224"/>
      <c r="O1658" s="87"/>
      <c r="P1658" s="87"/>
      <c r="Q1658" s="87"/>
      <c r="R1658" s="87"/>
      <c r="S1658" s="87"/>
      <c r="T1658" s="88"/>
      <c r="U1658" s="41"/>
      <c r="V1658" s="41"/>
      <c r="W1658" s="41"/>
      <c r="X1658" s="41"/>
      <c r="Y1658" s="41"/>
      <c r="Z1658" s="41"/>
      <c r="AA1658" s="41"/>
      <c r="AB1658" s="41"/>
      <c r="AC1658" s="41"/>
      <c r="AD1658" s="41"/>
      <c r="AE1658" s="41"/>
      <c r="AT1658" s="20" t="s">
        <v>142</v>
      </c>
      <c r="AU1658" s="20" t="s">
        <v>83</v>
      </c>
    </row>
    <row r="1659" s="2" customFormat="1">
      <c r="A1659" s="41"/>
      <c r="B1659" s="42"/>
      <c r="C1659" s="43"/>
      <c r="D1659" s="225" t="s">
        <v>144</v>
      </c>
      <c r="E1659" s="43"/>
      <c r="F1659" s="226" t="s">
        <v>2664</v>
      </c>
      <c r="G1659" s="43"/>
      <c r="H1659" s="43"/>
      <c r="I1659" s="222"/>
      <c r="J1659" s="43"/>
      <c r="K1659" s="43"/>
      <c r="L1659" s="47"/>
      <c r="M1659" s="223"/>
      <c r="N1659" s="224"/>
      <c r="O1659" s="87"/>
      <c r="P1659" s="87"/>
      <c r="Q1659" s="87"/>
      <c r="R1659" s="87"/>
      <c r="S1659" s="87"/>
      <c r="T1659" s="88"/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  <c r="AE1659" s="41"/>
      <c r="AT1659" s="20" t="s">
        <v>144</v>
      </c>
      <c r="AU1659" s="20" t="s">
        <v>83</v>
      </c>
    </row>
    <row r="1660" s="14" customFormat="1">
      <c r="A1660" s="14"/>
      <c r="B1660" s="238"/>
      <c r="C1660" s="239"/>
      <c r="D1660" s="220" t="s">
        <v>146</v>
      </c>
      <c r="E1660" s="240" t="s">
        <v>19</v>
      </c>
      <c r="F1660" s="241" t="s">
        <v>2665</v>
      </c>
      <c r="G1660" s="239"/>
      <c r="H1660" s="240" t="s">
        <v>19</v>
      </c>
      <c r="I1660" s="242"/>
      <c r="J1660" s="239"/>
      <c r="K1660" s="239"/>
      <c r="L1660" s="243"/>
      <c r="M1660" s="244"/>
      <c r="N1660" s="245"/>
      <c r="O1660" s="245"/>
      <c r="P1660" s="245"/>
      <c r="Q1660" s="245"/>
      <c r="R1660" s="245"/>
      <c r="S1660" s="245"/>
      <c r="T1660" s="246"/>
      <c r="U1660" s="14"/>
      <c r="V1660" s="14"/>
      <c r="W1660" s="14"/>
      <c r="X1660" s="14"/>
      <c r="Y1660" s="14"/>
      <c r="Z1660" s="14"/>
      <c r="AA1660" s="14"/>
      <c r="AB1660" s="14"/>
      <c r="AC1660" s="14"/>
      <c r="AD1660" s="14"/>
      <c r="AE1660" s="14"/>
      <c r="AT1660" s="247" t="s">
        <v>146</v>
      </c>
      <c r="AU1660" s="247" t="s">
        <v>83</v>
      </c>
      <c r="AV1660" s="14" t="s">
        <v>81</v>
      </c>
      <c r="AW1660" s="14" t="s">
        <v>33</v>
      </c>
      <c r="AX1660" s="14" t="s">
        <v>73</v>
      </c>
      <c r="AY1660" s="247" t="s">
        <v>133</v>
      </c>
    </row>
    <row r="1661" s="13" customFormat="1">
      <c r="A1661" s="13"/>
      <c r="B1661" s="227"/>
      <c r="C1661" s="228"/>
      <c r="D1661" s="220" t="s">
        <v>146</v>
      </c>
      <c r="E1661" s="229" t="s">
        <v>19</v>
      </c>
      <c r="F1661" s="230" t="s">
        <v>2666</v>
      </c>
      <c r="G1661" s="228"/>
      <c r="H1661" s="231">
        <v>1</v>
      </c>
      <c r="I1661" s="232"/>
      <c r="J1661" s="228"/>
      <c r="K1661" s="228"/>
      <c r="L1661" s="233"/>
      <c r="M1661" s="234"/>
      <c r="N1661" s="235"/>
      <c r="O1661" s="235"/>
      <c r="P1661" s="235"/>
      <c r="Q1661" s="235"/>
      <c r="R1661" s="235"/>
      <c r="S1661" s="235"/>
      <c r="T1661" s="236"/>
      <c r="U1661" s="13"/>
      <c r="V1661" s="13"/>
      <c r="W1661" s="13"/>
      <c r="X1661" s="13"/>
      <c r="Y1661" s="13"/>
      <c r="Z1661" s="13"/>
      <c r="AA1661" s="13"/>
      <c r="AB1661" s="13"/>
      <c r="AC1661" s="13"/>
      <c r="AD1661" s="13"/>
      <c r="AE1661" s="13"/>
      <c r="AT1661" s="237" t="s">
        <v>146</v>
      </c>
      <c r="AU1661" s="237" t="s">
        <v>83</v>
      </c>
      <c r="AV1661" s="13" t="s">
        <v>83</v>
      </c>
      <c r="AW1661" s="13" t="s">
        <v>33</v>
      </c>
      <c r="AX1661" s="13" t="s">
        <v>73</v>
      </c>
      <c r="AY1661" s="237" t="s">
        <v>133</v>
      </c>
    </row>
    <row r="1662" s="13" customFormat="1">
      <c r="A1662" s="13"/>
      <c r="B1662" s="227"/>
      <c r="C1662" s="228"/>
      <c r="D1662" s="220" t="s">
        <v>146</v>
      </c>
      <c r="E1662" s="229" t="s">
        <v>19</v>
      </c>
      <c r="F1662" s="230" t="s">
        <v>2667</v>
      </c>
      <c r="G1662" s="228"/>
      <c r="H1662" s="231">
        <v>1</v>
      </c>
      <c r="I1662" s="232"/>
      <c r="J1662" s="228"/>
      <c r="K1662" s="228"/>
      <c r="L1662" s="233"/>
      <c r="M1662" s="234"/>
      <c r="N1662" s="235"/>
      <c r="O1662" s="235"/>
      <c r="P1662" s="235"/>
      <c r="Q1662" s="235"/>
      <c r="R1662" s="235"/>
      <c r="S1662" s="235"/>
      <c r="T1662" s="236"/>
      <c r="U1662" s="13"/>
      <c r="V1662" s="13"/>
      <c r="W1662" s="13"/>
      <c r="X1662" s="13"/>
      <c r="Y1662" s="13"/>
      <c r="Z1662" s="13"/>
      <c r="AA1662" s="13"/>
      <c r="AB1662" s="13"/>
      <c r="AC1662" s="13"/>
      <c r="AD1662" s="13"/>
      <c r="AE1662" s="13"/>
      <c r="AT1662" s="237" t="s">
        <v>146</v>
      </c>
      <c r="AU1662" s="237" t="s">
        <v>83</v>
      </c>
      <c r="AV1662" s="13" t="s">
        <v>83</v>
      </c>
      <c r="AW1662" s="13" t="s">
        <v>33</v>
      </c>
      <c r="AX1662" s="13" t="s">
        <v>73</v>
      </c>
      <c r="AY1662" s="237" t="s">
        <v>133</v>
      </c>
    </row>
    <row r="1663" s="13" customFormat="1">
      <c r="A1663" s="13"/>
      <c r="B1663" s="227"/>
      <c r="C1663" s="228"/>
      <c r="D1663" s="220" t="s">
        <v>146</v>
      </c>
      <c r="E1663" s="229" t="s">
        <v>19</v>
      </c>
      <c r="F1663" s="230" t="s">
        <v>2668</v>
      </c>
      <c r="G1663" s="228"/>
      <c r="H1663" s="231">
        <v>1</v>
      </c>
      <c r="I1663" s="232"/>
      <c r="J1663" s="228"/>
      <c r="K1663" s="228"/>
      <c r="L1663" s="233"/>
      <c r="M1663" s="234"/>
      <c r="N1663" s="235"/>
      <c r="O1663" s="235"/>
      <c r="P1663" s="235"/>
      <c r="Q1663" s="235"/>
      <c r="R1663" s="235"/>
      <c r="S1663" s="235"/>
      <c r="T1663" s="236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37" t="s">
        <v>146</v>
      </c>
      <c r="AU1663" s="237" t="s">
        <v>83</v>
      </c>
      <c r="AV1663" s="13" t="s">
        <v>83</v>
      </c>
      <c r="AW1663" s="13" t="s">
        <v>33</v>
      </c>
      <c r="AX1663" s="13" t="s">
        <v>73</v>
      </c>
      <c r="AY1663" s="237" t="s">
        <v>133</v>
      </c>
    </row>
    <row r="1664" s="15" customFormat="1">
      <c r="A1664" s="15"/>
      <c r="B1664" s="248"/>
      <c r="C1664" s="249"/>
      <c r="D1664" s="220" t="s">
        <v>146</v>
      </c>
      <c r="E1664" s="250" t="s">
        <v>19</v>
      </c>
      <c r="F1664" s="251" t="s">
        <v>261</v>
      </c>
      <c r="G1664" s="249"/>
      <c r="H1664" s="252">
        <v>3</v>
      </c>
      <c r="I1664" s="253"/>
      <c r="J1664" s="249"/>
      <c r="K1664" s="249"/>
      <c r="L1664" s="254"/>
      <c r="M1664" s="255"/>
      <c r="N1664" s="256"/>
      <c r="O1664" s="256"/>
      <c r="P1664" s="256"/>
      <c r="Q1664" s="256"/>
      <c r="R1664" s="256"/>
      <c r="S1664" s="256"/>
      <c r="T1664" s="257"/>
      <c r="U1664" s="15"/>
      <c r="V1664" s="15"/>
      <c r="W1664" s="15"/>
      <c r="X1664" s="15"/>
      <c r="Y1664" s="15"/>
      <c r="Z1664" s="15"/>
      <c r="AA1664" s="15"/>
      <c r="AB1664" s="15"/>
      <c r="AC1664" s="15"/>
      <c r="AD1664" s="15"/>
      <c r="AE1664" s="15"/>
      <c r="AT1664" s="258" t="s">
        <v>146</v>
      </c>
      <c r="AU1664" s="258" t="s">
        <v>83</v>
      </c>
      <c r="AV1664" s="15" t="s">
        <v>140</v>
      </c>
      <c r="AW1664" s="15" t="s">
        <v>33</v>
      </c>
      <c r="AX1664" s="15" t="s">
        <v>81</v>
      </c>
      <c r="AY1664" s="258" t="s">
        <v>133</v>
      </c>
    </row>
    <row r="1665" s="2" customFormat="1" ht="24.15" customHeight="1">
      <c r="A1665" s="41"/>
      <c r="B1665" s="42"/>
      <c r="C1665" s="207" t="s">
        <v>2669</v>
      </c>
      <c r="D1665" s="207" t="s">
        <v>135</v>
      </c>
      <c r="E1665" s="208" t="s">
        <v>2670</v>
      </c>
      <c r="F1665" s="209" t="s">
        <v>2671</v>
      </c>
      <c r="G1665" s="210" t="s">
        <v>287</v>
      </c>
      <c r="H1665" s="211">
        <v>4</v>
      </c>
      <c r="I1665" s="212"/>
      <c r="J1665" s="213">
        <f>ROUND(I1665*H1665,2)</f>
        <v>0</v>
      </c>
      <c r="K1665" s="209" t="s">
        <v>139</v>
      </c>
      <c r="L1665" s="47"/>
      <c r="M1665" s="214" t="s">
        <v>19</v>
      </c>
      <c r="N1665" s="215" t="s">
        <v>44</v>
      </c>
      <c r="O1665" s="87"/>
      <c r="P1665" s="216">
        <f>O1665*H1665</f>
        <v>0</v>
      </c>
      <c r="Q1665" s="216">
        <v>0</v>
      </c>
      <c r="R1665" s="216">
        <f>Q1665*H1665</f>
        <v>0</v>
      </c>
      <c r="S1665" s="216">
        <v>0</v>
      </c>
      <c r="T1665" s="217">
        <f>S1665*H1665</f>
        <v>0</v>
      </c>
      <c r="U1665" s="41"/>
      <c r="V1665" s="41"/>
      <c r="W1665" s="41"/>
      <c r="X1665" s="41"/>
      <c r="Y1665" s="41"/>
      <c r="Z1665" s="41"/>
      <c r="AA1665" s="41"/>
      <c r="AB1665" s="41"/>
      <c r="AC1665" s="41"/>
      <c r="AD1665" s="41"/>
      <c r="AE1665" s="41"/>
      <c r="AR1665" s="218" t="s">
        <v>246</v>
      </c>
      <c r="AT1665" s="218" t="s">
        <v>135</v>
      </c>
      <c r="AU1665" s="218" t="s">
        <v>83</v>
      </c>
      <c r="AY1665" s="20" t="s">
        <v>133</v>
      </c>
      <c r="BE1665" s="219">
        <f>IF(N1665="základní",J1665,0)</f>
        <v>0</v>
      </c>
      <c r="BF1665" s="219">
        <f>IF(N1665="snížená",J1665,0)</f>
        <v>0</v>
      </c>
      <c r="BG1665" s="219">
        <f>IF(N1665="zákl. přenesená",J1665,0)</f>
        <v>0</v>
      </c>
      <c r="BH1665" s="219">
        <f>IF(N1665="sníž. přenesená",J1665,0)</f>
        <v>0</v>
      </c>
      <c r="BI1665" s="219">
        <f>IF(N1665="nulová",J1665,0)</f>
        <v>0</v>
      </c>
      <c r="BJ1665" s="20" t="s">
        <v>81</v>
      </c>
      <c r="BK1665" s="219">
        <f>ROUND(I1665*H1665,2)</f>
        <v>0</v>
      </c>
      <c r="BL1665" s="20" t="s">
        <v>246</v>
      </c>
      <c r="BM1665" s="218" t="s">
        <v>2672</v>
      </c>
    </row>
    <row r="1666" s="2" customFormat="1">
      <c r="A1666" s="41"/>
      <c r="B1666" s="42"/>
      <c r="C1666" s="43"/>
      <c r="D1666" s="220" t="s">
        <v>142</v>
      </c>
      <c r="E1666" s="43"/>
      <c r="F1666" s="221" t="s">
        <v>2673</v>
      </c>
      <c r="G1666" s="43"/>
      <c r="H1666" s="43"/>
      <c r="I1666" s="222"/>
      <c r="J1666" s="43"/>
      <c r="K1666" s="43"/>
      <c r="L1666" s="47"/>
      <c r="M1666" s="223"/>
      <c r="N1666" s="224"/>
      <c r="O1666" s="87"/>
      <c r="P1666" s="87"/>
      <c r="Q1666" s="87"/>
      <c r="R1666" s="87"/>
      <c r="S1666" s="87"/>
      <c r="T1666" s="88"/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  <c r="AE1666" s="41"/>
      <c r="AT1666" s="20" t="s">
        <v>142</v>
      </c>
      <c r="AU1666" s="20" t="s">
        <v>83</v>
      </c>
    </row>
    <row r="1667" s="2" customFormat="1">
      <c r="A1667" s="41"/>
      <c r="B1667" s="42"/>
      <c r="C1667" s="43"/>
      <c r="D1667" s="225" t="s">
        <v>144</v>
      </c>
      <c r="E1667" s="43"/>
      <c r="F1667" s="226" t="s">
        <v>2674</v>
      </c>
      <c r="G1667" s="43"/>
      <c r="H1667" s="43"/>
      <c r="I1667" s="222"/>
      <c r="J1667" s="43"/>
      <c r="K1667" s="43"/>
      <c r="L1667" s="47"/>
      <c r="M1667" s="223"/>
      <c r="N1667" s="224"/>
      <c r="O1667" s="87"/>
      <c r="P1667" s="87"/>
      <c r="Q1667" s="87"/>
      <c r="R1667" s="87"/>
      <c r="S1667" s="87"/>
      <c r="T1667" s="88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  <c r="AE1667" s="41"/>
      <c r="AT1667" s="20" t="s">
        <v>144</v>
      </c>
      <c r="AU1667" s="20" t="s">
        <v>83</v>
      </c>
    </row>
    <row r="1668" s="14" customFormat="1">
      <c r="A1668" s="14"/>
      <c r="B1668" s="238"/>
      <c r="C1668" s="239"/>
      <c r="D1668" s="220" t="s">
        <v>146</v>
      </c>
      <c r="E1668" s="240" t="s">
        <v>19</v>
      </c>
      <c r="F1668" s="241" t="s">
        <v>2665</v>
      </c>
      <c r="G1668" s="239"/>
      <c r="H1668" s="240" t="s">
        <v>19</v>
      </c>
      <c r="I1668" s="242"/>
      <c r="J1668" s="239"/>
      <c r="K1668" s="239"/>
      <c r="L1668" s="243"/>
      <c r="M1668" s="244"/>
      <c r="N1668" s="245"/>
      <c r="O1668" s="245"/>
      <c r="P1668" s="245"/>
      <c r="Q1668" s="245"/>
      <c r="R1668" s="245"/>
      <c r="S1668" s="245"/>
      <c r="T1668" s="246"/>
      <c r="U1668" s="14"/>
      <c r="V1668" s="14"/>
      <c r="W1668" s="14"/>
      <c r="X1668" s="14"/>
      <c r="Y1668" s="14"/>
      <c r="Z1668" s="14"/>
      <c r="AA1668" s="14"/>
      <c r="AB1668" s="14"/>
      <c r="AC1668" s="14"/>
      <c r="AD1668" s="14"/>
      <c r="AE1668" s="14"/>
      <c r="AT1668" s="247" t="s">
        <v>146</v>
      </c>
      <c r="AU1668" s="247" t="s">
        <v>83</v>
      </c>
      <c r="AV1668" s="14" t="s">
        <v>81</v>
      </c>
      <c r="AW1668" s="14" t="s">
        <v>33</v>
      </c>
      <c r="AX1668" s="14" t="s">
        <v>73</v>
      </c>
      <c r="AY1668" s="247" t="s">
        <v>133</v>
      </c>
    </row>
    <row r="1669" s="13" customFormat="1">
      <c r="A1669" s="13"/>
      <c r="B1669" s="227"/>
      <c r="C1669" s="228"/>
      <c r="D1669" s="220" t="s">
        <v>146</v>
      </c>
      <c r="E1669" s="229" t="s">
        <v>19</v>
      </c>
      <c r="F1669" s="230" t="s">
        <v>2675</v>
      </c>
      <c r="G1669" s="228"/>
      <c r="H1669" s="231">
        <v>1</v>
      </c>
      <c r="I1669" s="232"/>
      <c r="J1669" s="228"/>
      <c r="K1669" s="228"/>
      <c r="L1669" s="233"/>
      <c r="M1669" s="234"/>
      <c r="N1669" s="235"/>
      <c r="O1669" s="235"/>
      <c r="P1669" s="235"/>
      <c r="Q1669" s="235"/>
      <c r="R1669" s="235"/>
      <c r="S1669" s="235"/>
      <c r="T1669" s="236"/>
      <c r="U1669" s="13"/>
      <c r="V1669" s="13"/>
      <c r="W1669" s="13"/>
      <c r="X1669" s="13"/>
      <c r="Y1669" s="13"/>
      <c r="Z1669" s="13"/>
      <c r="AA1669" s="13"/>
      <c r="AB1669" s="13"/>
      <c r="AC1669" s="13"/>
      <c r="AD1669" s="13"/>
      <c r="AE1669" s="13"/>
      <c r="AT1669" s="237" t="s">
        <v>146</v>
      </c>
      <c r="AU1669" s="237" t="s">
        <v>83</v>
      </c>
      <c r="AV1669" s="13" t="s">
        <v>83</v>
      </c>
      <c r="AW1669" s="13" t="s">
        <v>33</v>
      </c>
      <c r="AX1669" s="13" t="s">
        <v>73</v>
      </c>
      <c r="AY1669" s="237" t="s">
        <v>133</v>
      </c>
    </row>
    <row r="1670" s="13" customFormat="1">
      <c r="A1670" s="13"/>
      <c r="B1670" s="227"/>
      <c r="C1670" s="228"/>
      <c r="D1670" s="220" t="s">
        <v>146</v>
      </c>
      <c r="E1670" s="229" t="s">
        <v>19</v>
      </c>
      <c r="F1670" s="230" t="s">
        <v>2676</v>
      </c>
      <c r="G1670" s="228"/>
      <c r="H1670" s="231">
        <v>1</v>
      </c>
      <c r="I1670" s="232"/>
      <c r="J1670" s="228"/>
      <c r="K1670" s="228"/>
      <c r="L1670" s="233"/>
      <c r="M1670" s="234"/>
      <c r="N1670" s="235"/>
      <c r="O1670" s="235"/>
      <c r="P1670" s="235"/>
      <c r="Q1670" s="235"/>
      <c r="R1670" s="235"/>
      <c r="S1670" s="235"/>
      <c r="T1670" s="236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37" t="s">
        <v>146</v>
      </c>
      <c r="AU1670" s="237" t="s">
        <v>83</v>
      </c>
      <c r="AV1670" s="13" t="s">
        <v>83</v>
      </c>
      <c r="AW1670" s="13" t="s">
        <v>33</v>
      </c>
      <c r="AX1670" s="13" t="s">
        <v>73</v>
      </c>
      <c r="AY1670" s="237" t="s">
        <v>133</v>
      </c>
    </row>
    <row r="1671" s="13" customFormat="1">
      <c r="A1671" s="13"/>
      <c r="B1671" s="227"/>
      <c r="C1671" s="228"/>
      <c r="D1671" s="220" t="s">
        <v>146</v>
      </c>
      <c r="E1671" s="229" t="s">
        <v>19</v>
      </c>
      <c r="F1671" s="230" t="s">
        <v>2677</v>
      </c>
      <c r="G1671" s="228"/>
      <c r="H1671" s="231">
        <v>1</v>
      </c>
      <c r="I1671" s="232"/>
      <c r="J1671" s="228"/>
      <c r="K1671" s="228"/>
      <c r="L1671" s="233"/>
      <c r="M1671" s="234"/>
      <c r="N1671" s="235"/>
      <c r="O1671" s="235"/>
      <c r="P1671" s="235"/>
      <c r="Q1671" s="235"/>
      <c r="R1671" s="235"/>
      <c r="S1671" s="235"/>
      <c r="T1671" s="236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37" t="s">
        <v>146</v>
      </c>
      <c r="AU1671" s="237" t="s">
        <v>83</v>
      </c>
      <c r="AV1671" s="13" t="s">
        <v>83</v>
      </c>
      <c r="AW1671" s="13" t="s">
        <v>33</v>
      </c>
      <c r="AX1671" s="13" t="s">
        <v>73</v>
      </c>
      <c r="AY1671" s="237" t="s">
        <v>133</v>
      </c>
    </row>
    <row r="1672" s="13" customFormat="1">
      <c r="A1672" s="13"/>
      <c r="B1672" s="227"/>
      <c r="C1672" s="228"/>
      <c r="D1672" s="220" t="s">
        <v>146</v>
      </c>
      <c r="E1672" s="229" t="s">
        <v>19</v>
      </c>
      <c r="F1672" s="230" t="s">
        <v>2678</v>
      </c>
      <c r="G1672" s="228"/>
      <c r="H1672" s="231">
        <v>1</v>
      </c>
      <c r="I1672" s="232"/>
      <c r="J1672" s="228"/>
      <c r="K1672" s="228"/>
      <c r="L1672" s="233"/>
      <c r="M1672" s="234"/>
      <c r="N1672" s="235"/>
      <c r="O1672" s="235"/>
      <c r="P1672" s="235"/>
      <c r="Q1672" s="235"/>
      <c r="R1672" s="235"/>
      <c r="S1672" s="235"/>
      <c r="T1672" s="236"/>
      <c r="U1672" s="13"/>
      <c r="V1672" s="13"/>
      <c r="W1672" s="13"/>
      <c r="X1672" s="13"/>
      <c r="Y1672" s="13"/>
      <c r="Z1672" s="13"/>
      <c r="AA1672" s="13"/>
      <c r="AB1672" s="13"/>
      <c r="AC1672" s="13"/>
      <c r="AD1672" s="13"/>
      <c r="AE1672" s="13"/>
      <c r="AT1672" s="237" t="s">
        <v>146</v>
      </c>
      <c r="AU1672" s="237" t="s">
        <v>83</v>
      </c>
      <c r="AV1672" s="13" t="s">
        <v>83</v>
      </c>
      <c r="AW1672" s="13" t="s">
        <v>33</v>
      </c>
      <c r="AX1672" s="13" t="s">
        <v>73</v>
      </c>
      <c r="AY1672" s="237" t="s">
        <v>133</v>
      </c>
    </row>
    <row r="1673" s="15" customFormat="1">
      <c r="A1673" s="15"/>
      <c r="B1673" s="248"/>
      <c r="C1673" s="249"/>
      <c r="D1673" s="220" t="s">
        <v>146</v>
      </c>
      <c r="E1673" s="250" t="s">
        <v>19</v>
      </c>
      <c r="F1673" s="251" t="s">
        <v>261</v>
      </c>
      <c r="G1673" s="249"/>
      <c r="H1673" s="252">
        <v>4</v>
      </c>
      <c r="I1673" s="253"/>
      <c r="J1673" s="249"/>
      <c r="K1673" s="249"/>
      <c r="L1673" s="254"/>
      <c r="M1673" s="255"/>
      <c r="N1673" s="256"/>
      <c r="O1673" s="256"/>
      <c r="P1673" s="256"/>
      <c r="Q1673" s="256"/>
      <c r="R1673" s="256"/>
      <c r="S1673" s="256"/>
      <c r="T1673" s="257"/>
      <c r="U1673" s="15"/>
      <c r="V1673" s="15"/>
      <c r="W1673" s="15"/>
      <c r="X1673" s="15"/>
      <c r="Y1673" s="15"/>
      <c r="Z1673" s="15"/>
      <c r="AA1673" s="15"/>
      <c r="AB1673" s="15"/>
      <c r="AC1673" s="15"/>
      <c r="AD1673" s="15"/>
      <c r="AE1673" s="15"/>
      <c r="AT1673" s="258" t="s">
        <v>146</v>
      </c>
      <c r="AU1673" s="258" t="s">
        <v>83</v>
      </c>
      <c r="AV1673" s="15" t="s">
        <v>140</v>
      </c>
      <c r="AW1673" s="15" t="s">
        <v>33</v>
      </c>
      <c r="AX1673" s="15" t="s">
        <v>81</v>
      </c>
      <c r="AY1673" s="258" t="s">
        <v>133</v>
      </c>
    </row>
    <row r="1674" s="2" customFormat="1" ht="24.15" customHeight="1">
      <c r="A1674" s="41"/>
      <c r="B1674" s="42"/>
      <c r="C1674" s="207" t="s">
        <v>2679</v>
      </c>
      <c r="D1674" s="207" t="s">
        <v>135</v>
      </c>
      <c r="E1674" s="208" t="s">
        <v>2680</v>
      </c>
      <c r="F1674" s="209" t="s">
        <v>2681</v>
      </c>
      <c r="G1674" s="210" t="s">
        <v>181</v>
      </c>
      <c r="H1674" s="211">
        <v>1.45</v>
      </c>
      <c r="I1674" s="212"/>
      <c r="J1674" s="213">
        <f>ROUND(I1674*H1674,2)</f>
        <v>0</v>
      </c>
      <c r="K1674" s="209" t="s">
        <v>139</v>
      </c>
      <c r="L1674" s="47"/>
      <c r="M1674" s="214" t="s">
        <v>19</v>
      </c>
      <c r="N1674" s="215" t="s">
        <v>44</v>
      </c>
      <c r="O1674" s="87"/>
      <c r="P1674" s="216">
        <f>O1674*H1674</f>
        <v>0</v>
      </c>
      <c r="Q1674" s="216">
        <v>0</v>
      </c>
      <c r="R1674" s="216">
        <f>Q1674*H1674</f>
        <v>0</v>
      </c>
      <c r="S1674" s="216">
        <v>0</v>
      </c>
      <c r="T1674" s="217">
        <f>S1674*H1674</f>
        <v>0</v>
      </c>
      <c r="U1674" s="41"/>
      <c r="V1674" s="41"/>
      <c r="W1674" s="41"/>
      <c r="X1674" s="41"/>
      <c r="Y1674" s="41"/>
      <c r="Z1674" s="41"/>
      <c r="AA1674" s="41"/>
      <c r="AB1674" s="41"/>
      <c r="AC1674" s="41"/>
      <c r="AD1674" s="41"/>
      <c r="AE1674" s="41"/>
      <c r="AR1674" s="218" t="s">
        <v>246</v>
      </c>
      <c r="AT1674" s="218" t="s">
        <v>135</v>
      </c>
      <c r="AU1674" s="218" t="s">
        <v>83</v>
      </c>
      <c r="AY1674" s="20" t="s">
        <v>133</v>
      </c>
      <c r="BE1674" s="219">
        <f>IF(N1674="základní",J1674,0)</f>
        <v>0</v>
      </c>
      <c r="BF1674" s="219">
        <f>IF(N1674="snížená",J1674,0)</f>
        <v>0</v>
      </c>
      <c r="BG1674" s="219">
        <f>IF(N1674="zákl. přenesená",J1674,0)</f>
        <v>0</v>
      </c>
      <c r="BH1674" s="219">
        <f>IF(N1674="sníž. přenesená",J1674,0)</f>
        <v>0</v>
      </c>
      <c r="BI1674" s="219">
        <f>IF(N1674="nulová",J1674,0)</f>
        <v>0</v>
      </c>
      <c r="BJ1674" s="20" t="s">
        <v>81</v>
      </c>
      <c r="BK1674" s="219">
        <f>ROUND(I1674*H1674,2)</f>
        <v>0</v>
      </c>
      <c r="BL1674" s="20" t="s">
        <v>246</v>
      </c>
      <c r="BM1674" s="218" t="s">
        <v>2682</v>
      </c>
    </row>
    <row r="1675" s="2" customFormat="1">
      <c r="A1675" s="41"/>
      <c r="B1675" s="42"/>
      <c r="C1675" s="43"/>
      <c r="D1675" s="220" t="s">
        <v>142</v>
      </c>
      <c r="E1675" s="43"/>
      <c r="F1675" s="221" t="s">
        <v>2683</v>
      </c>
      <c r="G1675" s="43"/>
      <c r="H1675" s="43"/>
      <c r="I1675" s="222"/>
      <c r="J1675" s="43"/>
      <c r="K1675" s="43"/>
      <c r="L1675" s="47"/>
      <c r="M1675" s="223"/>
      <c r="N1675" s="224"/>
      <c r="O1675" s="87"/>
      <c r="P1675" s="87"/>
      <c r="Q1675" s="87"/>
      <c r="R1675" s="87"/>
      <c r="S1675" s="87"/>
      <c r="T1675" s="88"/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  <c r="AE1675" s="41"/>
      <c r="AT1675" s="20" t="s">
        <v>142</v>
      </c>
      <c r="AU1675" s="20" t="s">
        <v>83</v>
      </c>
    </row>
    <row r="1676" s="2" customFormat="1">
      <c r="A1676" s="41"/>
      <c r="B1676" s="42"/>
      <c r="C1676" s="43"/>
      <c r="D1676" s="225" t="s">
        <v>144</v>
      </c>
      <c r="E1676" s="43"/>
      <c r="F1676" s="226" t="s">
        <v>2684</v>
      </c>
      <c r="G1676" s="43"/>
      <c r="H1676" s="43"/>
      <c r="I1676" s="222"/>
      <c r="J1676" s="43"/>
      <c r="K1676" s="43"/>
      <c r="L1676" s="47"/>
      <c r="M1676" s="223"/>
      <c r="N1676" s="224"/>
      <c r="O1676" s="87"/>
      <c r="P1676" s="87"/>
      <c r="Q1676" s="87"/>
      <c r="R1676" s="87"/>
      <c r="S1676" s="87"/>
      <c r="T1676" s="88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  <c r="AE1676" s="41"/>
      <c r="AT1676" s="20" t="s">
        <v>144</v>
      </c>
      <c r="AU1676" s="20" t="s">
        <v>83</v>
      </c>
    </row>
    <row r="1677" s="12" customFormat="1" ht="22.8" customHeight="1">
      <c r="A1677" s="12"/>
      <c r="B1677" s="191"/>
      <c r="C1677" s="192"/>
      <c r="D1677" s="193" t="s">
        <v>72</v>
      </c>
      <c r="E1677" s="205" t="s">
        <v>574</v>
      </c>
      <c r="F1677" s="205" t="s">
        <v>575</v>
      </c>
      <c r="G1677" s="192"/>
      <c r="H1677" s="192"/>
      <c r="I1677" s="195"/>
      <c r="J1677" s="206">
        <f>BK1677</f>
        <v>0</v>
      </c>
      <c r="K1677" s="192"/>
      <c r="L1677" s="197"/>
      <c r="M1677" s="198"/>
      <c r="N1677" s="199"/>
      <c r="O1677" s="199"/>
      <c r="P1677" s="200">
        <f>SUM(P1678:P1695)</f>
        <v>0</v>
      </c>
      <c r="Q1677" s="199"/>
      <c r="R1677" s="200">
        <f>SUM(R1678:R1695)</f>
        <v>0.18447795</v>
      </c>
      <c r="S1677" s="199"/>
      <c r="T1677" s="201">
        <f>SUM(T1678:T1695)</f>
        <v>0</v>
      </c>
      <c r="U1677" s="12"/>
      <c r="V1677" s="12"/>
      <c r="W1677" s="12"/>
      <c r="X1677" s="12"/>
      <c r="Y1677" s="12"/>
      <c r="Z1677" s="12"/>
      <c r="AA1677" s="12"/>
      <c r="AB1677" s="12"/>
      <c r="AC1677" s="12"/>
      <c r="AD1677" s="12"/>
      <c r="AE1677" s="12"/>
      <c r="AR1677" s="202" t="s">
        <v>83</v>
      </c>
      <c r="AT1677" s="203" t="s">
        <v>72</v>
      </c>
      <c r="AU1677" s="203" t="s">
        <v>81</v>
      </c>
      <c r="AY1677" s="202" t="s">
        <v>133</v>
      </c>
      <c r="BK1677" s="204">
        <f>SUM(BK1678:BK1695)</f>
        <v>0</v>
      </c>
    </row>
    <row r="1678" s="2" customFormat="1" ht="24.15" customHeight="1">
      <c r="A1678" s="41"/>
      <c r="B1678" s="42"/>
      <c r="C1678" s="207" t="s">
        <v>2685</v>
      </c>
      <c r="D1678" s="207" t="s">
        <v>135</v>
      </c>
      <c r="E1678" s="208" t="s">
        <v>2686</v>
      </c>
      <c r="F1678" s="209" t="s">
        <v>2687</v>
      </c>
      <c r="G1678" s="210" t="s">
        <v>287</v>
      </c>
      <c r="H1678" s="211">
        <v>1</v>
      </c>
      <c r="I1678" s="212"/>
      <c r="J1678" s="213">
        <f>ROUND(I1678*H1678,2)</f>
        <v>0</v>
      </c>
      <c r="K1678" s="209" t="s">
        <v>139</v>
      </c>
      <c r="L1678" s="47"/>
      <c r="M1678" s="214" t="s">
        <v>19</v>
      </c>
      <c r="N1678" s="215" t="s">
        <v>44</v>
      </c>
      <c r="O1678" s="87"/>
      <c r="P1678" s="216">
        <f>O1678*H1678</f>
        <v>0</v>
      </c>
      <c r="Q1678" s="216">
        <v>0</v>
      </c>
      <c r="R1678" s="216">
        <f>Q1678*H1678</f>
        <v>0</v>
      </c>
      <c r="S1678" s="216">
        <v>0</v>
      </c>
      <c r="T1678" s="217">
        <f>S1678*H1678</f>
        <v>0</v>
      </c>
      <c r="U1678" s="41"/>
      <c r="V1678" s="41"/>
      <c r="W1678" s="41"/>
      <c r="X1678" s="41"/>
      <c r="Y1678" s="41"/>
      <c r="Z1678" s="41"/>
      <c r="AA1678" s="41"/>
      <c r="AB1678" s="41"/>
      <c r="AC1678" s="41"/>
      <c r="AD1678" s="41"/>
      <c r="AE1678" s="41"/>
      <c r="AR1678" s="218" t="s">
        <v>246</v>
      </c>
      <c r="AT1678" s="218" t="s">
        <v>135</v>
      </c>
      <c r="AU1678" s="218" t="s">
        <v>83</v>
      </c>
      <c r="AY1678" s="20" t="s">
        <v>133</v>
      </c>
      <c r="BE1678" s="219">
        <f>IF(N1678="základní",J1678,0)</f>
        <v>0</v>
      </c>
      <c r="BF1678" s="219">
        <f>IF(N1678="snížená",J1678,0)</f>
        <v>0</v>
      </c>
      <c r="BG1678" s="219">
        <f>IF(N1678="zákl. přenesená",J1678,0)</f>
        <v>0</v>
      </c>
      <c r="BH1678" s="219">
        <f>IF(N1678="sníž. přenesená",J1678,0)</f>
        <v>0</v>
      </c>
      <c r="BI1678" s="219">
        <f>IF(N1678="nulová",J1678,0)</f>
        <v>0</v>
      </c>
      <c r="BJ1678" s="20" t="s">
        <v>81</v>
      </c>
      <c r="BK1678" s="219">
        <f>ROUND(I1678*H1678,2)</f>
        <v>0</v>
      </c>
      <c r="BL1678" s="20" t="s">
        <v>246</v>
      </c>
      <c r="BM1678" s="218" t="s">
        <v>2688</v>
      </c>
    </row>
    <row r="1679" s="2" customFormat="1">
      <c r="A1679" s="41"/>
      <c r="B1679" s="42"/>
      <c r="C1679" s="43"/>
      <c r="D1679" s="220" t="s">
        <v>142</v>
      </c>
      <c r="E1679" s="43"/>
      <c r="F1679" s="221" t="s">
        <v>2689</v>
      </c>
      <c r="G1679" s="43"/>
      <c r="H1679" s="43"/>
      <c r="I1679" s="222"/>
      <c r="J1679" s="43"/>
      <c r="K1679" s="43"/>
      <c r="L1679" s="47"/>
      <c r="M1679" s="223"/>
      <c r="N1679" s="224"/>
      <c r="O1679" s="87"/>
      <c r="P1679" s="87"/>
      <c r="Q1679" s="87"/>
      <c r="R1679" s="87"/>
      <c r="S1679" s="87"/>
      <c r="T1679" s="88"/>
      <c r="U1679" s="41"/>
      <c r="V1679" s="41"/>
      <c r="W1679" s="41"/>
      <c r="X1679" s="41"/>
      <c r="Y1679" s="41"/>
      <c r="Z1679" s="41"/>
      <c r="AA1679" s="41"/>
      <c r="AB1679" s="41"/>
      <c r="AC1679" s="41"/>
      <c r="AD1679" s="41"/>
      <c r="AE1679" s="41"/>
      <c r="AT1679" s="20" t="s">
        <v>142</v>
      </c>
      <c r="AU1679" s="20" t="s">
        <v>83</v>
      </c>
    </row>
    <row r="1680" s="2" customFormat="1">
      <c r="A1680" s="41"/>
      <c r="B1680" s="42"/>
      <c r="C1680" s="43"/>
      <c r="D1680" s="225" t="s">
        <v>144</v>
      </c>
      <c r="E1680" s="43"/>
      <c r="F1680" s="226" t="s">
        <v>2690</v>
      </c>
      <c r="G1680" s="43"/>
      <c r="H1680" s="43"/>
      <c r="I1680" s="222"/>
      <c r="J1680" s="43"/>
      <c r="K1680" s="43"/>
      <c r="L1680" s="47"/>
      <c r="M1680" s="223"/>
      <c r="N1680" s="224"/>
      <c r="O1680" s="87"/>
      <c r="P1680" s="87"/>
      <c r="Q1680" s="87"/>
      <c r="R1680" s="87"/>
      <c r="S1680" s="87"/>
      <c r="T1680" s="88"/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  <c r="AE1680" s="41"/>
      <c r="AT1680" s="20" t="s">
        <v>144</v>
      </c>
      <c r="AU1680" s="20" t="s">
        <v>83</v>
      </c>
    </row>
    <row r="1681" s="13" customFormat="1">
      <c r="A1681" s="13"/>
      <c r="B1681" s="227"/>
      <c r="C1681" s="228"/>
      <c r="D1681" s="220" t="s">
        <v>146</v>
      </c>
      <c r="E1681" s="229" t="s">
        <v>19</v>
      </c>
      <c r="F1681" s="230" t="s">
        <v>2691</v>
      </c>
      <c r="G1681" s="228"/>
      <c r="H1681" s="231">
        <v>1</v>
      </c>
      <c r="I1681" s="232"/>
      <c r="J1681" s="228"/>
      <c r="K1681" s="228"/>
      <c r="L1681" s="233"/>
      <c r="M1681" s="234"/>
      <c r="N1681" s="235"/>
      <c r="O1681" s="235"/>
      <c r="P1681" s="235"/>
      <c r="Q1681" s="235"/>
      <c r="R1681" s="235"/>
      <c r="S1681" s="235"/>
      <c r="T1681" s="236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37" t="s">
        <v>146</v>
      </c>
      <c r="AU1681" s="237" t="s">
        <v>83</v>
      </c>
      <c r="AV1681" s="13" t="s">
        <v>83</v>
      </c>
      <c r="AW1681" s="13" t="s">
        <v>33</v>
      </c>
      <c r="AX1681" s="13" t="s">
        <v>81</v>
      </c>
      <c r="AY1681" s="237" t="s">
        <v>133</v>
      </c>
    </row>
    <row r="1682" s="2" customFormat="1" ht="33" customHeight="1">
      <c r="A1682" s="41"/>
      <c r="B1682" s="42"/>
      <c r="C1682" s="273" t="s">
        <v>2692</v>
      </c>
      <c r="D1682" s="273" t="s">
        <v>735</v>
      </c>
      <c r="E1682" s="274" t="s">
        <v>2693</v>
      </c>
      <c r="F1682" s="275" t="s">
        <v>2694</v>
      </c>
      <c r="G1682" s="276" t="s">
        <v>287</v>
      </c>
      <c r="H1682" s="277">
        <v>1</v>
      </c>
      <c r="I1682" s="278"/>
      <c r="J1682" s="279">
        <f>ROUND(I1682*H1682,2)</f>
        <v>0</v>
      </c>
      <c r="K1682" s="275" t="s">
        <v>139</v>
      </c>
      <c r="L1682" s="280"/>
      <c r="M1682" s="281" t="s">
        <v>19</v>
      </c>
      <c r="N1682" s="282" t="s">
        <v>44</v>
      </c>
      <c r="O1682" s="87"/>
      <c r="P1682" s="216">
        <f>O1682*H1682</f>
        <v>0</v>
      </c>
      <c r="Q1682" s="216">
        <v>0.0080999999999999996</v>
      </c>
      <c r="R1682" s="216">
        <f>Q1682*H1682</f>
        <v>0.0080999999999999996</v>
      </c>
      <c r="S1682" s="216">
        <v>0</v>
      </c>
      <c r="T1682" s="217">
        <f>S1682*H1682</f>
        <v>0</v>
      </c>
      <c r="U1682" s="41"/>
      <c r="V1682" s="41"/>
      <c r="W1682" s="41"/>
      <c r="X1682" s="41"/>
      <c r="Y1682" s="41"/>
      <c r="Z1682" s="41"/>
      <c r="AA1682" s="41"/>
      <c r="AB1682" s="41"/>
      <c r="AC1682" s="41"/>
      <c r="AD1682" s="41"/>
      <c r="AE1682" s="41"/>
      <c r="AR1682" s="218" t="s">
        <v>382</v>
      </c>
      <c r="AT1682" s="218" t="s">
        <v>735</v>
      </c>
      <c r="AU1682" s="218" t="s">
        <v>83</v>
      </c>
      <c r="AY1682" s="20" t="s">
        <v>133</v>
      </c>
      <c r="BE1682" s="219">
        <f>IF(N1682="základní",J1682,0)</f>
        <v>0</v>
      </c>
      <c r="BF1682" s="219">
        <f>IF(N1682="snížená",J1682,0)</f>
        <v>0</v>
      </c>
      <c r="BG1682" s="219">
        <f>IF(N1682="zákl. přenesená",J1682,0)</f>
        <v>0</v>
      </c>
      <c r="BH1682" s="219">
        <f>IF(N1682="sníž. přenesená",J1682,0)</f>
        <v>0</v>
      </c>
      <c r="BI1682" s="219">
        <f>IF(N1682="nulová",J1682,0)</f>
        <v>0</v>
      </c>
      <c r="BJ1682" s="20" t="s">
        <v>81</v>
      </c>
      <c r="BK1682" s="219">
        <f>ROUND(I1682*H1682,2)</f>
        <v>0</v>
      </c>
      <c r="BL1682" s="20" t="s">
        <v>246</v>
      </c>
      <c r="BM1682" s="218" t="s">
        <v>2695</v>
      </c>
    </row>
    <row r="1683" s="2" customFormat="1">
      <c r="A1683" s="41"/>
      <c r="B1683" s="42"/>
      <c r="C1683" s="43"/>
      <c r="D1683" s="220" t="s">
        <v>142</v>
      </c>
      <c r="E1683" s="43"/>
      <c r="F1683" s="221" t="s">
        <v>2694</v>
      </c>
      <c r="G1683" s="43"/>
      <c r="H1683" s="43"/>
      <c r="I1683" s="222"/>
      <c r="J1683" s="43"/>
      <c r="K1683" s="43"/>
      <c r="L1683" s="47"/>
      <c r="M1683" s="223"/>
      <c r="N1683" s="224"/>
      <c r="O1683" s="87"/>
      <c r="P1683" s="87"/>
      <c r="Q1683" s="87"/>
      <c r="R1683" s="87"/>
      <c r="S1683" s="87"/>
      <c r="T1683" s="88"/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  <c r="AE1683" s="41"/>
      <c r="AT1683" s="20" t="s">
        <v>142</v>
      </c>
      <c r="AU1683" s="20" t="s">
        <v>83</v>
      </c>
    </row>
    <row r="1684" s="13" customFormat="1">
      <c r="A1684" s="13"/>
      <c r="B1684" s="227"/>
      <c r="C1684" s="228"/>
      <c r="D1684" s="220" t="s">
        <v>146</v>
      </c>
      <c r="E1684" s="229" t="s">
        <v>19</v>
      </c>
      <c r="F1684" s="230" t="s">
        <v>2691</v>
      </c>
      <c r="G1684" s="228"/>
      <c r="H1684" s="231">
        <v>1</v>
      </c>
      <c r="I1684" s="232"/>
      <c r="J1684" s="228"/>
      <c r="K1684" s="228"/>
      <c r="L1684" s="233"/>
      <c r="M1684" s="234"/>
      <c r="N1684" s="235"/>
      <c r="O1684" s="235"/>
      <c r="P1684" s="235"/>
      <c r="Q1684" s="235"/>
      <c r="R1684" s="235"/>
      <c r="S1684" s="235"/>
      <c r="T1684" s="236"/>
      <c r="U1684" s="13"/>
      <c r="V1684" s="13"/>
      <c r="W1684" s="13"/>
      <c r="X1684" s="13"/>
      <c r="Y1684" s="13"/>
      <c r="Z1684" s="13"/>
      <c r="AA1684" s="13"/>
      <c r="AB1684" s="13"/>
      <c r="AC1684" s="13"/>
      <c r="AD1684" s="13"/>
      <c r="AE1684" s="13"/>
      <c r="AT1684" s="237" t="s">
        <v>146</v>
      </c>
      <c r="AU1684" s="237" t="s">
        <v>83</v>
      </c>
      <c r="AV1684" s="13" t="s">
        <v>83</v>
      </c>
      <c r="AW1684" s="13" t="s">
        <v>33</v>
      </c>
      <c r="AX1684" s="13" t="s">
        <v>81</v>
      </c>
      <c r="AY1684" s="237" t="s">
        <v>133</v>
      </c>
    </row>
    <row r="1685" s="2" customFormat="1" ht="24.15" customHeight="1">
      <c r="A1685" s="41"/>
      <c r="B1685" s="42"/>
      <c r="C1685" s="207" t="s">
        <v>2696</v>
      </c>
      <c r="D1685" s="207" t="s">
        <v>135</v>
      </c>
      <c r="E1685" s="208" t="s">
        <v>2697</v>
      </c>
      <c r="F1685" s="209" t="s">
        <v>2698</v>
      </c>
      <c r="G1685" s="210" t="s">
        <v>1111</v>
      </c>
      <c r="H1685" s="211">
        <v>167.559</v>
      </c>
      <c r="I1685" s="212"/>
      <c r="J1685" s="213">
        <f>ROUND(I1685*H1685,2)</f>
        <v>0</v>
      </c>
      <c r="K1685" s="209" t="s">
        <v>139</v>
      </c>
      <c r="L1685" s="47"/>
      <c r="M1685" s="214" t="s">
        <v>19</v>
      </c>
      <c r="N1685" s="215" t="s">
        <v>44</v>
      </c>
      <c r="O1685" s="87"/>
      <c r="P1685" s="216">
        <f>O1685*H1685</f>
        <v>0</v>
      </c>
      <c r="Q1685" s="216">
        <v>5.0000000000000002E-05</v>
      </c>
      <c r="R1685" s="216">
        <f>Q1685*H1685</f>
        <v>0.0083779500000000003</v>
      </c>
      <c r="S1685" s="216">
        <v>0</v>
      </c>
      <c r="T1685" s="217">
        <f>S1685*H1685</f>
        <v>0</v>
      </c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  <c r="AE1685" s="41"/>
      <c r="AR1685" s="218" t="s">
        <v>246</v>
      </c>
      <c r="AT1685" s="218" t="s">
        <v>135</v>
      </c>
      <c r="AU1685" s="218" t="s">
        <v>83</v>
      </c>
      <c r="AY1685" s="20" t="s">
        <v>133</v>
      </c>
      <c r="BE1685" s="219">
        <f>IF(N1685="základní",J1685,0)</f>
        <v>0</v>
      </c>
      <c r="BF1685" s="219">
        <f>IF(N1685="snížená",J1685,0)</f>
        <v>0</v>
      </c>
      <c r="BG1685" s="219">
        <f>IF(N1685="zákl. přenesená",J1685,0)</f>
        <v>0</v>
      </c>
      <c r="BH1685" s="219">
        <f>IF(N1685="sníž. přenesená",J1685,0)</f>
        <v>0</v>
      </c>
      <c r="BI1685" s="219">
        <f>IF(N1685="nulová",J1685,0)</f>
        <v>0</v>
      </c>
      <c r="BJ1685" s="20" t="s">
        <v>81</v>
      </c>
      <c r="BK1685" s="219">
        <f>ROUND(I1685*H1685,2)</f>
        <v>0</v>
      </c>
      <c r="BL1685" s="20" t="s">
        <v>246</v>
      </c>
      <c r="BM1685" s="218" t="s">
        <v>2699</v>
      </c>
    </row>
    <row r="1686" s="2" customFormat="1">
      <c r="A1686" s="41"/>
      <c r="B1686" s="42"/>
      <c r="C1686" s="43"/>
      <c r="D1686" s="220" t="s">
        <v>142</v>
      </c>
      <c r="E1686" s="43"/>
      <c r="F1686" s="221" t="s">
        <v>2700</v>
      </c>
      <c r="G1686" s="43"/>
      <c r="H1686" s="43"/>
      <c r="I1686" s="222"/>
      <c r="J1686" s="43"/>
      <c r="K1686" s="43"/>
      <c r="L1686" s="47"/>
      <c r="M1686" s="223"/>
      <c r="N1686" s="224"/>
      <c r="O1686" s="87"/>
      <c r="P1686" s="87"/>
      <c r="Q1686" s="87"/>
      <c r="R1686" s="87"/>
      <c r="S1686" s="87"/>
      <c r="T1686" s="88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  <c r="AE1686" s="41"/>
      <c r="AT1686" s="20" t="s">
        <v>142</v>
      </c>
      <c r="AU1686" s="20" t="s">
        <v>83</v>
      </c>
    </row>
    <row r="1687" s="2" customFormat="1">
      <c r="A1687" s="41"/>
      <c r="B1687" s="42"/>
      <c r="C1687" s="43"/>
      <c r="D1687" s="225" t="s">
        <v>144</v>
      </c>
      <c r="E1687" s="43"/>
      <c r="F1687" s="226" t="s">
        <v>2701</v>
      </c>
      <c r="G1687" s="43"/>
      <c r="H1687" s="43"/>
      <c r="I1687" s="222"/>
      <c r="J1687" s="43"/>
      <c r="K1687" s="43"/>
      <c r="L1687" s="47"/>
      <c r="M1687" s="223"/>
      <c r="N1687" s="224"/>
      <c r="O1687" s="87"/>
      <c r="P1687" s="87"/>
      <c r="Q1687" s="87"/>
      <c r="R1687" s="87"/>
      <c r="S1687" s="87"/>
      <c r="T1687" s="88"/>
      <c r="U1687" s="41"/>
      <c r="V1687" s="41"/>
      <c r="W1687" s="41"/>
      <c r="X1687" s="41"/>
      <c r="Y1687" s="41"/>
      <c r="Z1687" s="41"/>
      <c r="AA1687" s="41"/>
      <c r="AB1687" s="41"/>
      <c r="AC1687" s="41"/>
      <c r="AD1687" s="41"/>
      <c r="AE1687" s="41"/>
      <c r="AT1687" s="20" t="s">
        <v>144</v>
      </c>
      <c r="AU1687" s="20" t="s">
        <v>83</v>
      </c>
    </row>
    <row r="1688" s="14" customFormat="1">
      <c r="A1688" s="14"/>
      <c r="B1688" s="238"/>
      <c r="C1688" s="239"/>
      <c r="D1688" s="220" t="s">
        <v>146</v>
      </c>
      <c r="E1688" s="240" t="s">
        <v>19</v>
      </c>
      <c r="F1688" s="241" t="s">
        <v>2702</v>
      </c>
      <c r="G1688" s="239"/>
      <c r="H1688" s="240" t="s">
        <v>19</v>
      </c>
      <c r="I1688" s="242"/>
      <c r="J1688" s="239"/>
      <c r="K1688" s="239"/>
      <c r="L1688" s="243"/>
      <c r="M1688" s="244"/>
      <c r="N1688" s="245"/>
      <c r="O1688" s="245"/>
      <c r="P1688" s="245"/>
      <c r="Q1688" s="245"/>
      <c r="R1688" s="245"/>
      <c r="S1688" s="245"/>
      <c r="T1688" s="246"/>
      <c r="U1688" s="14"/>
      <c r="V1688" s="14"/>
      <c r="W1688" s="14"/>
      <c r="X1688" s="14"/>
      <c r="Y1688" s="14"/>
      <c r="Z1688" s="14"/>
      <c r="AA1688" s="14"/>
      <c r="AB1688" s="14"/>
      <c r="AC1688" s="14"/>
      <c r="AD1688" s="14"/>
      <c r="AE1688" s="14"/>
      <c r="AT1688" s="247" t="s">
        <v>146</v>
      </c>
      <c r="AU1688" s="247" t="s">
        <v>83</v>
      </c>
      <c r="AV1688" s="14" t="s">
        <v>81</v>
      </c>
      <c r="AW1688" s="14" t="s">
        <v>33</v>
      </c>
      <c r="AX1688" s="14" t="s">
        <v>73</v>
      </c>
      <c r="AY1688" s="247" t="s">
        <v>133</v>
      </c>
    </row>
    <row r="1689" s="13" customFormat="1">
      <c r="A1689" s="13"/>
      <c r="B1689" s="227"/>
      <c r="C1689" s="228"/>
      <c r="D1689" s="220" t="s">
        <v>146</v>
      </c>
      <c r="E1689" s="229" t="s">
        <v>19</v>
      </c>
      <c r="F1689" s="230" t="s">
        <v>2703</v>
      </c>
      <c r="G1689" s="228"/>
      <c r="H1689" s="231">
        <v>167.559</v>
      </c>
      <c r="I1689" s="232"/>
      <c r="J1689" s="228"/>
      <c r="K1689" s="228"/>
      <c r="L1689" s="233"/>
      <c r="M1689" s="234"/>
      <c r="N1689" s="235"/>
      <c r="O1689" s="235"/>
      <c r="P1689" s="235"/>
      <c r="Q1689" s="235"/>
      <c r="R1689" s="235"/>
      <c r="S1689" s="235"/>
      <c r="T1689" s="236"/>
      <c r="U1689" s="13"/>
      <c r="V1689" s="13"/>
      <c r="W1689" s="13"/>
      <c r="X1689" s="13"/>
      <c r="Y1689" s="13"/>
      <c r="Z1689" s="13"/>
      <c r="AA1689" s="13"/>
      <c r="AB1689" s="13"/>
      <c r="AC1689" s="13"/>
      <c r="AD1689" s="13"/>
      <c r="AE1689" s="13"/>
      <c r="AT1689" s="237" t="s">
        <v>146</v>
      </c>
      <c r="AU1689" s="237" t="s">
        <v>83</v>
      </c>
      <c r="AV1689" s="13" t="s">
        <v>83</v>
      </c>
      <c r="AW1689" s="13" t="s">
        <v>33</v>
      </c>
      <c r="AX1689" s="13" t="s">
        <v>81</v>
      </c>
      <c r="AY1689" s="237" t="s">
        <v>133</v>
      </c>
    </row>
    <row r="1690" s="2" customFormat="1" ht="24.15" customHeight="1">
      <c r="A1690" s="41"/>
      <c r="B1690" s="42"/>
      <c r="C1690" s="273" t="s">
        <v>2704</v>
      </c>
      <c r="D1690" s="273" t="s">
        <v>735</v>
      </c>
      <c r="E1690" s="274" t="s">
        <v>2705</v>
      </c>
      <c r="F1690" s="275" t="s">
        <v>2706</v>
      </c>
      <c r="G1690" s="276" t="s">
        <v>181</v>
      </c>
      <c r="H1690" s="277">
        <v>0.16800000000000001</v>
      </c>
      <c r="I1690" s="278"/>
      <c r="J1690" s="279">
        <f>ROUND(I1690*H1690,2)</f>
        <v>0</v>
      </c>
      <c r="K1690" s="275" t="s">
        <v>139</v>
      </c>
      <c r="L1690" s="280"/>
      <c r="M1690" s="281" t="s">
        <v>19</v>
      </c>
      <c r="N1690" s="282" t="s">
        <v>44</v>
      </c>
      <c r="O1690" s="87"/>
      <c r="P1690" s="216">
        <f>O1690*H1690</f>
        <v>0</v>
      </c>
      <c r="Q1690" s="216">
        <v>1</v>
      </c>
      <c r="R1690" s="216">
        <f>Q1690*H1690</f>
        <v>0.16800000000000001</v>
      </c>
      <c r="S1690" s="216">
        <v>0</v>
      </c>
      <c r="T1690" s="217">
        <f>S1690*H1690</f>
        <v>0</v>
      </c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R1690" s="218" t="s">
        <v>382</v>
      </c>
      <c r="AT1690" s="218" t="s">
        <v>735</v>
      </c>
      <c r="AU1690" s="218" t="s">
        <v>83</v>
      </c>
      <c r="AY1690" s="20" t="s">
        <v>133</v>
      </c>
      <c r="BE1690" s="219">
        <f>IF(N1690="základní",J1690,0)</f>
        <v>0</v>
      </c>
      <c r="BF1690" s="219">
        <f>IF(N1690="snížená",J1690,0)</f>
        <v>0</v>
      </c>
      <c r="BG1690" s="219">
        <f>IF(N1690="zákl. přenesená",J1690,0)</f>
        <v>0</v>
      </c>
      <c r="BH1690" s="219">
        <f>IF(N1690="sníž. přenesená",J1690,0)</f>
        <v>0</v>
      </c>
      <c r="BI1690" s="219">
        <f>IF(N1690="nulová",J1690,0)</f>
        <v>0</v>
      </c>
      <c r="BJ1690" s="20" t="s">
        <v>81</v>
      </c>
      <c r="BK1690" s="219">
        <f>ROUND(I1690*H1690,2)</f>
        <v>0</v>
      </c>
      <c r="BL1690" s="20" t="s">
        <v>246</v>
      </c>
      <c r="BM1690" s="218" t="s">
        <v>2707</v>
      </c>
    </row>
    <row r="1691" s="2" customFormat="1">
      <c r="A1691" s="41"/>
      <c r="B1691" s="42"/>
      <c r="C1691" s="43"/>
      <c r="D1691" s="220" t="s">
        <v>142</v>
      </c>
      <c r="E1691" s="43"/>
      <c r="F1691" s="221" t="s">
        <v>2706</v>
      </c>
      <c r="G1691" s="43"/>
      <c r="H1691" s="43"/>
      <c r="I1691" s="222"/>
      <c r="J1691" s="43"/>
      <c r="K1691" s="43"/>
      <c r="L1691" s="47"/>
      <c r="M1691" s="223"/>
      <c r="N1691" s="224"/>
      <c r="O1691" s="87"/>
      <c r="P1691" s="87"/>
      <c r="Q1691" s="87"/>
      <c r="R1691" s="87"/>
      <c r="S1691" s="87"/>
      <c r="T1691" s="88"/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  <c r="AE1691" s="41"/>
      <c r="AT1691" s="20" t="s">
        <v>142</v>
      </c>
      <c r="AU1691" s="20" t="s">
        <v>83</v>
      </c>
    </row>
    <row r="1692" s="13" customFormat="1">
      <c r="A1692" s="13"/>
      <c r="B1692" s="227"/>
      <c r="C1692" s="228"/>
      <c r="D1692" s="220" t="s">
        <v>146</v>
      </c>
      <c r="E1692" s="228"/>
      <c r="F1692" s="230" t="s">
        <v>2708</v>
      </c>
      <c r="G1692" s="228"/>
      <c r="H1692" s="231">
        <v>0.16800000000000001</v>
      </c>
      <c r="I1692" s="232"/>
      <c r="J1692" s="228"/>
      <c r="K1692" s="228"/>
      <c r="L1692" s="233"/>
      <c r="M1692" s="234"/>
      <c r="N1692" s="235"/>
      <c r="O1692" s="235"/>
      <c r="P1692" s="235"/>
      <c r="Q1692" s="235"/>
      <c r="R1692" s="235"/>
      <c r="S1692" s="235"/>
      <c r="T1692" s="236"/>
      <c r="U1692" s="13"/>
      <c r="V1692" s="13"/>
      <c r="W1692" s="13"/>
      <c r="X1692" s="13"/>
      <c r="Y1692" s="13"/>
      <c r="Z1692" s="13"/>
      <c r="AA1692" s="13"/>
      <c r="AB1692" s="13"/>
      <c r="AC1692" s="13"/>
      <c r="AD1692" s="13"/>
      <c r="AE1692" s="13"/>
      <c r="AT1692" s="237" t="s">
        <v>146</v>
      </c>
      <c r="AU1692" s="237" t="s">
        <v>83</v>
      </c>
      <c r="AV1692" s="13" t="s">
        <v>83</v>
      </c>
      <c r="AW1692" s="13" t="s">
        <v>4</v>
      </c>
      <c r="AX1692" s="13" t="s">
        <v>81</v>
      </c>
      <c r="AY1692" s="237" t="s">
        <v>133</v>
      </c>
    </row>
    <row r="1693" s="2" customFormat="1" ht="24.15" customHeight="1">
      <c r="A1693" s="41"/>
      <c r="B1693" s="42"/>
      <c r="C1693" s="207" t="s">
        <v>2709</v>
      </c>
      <c r="D1693" s="207" t="s">
        <v>135</v>
      </c>
      <c r="E1693" s="208" t="s">
        <v>2710</v>
      </c>
      <c r="F1693" s="209" t="s">
        <v>2711</v>
      </c>
      <c r="G1693" s="210" t="s">
        <v>181</v>
      </c>
      <c r="H1693" s="211">
        <v>0.184</v>
      </c>
      <c r="I1693" s="212"/>
      <c r="J1693" s="213">
        <f>ROUND(I1693*H1693,2)</f>
        <v>0</v>
      </c>
      <c r="K1693" s="209" t="s">
        <v>139</v>
      </c>
      <c r="L1693" s="47"/>
      <c r="M1693" s="214" t="s">
        <v>19</v>
      </c>
      <c r="N1693" s="215" t="s">
        <v>44</v>
      </c>
      <c r="O1693" s="87"/>
      <c r="P1693" s="216">
        <f>O1693*H1693</f>
        <v>0</v>
      </c>
      <c r="Q1693" s="216">
        <v>0</v>
      </c>
      <c r="R1693" s="216">
        <f>Q1693*H1693</f>
        <v>0</v>
      </c>
      <c r="S1693" s="216">
        <v>0</v>
      </c>
      <c r="T1693" s="217">
        <f>S1693*H1693</f>
        <v>0</v>
      </c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R1693" s="218" t="s">
        <v>246</v>
      </c>
      <c r="AT1693" s="218" t="s">
        <v>135</v>
      </c>
      <c r="AU1693" s="218" t="s">
        <v>83</v>
      </c>
      <c r="AY1693" s="20" t="s">
        <v>133</v>
      </c>
      <c r="BE1693" s="219">
        <f>IF(N1693="základní",J1693,0)</f>
        <v>0</v>
      </c>
      <c r="BF1693" s="219">
        <f>IF(N1693="snížená",J1693,0)</f>
        <v>0</v>
      </c>
      <c r="BG1693" s="219">
        <f>IF(N1693="zákl. přenesená",J1693,0)</f>
        <v>0</v>
      </c>
      <c r="BH1693" s="219">
        <f>IF(N1693="sníž. přenesená",J1693,0)</f>
        <v>0</v>
      </c>
      <c r="BI1693" s="219">
        <f>IF(N1693="nulová",J1693,0)</f>
        <v>0</v>
      </c>
      <c r="BJ1693" s="20" t="s">
        <v>81</v>
      </c>
      <c r="BK1693" s="219">
        <f>ROUND(I1693*H1693,2)</f>
        <v>0</v>
      </c>
      <c r="BL1693" s="20" t="s">
        <v>246</v>
      </c>
      <c r="BM1693" s="218" t="s">
        <v>2712</v>
      </c>
    </row>
    <row r="1694" s="2" customFormat="1">
      <c r="A1694" s="41"/>
      <c r="B1694" s="42"/>
      <c r="C1694" s="43"/>
      <c r="D1694" s="220" t="s">
        <v>142</v>
      </c>
      <c r="E1694" s="43"/>
      <c r="F1694" s="221" t="s">
        <v>2713</v>
      </c>
      <c r="G1694" s="43"/>
      <c r="H1694" s="43"/>
      <c r="I1694" s="222"/>
      <c r="J1694" s="43"/>
      <c r="K1694" s="43"/>
      <c r="L1694" s="47"/>
      <c r="M1694" s="223"/>
      <c r="N1694" s="224"/>
      <c r="O1694" s="87"/>
      <c r="P1694" s="87"/>
      <c r="Q1694" s="87"/>
      <c r="R1694" s="87"/>
      <c r="S1694" s="87"/>
      <c r="T1694" s="88"/>
      <c r="U1694" s="41"/>
      <c r="V1694" s="41"/>
      <c r="W1694" s="41"/>
      <c r="X1694" s="41"/>
      <c r="Y1694" s="41"/>
      <c r="Z1694" s="41"/>
      <c r="AA1694" s="41"/>
      <c r="AB1694" s="41"/>
      <c r="AC1694" s="41"/>
      <c r="AD1694" s="41"/>
      <c r="AE1694" s="41"/>
      <c r="AT1694" s="20" t="s">
        <v>142</v>
      </c>
      <c r="AU1694" s="20" t="s">
        <v>83</v>
      </c>
    </row>
    <row r="1695" s="2" customFormat="1">
      <c r="A1695" s="41"/>
      <c r="B1695" s="42"/>
      <c r="C1695" s="43"/>
      <c r="D1695" s="225" t="s">
        <v>144</v>
      </c>
      <c r="E1695" s="43"/>
      <c r="F1695" s="226" t="s">
        <v>2714</v>
      </c>
      <c r="G1695" s="43"/>
      <c r="H1695" s="43"/>
      <c r="I1695" s="222"/>
      <c r="J1695" s="43"/>
      <c r="K1695" s="43"/>
      <c r="L1695" s="47"/>
      <c r="M1695" s="223"/>
      <c r="N1695" s="224"/>
      <c r="O1695" s="87"/>
      <c r="P1695" s="87"/>
      <c r="Q1695" s="87"/>
      <c r="R1695" s="87"/>
      <c r="S1695" s="87"/>
      <c r="T1695" s="88"/>
      <c r="U1695" s="41"/>
      <c r="V1695" s="41"/>
      <c r="W1695" s="41"/>
      <c r="X1695" s="41"/>
      <c r="Y1695" s="41"/>
      <c r="Z1695" s="41"/>
      <c r="AA1695" s="41"/>
      <c r="AB1695" s="41"/>
      <c r="AC1695" s="41"/>
      <c r="AD1695" s="41"/>
      <c r="AE1695" s="41"/>
      <c r="AT1695" s="20" t="s">
        <v>144</v>
      </c>
      <c r="AU1695" s="20" t="s">
        <v>83</v>
      </c>
    </row>
    <row r="1696" s="12" customFormat="1" ht="22.8" customHeight="1">
      <c r="A1696" s="12"/>
      <c r="B1696" s="191"/>
      <c r="C1696" s="192"/>
      <c r="D1696" s="193" t="s">
        <v>72</v>
      </c>
      <c r="E1696" s="205" t="s">
        <v>583</v>
      </c>
      <c r="F1696" s="205" t="s">
        <v>584</v>
      </c>
      <c r="G1696" s="192"/>
      <c r="H1696" s="192"/>
      <c r="I1696" s="195"/>
      <c r="J1696" s="206">
        <f>BK1696</f>
        <v>0</v>
      </c>
      <c r="K1696" s="192"/>
      <c r="L1696" s="197"/>
      <c r="M1696" s="198"/>
      <c r="N1696" s="199"/>
      <c r="O1696" s="199"/>
      <c r="P1696" s="200">
        <f>SUM(P1697:P1740)</f>
        <v>0</v>
      </c>
      <c r="Q1696" s="199"/>
      <c r="R1696" s="200">
        <f>SUM(R1697:R1740)</f>
        <v>4.1359645999999994</v>
      </c>
      <c r="S1696" s="199"/>
      <c r="T1696" s="201">
        <f>SUM(T1697:T1740)</f>
        <v>0</v>
      </c>
      <c r="U1696" s="12"/>
      <c r="V1696" s="12"/>
      <c r="W1696" s="12"/>
      <c r="X1696" s="12"/>
      <c r="Y1696" s="12"/>
      <c r="Z1696" s="12"/>
      <c r="AA1696" s="12"/>
      <c r="AB1696" s="12"/>
      <c r="AC1696" s="12"/>
      <c r="AD1696" s="12"/>
      <c r="AE1696" s="12"/>
      <c r="AR1696" s="202" t="s">
        <v>83</v>
      </c>
      <c r="AT1696" s="203" t="s">
        <v>72</v>
      </c>
      <c r="AU1696" s="203" t="s">
        <v>81</v>
      </c>
      <c r="AY1696" s="202" t="s">
        <v>133</v>
      </c>
      <c r="BK1696" s="204">
        <f>SUM(BK1697:BK1740)</f>
        <v>0</v>
      </c>
    </row>
    <row r="1697" s="2" customFormat="1" ht="16.5" customHeight="1">
      <c r="A1697" s="41"/>
      <c r="B1697" s="42"/>
      <c r="C1697" s="207" t="s">
        <v>2715</v>
      </c>
      <c r="D1697" s="207" t="s">
        <v>135</v>
      </c>
      <c r="E1697" s="208" t="s">
        <v>2716</v>
      </c>
      <c r="F1697" s="209" t="s">
        <v>2717</v>
      </c>
      <c r="G1697" s="210" t="s">
        <v>198</v>
      </c>
      <c r="H1697" s="211">
        <v>9.6999999999999993</v>
      </c>
      <c r="I1697" s="212"/>
      <c r="J1697" s="213">
        <f>ROUND(I1697*H1697,2)</f>
        <v>0</v>
      </c>
      <c r="K1697" s="209" t="s">
        <v>139</v>
      </c>
      <c r="L1697" s="47"/>
      <c r="M1697" s="214" t="s">
        <v>19</v>
      </c>
      <c r="N1697" s="215" t="s">
        <v>44</v>
      </c>
      <c r="O1697" s="87"/>
      <c r="P1697" s="216">
        <f>O1697*H1697</f>
        <v>0</v>
      </c>
      <c r="Q1697" s="216">
        <v>0</v>
      </c>
      <c r="R1697" s="216">
        <f>Q1697*H1697</f>
        <v>0</v>
      </c>
      <c r="S1697" s="216">
        <v>0</v>
      </c>
      <c r="T1697" s="217">
        <f>S1697*H1697</f>
        <v>0</v>
      </c>
      <c r="U1697" s="41"/>
      <c r="V1697" s="41"/>
      <c r="W1697" s="41"/>
      <c r="X1697" s="41"/>
      <c r="Y1697" s="41"/>
      <c r="Z1697" s="41"/>
      <c r="AA1697" s="41"/>
      <c r="AB1697" s="41"/>
      <c r="AC1697" s="41"/>
      <c r="AD1697" s="41"/>
      <c r="AE1697" s="41"/>
      <c r="AR1697" s="218" t="s">
        <v>246</v>
      </c>
      <c r="AT1697" s="218" t="s">
        <v>135</v>
      </c>
      <c r="AU1697" s="218" t="s">
        <v>83</v>
      </c>
      <c r="AY1697" s="20" t="s">
        <v>133</v>
      </c>
      <c r="BE1697" s="219">
        <f>IF(N1697="základní",J1697,0)</f>
        <v>0</v>
      </c>
      <c r="BF1697" s="219">
        <f>IF(N1697="snížená",J1697,0)</f>
        <v>0</v>
      </c>
      <c r="BG1697" s="219">
        <f>IF(N1697="zákl. přenesená",J1697,0)</f>
        <v>0</v>
      </c>
      <c r="BH1697" s="219">
        <f>IF(N1697="sníž. přenesená",J1697,0)</f>
        <v>0</v>
      </c>
      <c r="BI1697" s="219">
        <f>IF(N1697="nulová",J1697,0)</f>
        <v>0</v>
      </c>
      <c r="BJ1697" s="20" t="s">
        <v>81</v>
      </c>
      <c r="BK1697" s="219">
        <f>ROUND(I1697*H1697,2)</f>
        <v>0</v>
      </c>
      <c r="BL1697" s="20" t="s">
        <v>246</v>
      </c>
      <c r="BM1697" s="218" t="s">
        <v>2718</v>
      </c>
    </row>
    <row r="1698" s="2" customFormat="1">
      <c r="A1698" s="41"/>
      <c r="B1698" s="42"/>
      <c r="C1698" s="43"/>
      <c r="D1698" s="220" t="s">
        <v>142</v>
      </c>
      <c r="E1698" s="43"/>
      <c r="F1698" s="221" t="s">
        <v>2719</v>
      </c>
      <c r="G1698" s="43"/>
      <c r="H1698" s="43"/>
      <c r="I1698" s="222"/>
      <c r="J1698" s="43"/>
      <c r="K1698" s="43"/>
      <c r="L1698" s="47"/>
      <c r="M1698" s="223"/>
      <c r="N1698" s="224"/>
      <c r="O1698" s="87"/>
      <c r="P1698" s="87"/>
      <c r="Q1698" s="87"/>
      <c r="R1698" s="87"/>
      <c r="S1698" s="87"/>
      <c r="T1698" s="88"/>
      <c r="U1698" s="41"/>
      <c r="V1698" s="41"/>
      <c r="W1698" s="41"/>
      <c r="X1698" s="41"/>
      <c r="Y1698" s="41"/>
      <c r="Z1698" s="41"/>
      <c r="AA1698" s="41"/>
      <c r="AB1698" s="41"/>
      <c r="AC1698" s="41"/>
      <c r="AD1698" s="41"/>
      <c r="AE1698" s="41"/>
      <c r="AT1698" s="20" t="s">
        <v>142</v>
      </c>
      <c r="AU1698" s="20" t="s">
        <v>83</v>
      </c>
    </row>
    <row r="1699" s="2" customFormat="1">
      <c r="A1699" s="41"/>
      <c r="B1699" s="42"/>
      <c r="C1699" s="43"/>
      <c r="D1699" s="225" t="s">
        <v>144</v>
      </c>
      <c r="E1699" s="43"/>
      <c r="F1699" s="226" t="s">
        <v>2720</v>
      </c>
      <c r="G1699" s="43"/>
      <c r="H1699" s="43"/>
      <c r="I1699" s="222"/>
      <c r="J1699" s="43"/>
      <c r="K1699" s="43"/>
      <c r="L1699" s="47"/>
      <c r="M1699" s="223"/>
      <c r="N1699" s="224"/>
      <c r="O1699" s="87"/>
      <c r="P1699" s="87"/>
      <c r="Q1699" s="87"/>
      <c r="R1699" s="87"/>
      <c r="S1699" s="87"/>
      <c r="T1699" s="88"/>
      <c r="U1699" s="41"/>
      <c r="V1699" s="41"/>
      <c r="W1699" s="41"/>
      <c r="X1699" s="41"/>
      <c r="Y1699" s="41"/>
      <c r="Z1699" s="41"/>
      <c r="AA1699" s="41"/>
      <c r="AB1699" s="41"/>
      <c r="AC1699" s="41"/>
      <c r="AD1699" s="41"/>
      <c r="AE1699" s="41"/>
      <c r="AT1699" s="20" t="s">
        <v>144</v>
      </c>
      <c r="AU1699" s="20" t="s">
        <v>83</v>
      </c>
    </row>
    <row r="1700" s="14" customFormat="1">
      <c r="A1700" s="14"/>
      <c r="B1700" s="238"/>
      <c r="C1700" s="239"/>
      <c r="D1700" s="220" t="s">
        <v>146</v>
      </c>
      <c r="E1700" s="240" t="s">
        <v>19</v>
      </c>
      <c r="F1700" s="241" t="s">
        <v>2721</v>
      </c>
      <c r="G1700" s="239"/>
      <c r="H1700" s="240" t="s">
        <v>19</v>
      </c>
      <c r="I1700" s="242"/>
      <c r="J1700" s="239"/>
      <c r="K1700" s="239"/>
      <c r="L1700" s="243"/>
      <c r="M1700" s="244"/>
      <c r="N1700" s="245"/>
      <c r="O1700" s="245"/>
      <c r="P1700" s="245"/>
      <c r="Q1700" s="245"/>
      <c r="R1700" s="245"/>
      <c r="S1700" s="245"/>
      <c r="T1700" s="246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47" t="s">
        <v>146</v>
      </c>
      <c r="AU1700" s="247" t="s">
        <v>83</v>
      </c>
      <c r="AV1700" s="14" t="s">
        <v>81</v>
      </c>
      <c r="AW1700" s="14" t="s">
        <v>33</v>
      </c>
      <c r="AX1700" s="14" t="s">
        <v>73</v>
      </c>
      <c r="AY1700" s="247" t="s">
        <v>133</v>
      </c>
    </row>
    <row r="1701" s="13" customFormat="1">
      <c r="A1701" s="13"/>
      <c r="B1701" s="227"/>
      <c r="C1701" s="228"/>
      <c r="D1701" s="220" t="s">
        <v>146</v>
      </c>
      <c r="E1701" s="229" t="s">
        <v>19</v>
      </c>
      <c r="F1701" s="230" t="s">
        <v>2722</v>
      </c>
      <c r="G1701" s="228"/>
      <c r="H1701" s="231">
        <v>8.6999999999999993</v>
      </c>
      <c r="I1701" s="232"/>
      <c r="J1701" s="228"/>
      <c r="K1701" s="228"/>
      <c r="L1701" s="233"/>
      <c r="M1701" s="234"/>
      <c r="N1701" s="235"/>
      <c r="O1701" s="235"/>
      <c r="P1701" s="235"/>
      <c r="Q1701" s="235"/>
      <c r="R1701" s="235"/>
      <c r="S1701" s="235"/>
      <c r="T1701" s="236"/>
      <c r="U1701" s="13"/>
      <c r="V1701" s="13"/>
      <c r="W1701" s="13"/>
      <c r="X1701" s="13"/>
      <c r="Y1701" s="13"/>
      <c r="Z1701" s="13"/>
      <c r="AA1701" s="13"/>
      <c r="AB1701" s="13"/>
      <c r="AC1701" s="13"/>
      <c r="AD1701" s="13"/>
      <c r="AE1701" s="13"/>
      <c r="AT1701" s="237" t="s">
        <v>146</v>
      </c>
      <c r="AU1701" s="237" t="s">
        <v>83</v>
      </c>
      <c r="AV1701" s="13" t="s">
        <v>83</v>
      </c>
      <c r="AW1701" s="13" t="s">
        <v>33</v>
      </c>
      <c r="AX1701" s="13" t="s">
        <v>73</v>
      </c>
      <c r="AY1701" s="237" t="s">
        <v>133</v>
      </c>
    </row>
    <row r="1702" s="14" customFormat="1">
      <c r="A1702" s="14"/>
      <c r="B1702" s="238"/>
      <c r="C1702" s="239"/>
      <c r="D1702" s="220" t="s">
        <v>146</v>
      </c>
      <c r="E1702" s="240" t="s">
        <v>19</v>
      </c>
      <c r="F1702" s="241" t="s">
        <v>244</v>
      </c>
      <c r="G1702" s="239"/>
      <c r="H1702" s="240" t="s">
        <v>19</v>
      </c>
      <c r="I1702" s="242"/>
      <c r="J1702" s="239"/>
      <c r="K1702" s="239"/>
      <c r="L1702" s="243"/>
      <c r="M1702" s="244"/>
      <c r="N1702" s="245"/>
      <c r="O1702" s="245"/>
      <c r="P1702" s="245"/>
      <c r="Q1702" s="245"/>
      <c r="R1702" s="245"/>
      <c r="S1702" s="245"/>
      <c r="T1702" s="246"/>
      <c r="U1702" s="14"/>
      <c r="V1702" s="14"/>
      <c r="W1702" s="14"/>
      <c r="X1702" s="14"/>
      <c r="Y1702" s="14"/>
      <c r="Z1702" s="14"/>
      <c r="AA1702" s="14"/>
      <c r="AB1702" s="14"/>
      <c r="AC1702" s="14"/>
      <c r="AD1702" s="14"/>
      <c r="AE1702" s="14"/>
      <c r="AT1702" s="247" t="s">
        <v>146</v>
      </c>
      <c r="AU1702" s="247" t="s">
        <v>83</v>
      </c>
      <c r="AV1702" s="14" t="s">
        <v>81</v>
      </c>
      <c r="AW1702" s="14" t="s">
        <v>33</v>
      </c>
      <c r="AX1702" s="14" t="s">
        <v>73</v>
      </c>
      <c r="AY1702" s="247" t="s">
        <v>133</v>
      </c>
    </row>
    <row r="1703" s="13" customFormat="1">
      <c r="A1703" s="13"/>
      <c r="B1703" s="227"/>
      <c r="C1703" s="228"/>
      <c r="D1703" s="220" t="s">
        <v>146</v>
      </c>
      <c r="E1703" s="229" t="s">
        <v>19</v>
      </c>
      <c r="F1703" s="230" t="s">
        <v>2723</v>
      </c>
      <c r="G1703" s="228"/>
      <c r="H1703" s="231">
        <v>1</v>
      </c>
      <c r="I1703" s="232"/>
      <c r="J1703" s="228"/>
      <c r="K1703" s="228"/>
      <c r="L1703" s="233"/>
      <c r="M1703" s="234"/>
      <c r="N1703" s="235"/>
      <c r="O1703" s="235"/>
      <c r="P1703" s="235"/>
      <c r="Q1703" s="235"/>
      <c r="R1703" s="235"/>
      <c r="S1703" s="235"/>
      <c r="T1703" s="236"/>
      <c r="U1703" s="13"/>
      <c r="V1703" s="13"/>
      <c r="W1703" s="13"/>
      <c r="X1703" s="13"/>
      <c r="Y1703" s="13"/>
      <c r="Z1703" s="13"/>
      <c r="AA1703" s="13"/>
      <c r="AB1703" s="13"/>
      <c r="AC1703" s="13"/>
      <c r="AD1703" s="13"/>
      <c r="AE1703" s="13"/>
      <c r="AT1703" s="237" t="s">
        <v>146</v>
      </c>
      <c r="AU1703" s="237" t="s">
        <v>83</v>
      </c>
      <c r="AV1703" s="13" t="s">
        <v>83</v>
      </c>
      <c r="AW1703" s="13" t="s">
        <v>33</v>
      </c>
      <c r="AX1703" s="13" t="s">
        <v>73</v>
      </c>
      <c r="AY1703" s="237" t="s">
        <v>133</v>
      </c>
    </row>
    <row r="1704" s="15" customFormat="1">
      <c r="A1704" s="15"/>
      <c r="B1704" s="248"/>
      <c r="C1704" s="249"/>
      <c r="D1704" s="220" t="s">
        <v>146</v>
      </c>
      <c r="E1704" s="250" t="s">
        <v>19</v>
      </c>
      <c r="F1704" s="251" t="s">
        <v>261</v>
      </c>
      <c r="G1704" s="249"/>
      <c r="H1704" s="252">
        <v>9.6999999999999993</v>
      </c>
      <c r="I1704" s="253"/>
      <c r="J1704" s="249"/>
      <c r="K1704" s="249"/>
      <c r="L1704" s="254"/>
      <c r="M1704" s="255"/>
      <c r="N1704" s="256"/>
      <c r="O1704" s="256"/>
      <c r="P1704" s="256"/>
      <c r="Q1704" s="256"/>
      <c r="R1704" s="256"/>
      <c r="S1704" s="256"/>
      <c r="T1704" s="257"/>
      <c r="U1704" s="15"/>
      <c r="V1704" s="15"/>
      <c r="W1704" s="15"/>
      <c r="X1704" s="15"/>
      <c r="Y1704" s="15"/>
      <c r="Z1704" s="15"/>
      <c r="AA1704" s="15"/>
      <c r="AB1704" s="15"/>
      <c r="AC1704" s="15"/>
      <c r="AD1704" s="15"/>
      <c r="AE1704" s="15"/>
      <c r="AT1704" s="258" t="s">
        <v>146</v>
      </c>
      <c r="AU1704" s="258" t="s">
        <v>83</v>
      </c>
      <c r="AV1704" s="15" t="s">
        <v>140</v>
      </c>
      <c r="AW1704" s="15" t="s">
        <v>33</v>
      </c>
      <c r="AX1704" s="15" t="s">
        <v>81</v>
      </c>
      <c r="AY1704" s="258" t="s">
        <v>133</v>
      </c>
    </row>
    <row r="1705" s="2" customFormat="1" ht="16.5" customHeight="1">
      <c r="A1705" s="41"/>
      <c r="B1705" s="42"/>
      <c r="C1705" s="207" t="s">
        <v>2724</v>
      </c>
      <c r="D1705" s="207" t="s">
        <v>135</v>
      </c>
      <c r="E1705" s="208" t="s">
        <v>2725</v>
      </c>
      <c r="F1705" s="209" t="s">
        <v>2726</v>
      </c>
      <c r="G1705" s="210" t="s">
        <v>198</v>
      </c>
      <c r="H1705" s="211">
        <v>9.6999999999999993</v>
      </c>
      <c r="I1705" s="212"/>
      <c r="J1705" s="213">
        <f>ROUND(I1705*H1705,2)</f>
        <v>0</v>
      </c>
      <c r="K1705" s="209" t="s">
        <v>139</v>
      </c>
      <c r="L1705" s="47"/>
      <c r="M1705" s="214" t="s">
        <v>19</v>
      </c>
      <c r="N1705" s="215" t="s">
        <v>44</v>
      </c>
      <c r="O1705" s="87"/>
      <c r="P1705" s="216">
        <f>O1705*H1705</f>
        <v>0</v>
      </c>
      <c r="Q1705" s="216">
        <v>0.00029999999999999997</v>
      </c>
      <c r="R1705" s="216">
        <f>Q1705*H1705</f>
        <v>0.0029099999999999994</v>
      </c>
      <c r="S1705" s="216">
        <v>0</v>
      </c>
      <c r="T1705" s="217">
        <f>S1705*H1705</f>
        <v>0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18" t="s">
        <v>246</v>
      </c>
      <c r="AT1705" s="218" t="s">
        <v>135</v>
      </c>
      <c r="AU1705" s="218" t="s">
        <v>83</v>
      </c>
      <c r="AY1705" s="20" t="s">
        <v>133</v>
      </c>
      <c r="BE1705" s="219">
        <f>IF(N1705="základní",J1705,0)</f>
        <v>0</v>
      </c>
      <c r="BF1705" s="219">
        <f>IF(N1705="snížená",J1705,0)</f>
        <v>0</v>
      </c>
      <c r="BG1705" s="219">
        <f>IF(N1705="zákl. přenesená",J1705,0)</f>
        <v>0</v>
      </c>
      <c r="BH1705" s="219">
        <f>IF(N1705="sníž. přenesená",J1705,0)</f>
        <v>0</v>
      </c>
      <c r="BI1705" s="219">
        <f>IF(N1705="nulová",J1705,0)</f>
        <v>0</v>
      </c>
      <c r="BJ1705" s="20" t="s">
        <v>81</v>
      </c>
      <c r="BK1705" s="219">
        <f>ROUND(I1705*H1705,2)</f>
        <v>0</v>
      </c>
      <c r="BL1705" s="20" t="s">
        <v>246</v>
      </c>
      <c r="BM1705" s="218" t="s">
        <v>2727</v>
      </c>
    </row>
    <row r="1706" s="2" customFormat="1">
      <c r="A1706" s="41"/>
      <c r="B1706" s="42"/>
      <c r="C1706" s="43"/>
      <c r="D1706" s="220" t="s">
        <v>142</v>
      </c>
      <c r="E1706" s="43"/>
      <c r="F1706" s="221" t="s">
        <v>2728</v>
      </c>
      <c r="G1706" s="43"/>
      <c r="H1706" s="43"/>
      <c r="I1706" s="222"/>
      <c r="J1706" s="43"/>
      <c r="K1706" s="43"/>
      <c r="L1706" s="47"/>
      <c r="M1706" s="223"/>
      <c r="N1706" s="224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142</v>
      </c>
      <c r="AU1706" s="20" t="s">
        <v>83</v>
      </c>
    </row>
    <row r="1707" s="2" customFormat="1">
      <c r="A1707" s="41"/>
      <c r="B1707" s="42"/>
      <c r="C1707" s="43"/>
      <c r="D1707" s="225" t="s">
        <v>144</v>
      </c>
      <c r="E1707" s="43"/>
      <c r="F1707" s="226" t="s">
        <v>2729</v>
      </c>
      <c r="G1707" s="43"/>
      <c r="H1707" s="43"/>
      <c r="I1707" s="222"/>
      <c r="J1707" s="43"/>
      <c r="K1707" s="43"/>
      <c r="L1707" s="47"/>
      <c r="M1707" s="223"/>
      <c r="N1707" s="224"/>
      <c r="O1707" s="87"/>
      <c r="P1707" s="87"/>
      <c r="Q1707" s="87"/>
      <c r="R1707" s="87"/>
      <c r="S1707" s="87"/>
      <c r="T1707" s="88"/>
      <c r="U1707" s="41"/>
      <c r="V1707" s="41"/>
      <c r="W1707" s="41"/>
      <c r="X1707" s="41"/>
      <c r="Y1707" s="41"/>
      <c r="Z1707" s="41"/>
      <c r="AA1707" s="41"/>
      <c r="AB1707" s="41"/>
      <c r="AC1707" s="41"/>
      <c r="AD1707" s="41"/>
      <c r="AE1707" s="41"/>
      <c r="AT1707" s="20" t="s">
        <v>144</v>
      </c>
      <c r="AU1707" s="20" t="s">
        <v>83</v>
      </c>
    </row>
    <row r="1708" s="14" customFormat="1">
      <c r="A1708" s="14"/>
      <c r="B1708" s="238"/>
      <c r="C1708" s="239"/>
      <c r="D1708" s="220" t="s">
        <v>146</v>
      </c>
      <c r="E1708" s="240" t="s">
        <v>19</v>
      </c>
      <c r="F1708" s="241" t="s">
        <v>2721</v>
      </c>
      <c r="G1708" s="239"/>
      <c r="H1708" s="240" t="s">
        <v>19</v>
      </c>
      <c r="I1708" s="242"/>
      <c r="J1708" s="239"/>
      <c r="K1708" s="239"/>
      <c r="L1708" s="243"/>
      <c r="M1708" s="244"/>
      <c r="N1708" s="245"/>
      <c r="O1708" s="245"/>
      <c r="P1708" s="245"/>
      <c r="Q1708" s="245"/>
      <c r="R1708" s="245"/>
      <c r="S1708" s="245"/>
      <c r="T1708" s="246"/>
      <c r="U1708" s="14"/>
      <c r="V1708" s="14"/>
      <c r="W1708" s="14"/>
      <c r="X1708" s="14"/>
      <c r="Y1708" s="14"/>
      <c r="Z1708" s="14"/>
      <c r="AA1708" s="14"/>
      <c r="AB1708" s="14"/>
      <c r="AC1708" s="14"/>
      <c r="AD1708" s="14"/>
      <c r="AE1708" s="14"/>
      <c r="AT1708" s="247" t="s">
        <v>146</v>
      </c>
      <c r="AU1708" s="247" t="s">
        <v>83</v>
      </c>
      <c r="AV1708" s="14" t="s">
        <v>81</v>
      </c>
      <c r="AW1708" s="14" t="s">
        <v>33</v>
      </c>
      <c r="AX1708" s="14" t="s">
        <v>73</v>
      </c>
      <c r="AY1708" s="247" t="s">
        <v>133</v>
      </c>
    </row>
    <row r="1709" s="13" customFormat="1">
      <c r="A1709" s="13"/>
      <c r="B1709" s="227"/>
      <c r="C1709" s="228"/>
      <c r="D1709" s="220" t="s">
        <v>146</v>
      </c>
      <c r="E1709" s="229" t="s">
        <v>19</v>
      </c>
      <c r="F1709" s="230" t="s">
        <v>2722</v>
      </c>
      <c r="G1709" s="228"/>
      <c r="H1709" s="231">
        <v>8.6999999999999993</v>
      </c>
      <c r="I1709" s="232"/>
      <c r="J1709" s="228"/>
      <c r="K1709" s="228"/>
      <c r="L1709" s="233"/>
      <c r="M1709" s="234"/>
      <c r="N1709" s="235"/>
      <c r="O1709" s="235"/>
      <c r="P1709" s="235"/>
      <c r="Q1709" s="235"/>
      <c r="R1709" s="235"/>
      <c r="S1709" s="235"/>
      <c r="T1709" s="236"/>
      <c r="U1709" s="13"/>
      <c r="V1709" s="13"/>
      <c r="W1709" s="13"/>
      <c r="X1709" s="13"/>
      <c r="Y1709" s="13"/>
      <c r="Z1709" s="13"/>
      <c r="AA1709" s="13"/>
      <c r="AB1709" s="13"/>
      <c r="AC1709" s="13"/>
      <c r="AD1709" s="13"/>
      <c r="AE1709" s="13"/>
      <c r="AT1709" s="237" t="s">
        <v>146</v>
      </c>
      <c r="AU1709" s="237" t="s">
        <v>83</v>
      </c>
      <c r="AV1709" s="13" t="s">
        <v>83</v>
      </c>
      <c r="AW1709" s="13" t="s">
        <v>33</v>
      </c>
      <c r="AX1709" s="13" t="s">
        <v>73</v>
      </c>
      <c r="AY1709" s="237" t="s">
        <v>133</v>
      </c>
    </row>
    <row r="1710" s="14" customFormat="1">
      <c r="A1710" s="14"/>
      <c r="B1710" s="238"/>
      <c r="C1710" s="239"/>
      <c r="D1710" s="220" t="s">
        <v>146</v>
      </c>
      <c r="E1710" s="240" t="s">
        <v>19</v>
      </c>
      <c r="F1710" s="241" t="s">
        <v>244</v>
      </c>
      <c r="G1710" s="239"/>
      <c r="H1710" s="240" t="s">
        <v>19</v>
      </c>
      <c r="I1710" s="242"/>
      <c r="J1710" s="239"/>
      <c r="K1710" s="239"/>
      <c r="L1710" s="243"/>
      <c r="M1710" s="244"/>
      <c r="N1710" s="245"/>
      <c r="O1710" s="245"/>
      <c r="P1710" s="245"/>
      <c r="Q1710" s="245"/>
      <c r="R1710" s="245"/>
      <c r="S1710" s="245"/>
      <c r="T1710" s="246"/>
      <c r="U1710" s="14"/>
      <c r="V1710" s="14"/>
      <c r="W1710" s="14"/>
      <c r="X1710" s="14"/>
      <c r="Y1710" s="14"/>
      <c r="Z1710" s="14"/>
      <c r="AA1710" s="14"/>
      <c r="AB1710" s="14"/>
      <c r="AC1710" s="14"/>
      <c r="AD1710" s="14"/>
      <c r="AE1710" s="14"/>
      <c r="AT1710" s="247" t="s">
        <v>146</v>
      </c>
      <c r="AU1710" s="247" t="s">
        <v>83</v>
      </c>
      <c r="AV1710" s="14" t="s">
        <v>81</v>
      </c>
      <c r="AW1710" s="14" t="s">
        <v>33</v>
      </c>
      <c r="AX1710" s="14" t="s">
        <v>73</v>
      </c>
      <c r="AY1710" s="247" t="s">
        <v>133</v>
      </c>
    </row>
    <row r="1711" s="13" customFormat="1">
      <c r="A1711" s="13"/>
      <c r="B1711" s="227"/>
      <c r="C1711" s="228"/>
      <c r="D1711" s="220" t="s">
        <v>146</v>
      </c>
      <c r="E1711" s="229" t="s">
        <v>19</v>
      </c>
      <c r="F1711" s="230" t="s">
        <v>2723</v>
      </c>
      <c r="G1711" s="228"/>
      <c r="H1711" s="231">
        <v>1</v>
      </c>
      <c r="I1711" s="232"/>
      <c r="J1711" s="228"/>
      <c r="K1711" s="228"/>
      <c r="L1711" s="233"/>
      <c r="M1711" s="234"/>
      <c r="N1711" s="235"/>
      <c r="O1711" s="235"/>
      <c r="P1711" s="235"/>
      <c r="Q1711" s="235"/>
      <c r="R1711" s="235"/>
      <c r="S1711" s="235"/>
      <c r="T1711" s="236"/>
      <c r="U1711" s="13"/>
      <c r="V1711" s="13"/>
      <c r="W1711" s="13"/>
      <c r="X1711" s="13"/>
      <c r="Y1711" s="13"/>
      <c r="Z1711" s="13"/>
      <c r="AA1711" s="13"/>
      <c r="AB1711" s="13"/>
      <c r="AC1711" s="13"/>
      <c r="AD1711" s="13"/>
      <c r="AE1711" s="13"/>
      <c r="AT1711" s="237" t="s">
        <v>146</v>
      </c>
      <c r="AU1711" s="237" t="s">
        <v>83</v>
      </c>
      <c r="AV1711" s="13" t="s">
        <v>83</v>
      </c>
      <c r="AW1711" s="13" t="s">
        <v>33</v>
      </c>
      <c r="AX1711" s="13" t="s">
        <v>73</v>
      </c>
      <c r="AY1711" s="237" t="s">
        <v>133</v>
      </c>
    </row>
    <row r="1712" s="15" customFormat="1">
      <c r="A1712" s="15"/>
      <c r="B1712" s="248"/>
      <c r="C1712" s="249"/>
      <c r="D1712" s="220" t="s">
        <v>146</v>
      </c>
      <c r="E1712" s="250" t="s">
        <v>19</v>
      </c>
      <c r="F1712" s="251" t="s">
        <v>261</v>
      </c>
      <c r="G1712" s="249"/>
      <c r="H1712" s="252">
        <v>9.6999999999999993</v>
      </c>
      <c r="I1712" s="253"/>
      <c r="J1712" s="249"/>
      <c r="K1712" s="249"/>
      <c r="L1712" s="254"/>
      <c r="M1712" s="255"/>
      <c r="N1712" s="256"/>
      <c r="O1712" s="256"/>
      <c r="P1712" s="256"/>
      <c r="Q1712" s="256"/>
      <c r="R1712" s="256"/>
      <c r="S1712" s="256"/>
      <c r="T1712" s="257"/>
      <c r="U1712" s="15"/>
      <c r="V1712" s="15"/>
      <c r="W1712" s="15"/>
      <c r="X1712" s="15"/>
      <c r="Y1712" s="15"/>
      <c r="Z1712" s="15"/>
      <c r="AA1712" s="15"/>
      <c r="AB1712" s="15"/>
      <c r="AC1712" s="15"/>
      <c r="AD1712" s="15"/>
      <c r="AE1712" s="15"/>
      <c r="AT1712" s="258" t="s">
        <v>146</v>
      </c>
      <c r="AU1712" s="258" t="s">
        <v>83</v>
      </c>
      <c r="AV1712" s="15" t="s">
        <v>140</v>
      </c>
      <c r="AW1712" s="15" t="s">
        <v>33</v>
      </c>
      <c r="AX1712" s="15" t="s">
        <v>81</v>
      </c>
      <c r="AY1712" s="258" t="s">
        <v>133</v>
      </c>
    </row>
    <row r="1713" s="2" customFormat="1" ht="24.15" customHeight="1">
      <c r="A1713" s="41"/>
      <c r="B1713" s="42"/>
      <c r="C1713" s="207" t="s">
        <v>2730</v>
      </c>
      <c r="D1713" s="207" t="s">
        <v>135</v>
      </c>
      <c r="E1713" s="208" t="s">
        <v>2731</v>
      </c>
      <c r="F1713" s="209" t="s">
        <v>2732</v>
      </c>
      <c r="G1713" s="210" t="s">
        <v>198</v>
      </c>
      <c r="H1713" s="211">
        <v>9.6999999999999993</v>
      </c>
      <c r="I1713" s="212"/>
      <c r="J1713" s="213">
        <f>ROUND(I1713*H1713,2)</f>
        <v>0</v>
      </c>
      <c r="K1713" s="209" t="s">
        <v>139</v>
      </c>
      <c r="L1713" s="47"/>
      <c r="M1713" s="214" t="s">
        <v>19</v>
      </c>
      <c r="N1713" s="215" t="s">
        <v>44</v>
      </c>
      <c r="O1713" s="87"/>
      <c r="P1713" s="216">
        <f>O1713*H1713</f>
        <v>0</v>
      </c>
      <c r="Q1713" s="216">
        <v>0.0015</v>
      </c>
      <c r="R1713" s="216">
        <f>Q1713*H1713</f>
        <v>0.014549999999999999</v>
      </c>
      <c r="S1713" s="216">
        <v>0</v>
      </c>
      <c r="T1713" s="217">
        <f>S1713*H1713</f>
        <v>0</v>
      </c>
      <c r="U1713" s="41"/>
      <c r="V1713" s="41"/>
      <c r="W1713" s="41"/>
      <c r="X1713" s="41"/>
      <c r="Y1713" s="41"/>
      <c r="Z1713" s="41"/>
      <c r="AA1713" s="41"/>
      <c r="AB1713" s="41"/>
      <c r="AC1713" s="41"/>
      <c r="AD1713" s="41"/>
      <c r="AE1713" s="41"/>
      <c r="AR1713" s="218" t="s">
        <v>246</v>
      </c>
      <c r="AT1713" s="218" t="s">
        <v>135</v>
      </c>
      <c r="AU1713" s="218" t="s">
        <v>83</v>
      </c>
      <c r="AY1713" s="20" t="s">
        <v>133</v>
      </c>
      <c r="BE1713" s="219">
        <f>IF(N1713="základní",J1713,0)</f>
        <v>0</v>
      </c>
      <c r="BF1713" s="219">
        <f>IF(N1713="snížená",J1713,0)</f>
        <v>0</v>
      </c>
      <c r="BG1713" s="219">
        <f>IF(N1713="zákl. přenesená",J1713,0)</f>
        <v>0</v>
      </c>
      <c r="BH1713" s="219">
        <f>IF(N1713="sníž. přenesená",J1713,0)</f>
        <v>0</v>
      </c>
      <c r="BI1713" s="219">
        <f>IF(N1713="nulová",J1713,0)</f>
        <v>0</v>
      </c>
      <c r="BJ1713" s="20" t="s">
        <v>81</v>
      </c>
      <c r="BK1713" s="219">
        <f>ROUND(I1713*H1713,2)</f>
        <v>0</v>
      </c>
      <c r="BL1713" s="20" t="s">
        <v>246</v>
      </c>
      <c r="BM1713" s="218" t="s">
        <v>2733</v>
      </c>
    </row>
    <row r="1714" s="2" customFormat="1">
      <c r="A1714" s="41"/>
      <c r="B1714" s="42"/>
      <c r="C1714" s="43"/>
      <c r="D1714" s="220" t="s">
        <v>142</v>
      </c>
      <c r="E1714" s="43"/>
      <c r="F1714" s="221" t="s">
        <v>2734</v>
      </c>
      <c r="G1714" s="43"/>
      <c r="H1714" s="43"/>
      <c r="I1714" s="222"/>
      <c r="J1714" s="43"/>
      <c r="K1714" s="43"/>
      <c r="L1714" s="47"/>
      <c r="M1714" s="223"/>
      <c r="N1714" s="224"/>
      <c r="O1714" s="87"/>
      <c r="P1714" s="87"/>
      <c r="Q1714" s="87"/>
      <c r="R1714" s="87"/>
      <c r="S1714" s="87"/>
      <c r="T1714" s="88"/>
      <c r="U1714" s="41"/>
      <c r="V1714" s="41"/>
      <c r="W1714" s="41"/>
      <c r="X1714" s="41"/>
      <c r="Y1714" s="41"/>
      <c r="Z1714" s="41"/>
      <c r="AA1714" s="41"/>
      <c r="AB1714" s="41"/>
      <c r="AC1714" s="41"/>
      <c r="AD1714" s="41"/>
      <c r="AE1714" s="41"/>
      <c r="AT1714" s="20" t="s">
        <v>142</v>
      </c>
      <c r="AU1714" s="20" t="s">
        <v>83</v>
      </c>
    </row>
    <row r="1715" s="2" customFormat="1">
      <c r="A1715" s="41"/>
      <c r="B1715" s="42"/>
      <c r="C1715" s="43"/>
      <c r="D1715" s="225" t="s">
        <v>144</v>
      </c>
      <c r="E1715" s="43"/>
      <c r="F1715" s="226" t="s">
        <v>2735</v>
      </c>
      <c r="G1715" s="43"/>
      <c r="H1715" s="43"/>
      <c r="I1715" s="222"/>
      <c r="J1715" s="43"/>
      <c r="K1715" s="43"/>
      <c r="L1715" s="47"/>
      <c r="M1715" s="223"/>
      <c r="N1715" s="224"/>
      <c r="O1715" s="87"/>
      <c r="P1715" s="87"/>
      <c r="Q1715" s="87"/>
      <c r="R1715" s="87"/>
      <c r="S1715" s="87"/>
      <c r="T1715" s="88"/>
      <c r="U1715" s="41"/>
      <c r="V1715" s="41"/>
      <c r="W1715" s="41"/>
      <c r="X1715" s="41"/>
      <c r="Y1715" s="41"/>
      <c r="Z1715" s="41"/>
      <c r="AA1715" s="41"/>
      <c r="AB1715" s="41"/>
      <c r="AC1715" s="41"/>
      <c r="AD1715" s="41"/>
      <c r="AE1715" s="41"/>
      <c r="AT1715" s="20" t="s">
        <v>144</v>
      </c>
      <c r="AU1715" s="20" t="s">
        <v>83</v>
      </c>
    </row>
    <row r="1716" s="2" customFormat="1" ht="33" customHeight="1">
      <c r="A1716" s="41"/>
      <c r="B1716" s="42"/>
      <c r="C1716" s="207" t="s">
        <v>2736</v>
      </c>
      <c r="D1716" s="207" t="s">
        <v>135</v>
      </c>
      <c r="E1716" s="208" t="s">
        <v>2737</v>
      </c>
      <c r="F1716" s="209" t="s">
        <v>2738</v>
      </c>
      <c r="G1716" s="210" t="s">
        <v>198</v>
      </c>
      <c r="H1716" s="211">
        <v>9.6999999999999993</v>
      </c>
      <c r="I1716" s="212"/>
      <c r="J1716" s="213">
        <f>ROUND(I1716*H1716,2)</f>
        <v>0</v>
      </c>
      <c r="K1716" s="209" t="s">
        <v>139</v>
      </c>
      <c r="L1716" s="47"/>
      <c r="M1716" s="214" t="s">
        <v>19</v>
      </c>
      <c r="N1716" s="215" t="s">
        <v>44</v>
      </c>
      <c r="O1716" s="87"/>
      <c r="P1716" s="216">
        <f>O1716*H1716</f>
        <v>0</v>
      </c>
      <c r="Q1716" s="216">
        <v>0.0075500000000000003</v>
      </c>
      <c r="R1716" s="216">
        <f>Q1716*H1716</f>
        <v>0.073234999999999995</v>
      </c>
      <c r="S1716" s="216">
        <v>0</v>
      </c>
      <c r="T1716" s="217">
        <f>S1716*H1716</f>
        <v>0</v>
      </c>
      <c r="U1716" s="41"/>
      <c r="V1716" s="41"/>
      <c r="W1716" s="41"/>
      <c r="X1716" s="41"/>
      <c r="Y1716" s="41"/>
      <c r="Z1716" s="41"/>
      <c r="AA1716" s="41"/>
      <c r="AB1716" s="41"/>
      <c r="AC1716" s="41"/>
      <c r="AD1716" s="41"/>
      <c r="AE1716" s="41"/>
      <c r="AR1716" s="218" t="s">
        <v>246</v>
      </c>
      <c r="AT1716" s="218" t="s">
        <v>135</v>
      </c>
      <c r="AU1716" s="218" t="s">
        <v>83</v>
      </c>
      <c r="AY1716" s="20" t="s">
        <v>133</v>
      </c>
      <c r="BE1716" s="219">
        <f>IF(N1716="základní",J1716,0)</f>
        <v>0</v>
      </c>
      <c r="BF1716" s="219">
        <f>IF(N1716="snížená",J1716,0)</f>
        <v>0</v>
      </c>
      <c r="BG1716" s="219">
        <f>IF(N1716="zákl. přenesená",J1716,0)</f>
        <v>0</v>
      </c>
      <c r="BH1716" s="219">
        <f>IF(N1716="sníž. přenesená",J1716,0)</f>
        <v>0</v>
      </c>
      <c r="BI1716" s="219">
        <f>IF(N1716="nulová",J1716,0)</f>
        <v>0</v>
      </c>
      <c r="BJ1716" s="20" t="s">
        <v>81</v>
      </c>
      <c r="BK1716" s="219">
        <f>ROUND(I1716*H1716,2)</f>
        <v>0</v>
      </c>
      <c r="BL1716" s="20" t="s">
        <v>246</v>
      </c>
      <c r="BM1716" s="218" t="s">
        <v>2739</v>
      </c>
    </row>
    <row r="1717" s="2" customFormat="1">
      <c r="A1717" s="41"/>
      <c r="B1717" s="42"/>
      <c r="C1717" s="43"/>
      <c r="D1717" s="220" t="s">
        <v>142</v>
      </c>
      <c r="E1717" s="43"/>
      <c r="F1717" s="221" t="s">
        <v>2740</v>
      </c>
      <c r="G1717" s="43"/>
      <c r="H1717" s="43"/>
      <c r="I1717" s="222"/>
      <c r="J1717" s="43"/>
      <c r="K1717" s="43"/>
      <c r="L1717" s="47"/>
      <c r="M1717" s="223"/>
      <c r="N1717" s="224"/>
      <c r="O1717" s="87"/>
      <c r="P1717" s="87"/>
      <c r="Q1717" s="87"/>
      <c r="R1717" s="87"/>
      <c r="S1717" s="87"/>
      <c r="T1717" s="88"/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  <c r="AE1717" s="41"/>
      <c r="AT1717" s="20" t="s">
        <v>142</v>
      </c>
      <c r="AU1717" s="20" t="s">
        <v>83</v>
      </c>
    </row>
    <row r="1718" s="2" customFormat="1">
      <c r="A1718" s="41"/>
      <c r="B1718" s="42"/>
      <c r="C1718" s="43"/>
      <c r="D1718" s="225" t="s">
        <v>144</v>
      </c>
      <c r="E1718" s="43"/>
      <c r="F1718" s="226" t="s">
        <v>2741</v>
      </c>
      <c r="G1718" s="43"/>
      <c r="H1718" s="43"/>
      <c r="I1718" s="222"/>
      <c r="J1718" s="43"/>
      <c r="K1718" s="43"/>
      <c r="L1718" s="47"/>
      <c r="M1718" s="223"/>
      <c r="N1718" s="224"/>
      <c r="O1718" s="87"/>
      <c r="P1718" s="87"/>
      <c r="Q1718" s="87"/>
      <c r="R1718" s="87"/>
      <c r="S1718" s="87"/>
      <c r="T1718" s="88"/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T1718" s="20" t="s">
        <v>144</v>
      </c>
      <c r="AU1718" s="20" t="s">
        <v>83</v>
      </c>
    </row>
    <row r="1719" s="14" customFormat="1">
      <c r="A1719" s="14"/>
      <c r="B1719" s="238"/>
      <c r="C1719" s="239"/>
      <c r="D1719" s="220" t="s">
        <v>146</v>
      </c>
      <c r="E1719" s="240" t="s">
        <v>19</v>
      </c>
      <c r="F1719" s="241" t="s">
        <v>2721</v>
      </c>
      <c r="G1719" s="239"/>
      <c r="H1719" s="240" t="s">
        <v>19</v>
      </c>
      <c r="I1719" s="242"/>
      <c r="J1719" s="239"/>
      <c r="K1719" s="239"/>
      <c r="L1719" s="243"/>
      <c r="M1719" s="244"/>
      <c r="N1719" s="245"/>
      <c r="O1719" s="245"/>
      <c r="P1719" s="245"/>
      <c r="Q1719" s="245"/>
      <c r="R1719" s="245"/>
      <c r="S1719" s="245"/>
      <c r="T1719" s="246"/>
      <c r="U1719" s="14"/>
      <c r="V1719" s="14"/>
      <c r="W1719" s="14"/>
      <c r="X1719" s="14"/>
      <c r="Y1719" s="14"/>
      <c r="Z1719" s="14"/>
      <c r="AA1719" s="14"/>
      <c r="AB1719" s="14"/>
      <c r="AC1719" s="14"/>
      <c r="AD1719" s="14"/>
      <c r="AE1719" s="14"/>
      <c r="AT1719" s="247" t="s">
        <v>146</v>
      </c>
      <c r="AU1719" s="247" t="s">
        <v>83</v>
      </c>
      <c r="AV1719" s="14" t="s">
        <v>81</v>
      </c>
      <c r="AW1719" s="14" t="s">
        <v>33</v>
      </c>
      <c r="AX1719" s="14" t="s">
        <v>73</v>
      </c>
      <c r="AY1719" s="247" t="s">
        <v>133</v>
      </c>
    </row>
    <row r="1720" s="13" customFormat="1">
      <c r="A1720" s="13"/>
      <c r="B1720" s="227"/>
      <c r="C1720" s="228"/>
      <c r="D1720" s="220" t="s">
        <v>146</v>
      </c>
      <c r="E1720" s="229" t="s">
        <v>19</v>
      </c>
      <c r="F1720" s="230" t="s">
        <v>2722</v>
      </c>
      <c r="G1720" s="228"/>
      <c r="H1720" s="231">
        <v>8.6999999999999993</v>
      </c>
      <c r="I1720" s="232"/>
      <c r="J1720" s="228"/>
      <c r="K1720" s="228"/>
      <c r="L1720" s="233"/>
      <c r="M1720" s="234"/>
      <c r="N1720" s="235"/>
      <c r="O1720" s="235"/>
      <c r="P1720" s="235"/>
      <c r="Q1720" s="235"/>
      <c r="R1720" s="235"/>
      <c r="S1720" s="235"/>
      <c r="T1720" s="236"/>
      <c r="U1720" s="13"/>
      <c r="V1720" s="13"/>
      <c r="W1720" s="13"/>
      <c r="X1720" s="13"/>
      <c r="Y1720" s="13"/>
      <c r="Z1720" s="13"/>
      <c r="AA1720" s="13"/>
      <c r="AB1720" s="13"/>
      <c r="AC1720" s="13"/>
      <c r="AD1720" s="13"/>
      <c r="AE1720" s="13"/>
      <c r="AT1720" s="237" t="s">
        <v>146</v>
      </c>
      <c r="AU1720" s="237" t="s">
        <v>83</v>
      </c>
      <c r="AV1720" s="13" t="s">
        <v>83</v>
      </c>
      <c r="AW1720" s="13" t="s">
        <v>33</v>
      </c>
      <c r="AX1720" s="13" t="s">
        <v>73</v>
      </c>
      <c r="AY1720" s="237" t="s">
        <v>133</v>
      </c>
    </row>
    <row r="1721" s="14" customFormat="1">
      <c r="A1721" s="14"/>
      <c r="B1721" s="238"/>
      <c r="C1721" s="239"/>
      <c r="D1721" s="220" t="s">
        <v>146</v>
      </c>
      <c r="E1721" s="240" t="s">
        <v>19</v>
      </c>
      <c r="F1721" s="241" t="s">
        <v>244</v>
      </c>
      <c r="G1721" s="239"/>
      <c r="H1721" s="240" t="s">
        <v>19</v>
      </c>
      <c r="I1721" s="242"/>
      <c r="J1721" s="239"/>
      <c r="K1721" s="239"/>
      <c r="L1721" s="243"/>
      <c r="M1721" s="244"/>
      <c r="N1721" s="245"/>
      <c r="O1721" s="245"/>
      <c r="P1721" s="245"/>
      <c r="Q1721" s="245"/>
      <c r="R1721" s="245"/>
      <c r="S1721" s="245"/>
      <c r="T1721" s="246"/>
      <c r="U1721" s="14"/>
      <c r="V1721" s="14"/>
      <c r="W1721" s="14"/>
      <c r="X1721" s="14"/>
      <c r="Y1721" s="14"/>
      <c r="Z1721" s="14"/>
      <c r="AA1721" s="14"/>
      <c r="AB1721" s="14"/>
      <c r="AC1721" s="14"/>
      <c r="AD1721" s="14"/>
      <c r="AE1721" s="14"/>
      <c r="AT1721" s="247" t="s">
        <v>146</v>
      </c>
      <c r="AU1721" s="247" t="s">
        <v>83</v>
      </c>
      <c r="AV1721" s="14" t="s">
        <v>81</v>
      </c>
      <c r="AW1721" s="14" t="s">
        <v>33</v>
      </c>
      <c r="AX1721" s="14" t="s">
        <v>73</v>
      </c>
      <c r="AY1721" s="247" t="s">
        <v>133</v>
      </c>
    </row>
    <row r="1722" s="13" customFormat="1">
      <c r="A1722" s="13"/>
      <c r="B1722" s="227"/>
      <c r="C1722" s="228"/>
      <c r="D1722" s="220" t="s">
        <v>146</v>
      </c>
      <c r="E1722" s="229" t="s">
        <v>19</v>
      </c>
      <c r="F1722" s="230" t="s">
        <v>2723</v>
      </c>
      <c r="G1722" s="228"/>
      <c r="H1722" s="231">
        <v>1</v>
      </c>
      <c r="I1722" s="232"/>
      <c r="J1722" s="228"/>
      <c r="K1722" s="228"/>
      <c r="L1722" s="233"/>
      <c r="M1722" s="234"/>
      <c r="N1722" s="235"/>
      <c r="O1722" s="235"/>
      <c r="P1722" s="235"/>
      <c r="Q1722" s="235"/>
      <c r="R1722" s="235"/>
      <c r="S1722" s="235"/>
      <c r="T1722" s="236"/>
      <c r="U1722" s="13"/>
      <c r="V1722" s="13"/>
      <c r="W1722" s="13"/>
      <c r="X1722" s="13"/>
      <c r="Y1722" s="13"/>
      <c r="Z1722" s="13"/>
      <c r="AA1722" s="13"/>
      <c r="AB1722" s="13"/>
      <c r="AC1722" s="13"/>
      <c r="AD1722" s="13"/>
      <c r="AE1722" s="13"/>
      <c r="AT1722" s="237" t="s">
        <v>146</v>
      </c>
      <c r="AU1722" s="237" t="s">
        <v>83</v>
      </c>
      <c r="AV1722" s="13" t="s">
        <v>83</v>
      </c>
      <c r="AW1722" s="13" t="s">
        <v>33</v>
      </c>
      <c r="AX1722" s="13" t="s">
        <v>73</v>
      </c>
      <c r="AY1722" s="237" t="s">
        <v>133</v>
      </c>
    </row>
    <row r="1723" s="15" customFormat="1">
      <c r="A1723" s="15"/>
      <c r="B1723" s="248"/>
      <c r="C1723" s="249"/>
      <c r="D1723" s="220" t="s">
        <v>146</v>
      </c>
      <c r="E1723" s="250" t="s">
        <v>19</v>
      </c>
      <c r="F1723" s="251" t="s">
        <v>261</v>
      </c>
      <c r="G1723" s="249"/>
      <c r="H1723" s="252">
        <v>9.6999999999999993</v>
      </c>
      <c r="I1723" s="253"/>
      <c r="J1723" s="249"/>
      <c r="K1723" s="249"/>
      <c r="L1723" s="254"/>
      <c r="M1723" s="255"/>
      <c r="N1723" s="256"/>
      <c r="O1723" s="256"/>
      <c r="P1723" s="256"/>
      <c r="Q1723" s="256"/>
      <c r="R1723" s="256"/>
      <c r="S1723" s="256"/>
      <c r="T1723" s="257"/>
      <c r="U1723" s="15"/>
      <c r="V1723" s="15"/>
      <c r="W1723" s="15"/>
      <c r="X1723" s="15"/>
      <c r="Y1723" s="15"/>
      <c r="Z1723" s="15"/>
      <c r="AA1723" s="15"/>
      <c r="AB1723" s="15"/>
      <c r="AC1723" s="15"/>
      <c r="AD1723" s="15"/>
      <c r="AE1723" s="15"/>
      <c r="AT1723" s="258" t="s">
        <v>146</v>
      </c>
      <c r="AU1723" s="258" t="s">
        <v>83</v>
      </c>
      <c r="AV1723" s="15" t="s">
        <v>140</v>
      </c>
      <c r="AW1723" s="15" t="s">
        <v>33</v>
      </c>
      <c r="AX1723" s="15" t="s">
        <v>81</v>
      </c>
      <c r="AY1723" s="258" t="s">
        <v>133</v>
      </c>
    </row>
    <row r="1724" s="2" customFormat="1" ht="24.15" customHeight="1">
      <c r="A1724" s="41"/>
      <c r="B1724" s="42"/>
      <c r="C1724" s="273" t="s">
        <v>2742</v>
      </c>
      <c r="D1724" s="273" t="s">
        <v>735</v>
      </c>
      <c r="E1724" s="274" t="s">
        <v>2743</v>
      </c>
      <c r="F1724" s="275" t="s">
        <v>2744</v>
      </c>
      <c r="G1724" s="276" t="s">
        <v>198</v>
      </c>
      <c r="H1724" s="277">
        <v>10.67</v>
      </c>
      <c r="I1724" s="278"/>
      <c r="J1724" s="279">
        <f>ROUND(I1724*H1724,2)</f>
        <v>0</v>
      </c>
      <c r="K1724" s="275" t="s">
        <v>139</v>
      </c>
      <c r="L1724" s="280"/>
      <c r="M1724" s="281" t="s">
        <v>19</v>
      </c>
      <c r="N1724" s="282" t="s">
        <v>44</v>
      </c>
      <c r="O1724" s="87"/>
      <c r="P1724" s="216">
        <f>O1724*H1724</f>
        <v>0</v>
      </c>
      <c r="Q1724" s="216">
        <v>0.021999999999999999</v>
      </c>
      <c r="R1724" s="216">
        <f>Q1724*H1724</f>
        <v>0.23473999999999998</v>
      </c>
      <c r="S1724" s="216">
        <v>0</v>
      </c>
      <c r="T1724" s="217">
        <f>S1724*H1724</f>
        <v>0</v>
      </c>
      <c r="U1724" s="41"/>
      <c r="V1724" s="41"/>
      <c r="W1724" s="41"/>
      <c r="X1724" s="41"/>
      <c r="Y1724" s="41"/>
      <c r="Z1724" s="41"/>
      <c r="AA1724" s="41"/>
      <c r="AB1724" s="41"/>
      <c r="AC1724" s="41"/>
      <c r="AD1724" s="41"/>
      <c r="AE1724" s="41"/>
      <c r="AR1724" s="218" t="s">
        <v>382</v>
      </c>
      <c r="AT1724" s="218" t="s">
        <v>735</v>
      </c>
      <c r="AU1724" s="218" t="s">
        <v>83</v>
      </c>
      <c r="AY1724" s="20" t="s">
        <v>133</v>
      </c>
      <c r="BE1724" s="219">
        <f>IF(N1724="základní",J1724,0)</f>
        <v>0</v>
      </c>
      <c r="BF1724" s="219">
        <f>IF(N1724="snížená",J1724,0)</f>
        <v>0</v>
      </c>
      <c r="BG1724" s="219">
        <f>IF(N1724="zákl. přenesená",J1724,0)</f>
        <v>0</v>
      </c>
      <c r="BH1724" s="219">
        <f>IF(N1724="sníž. přenesená",J1724,0)</f>
        <v>0</v>
      </c>
      <c r="BI1724" s="219">
        <f>IF(N1724="nulová",J1724,0)</f>
        <v>0</v>
      </c>
      <c r="BJ1724" s="20" t="s">
        <v>81</v>
      </c>
      <c r="BK1724" s="219">
        <f>ROUND(I1724*H1724,2)</f>
        <v>0</v>
      </c>
      <c r="BL1724" s="20" t="s">
        <v>246</v>
      </c>
      <c r="BM1724" s="218" t="s">
        <v>2745</v>
      </c>
    </row>
    <row r="1725" s="2" customFormat="1">
      <c r="A1725" s="41"/>
      <c r="B1725" s="42"/>
      <c r="C1725" s="43"/>
      <c r="D1725" s="220" t="s">
        <v>142</v>
      </c>
      <c r="E1725" s="43"/>
      <c r="F1725" s="221" t="s">
        <v>2744</v>
      </c>
      <c r="G1725" s="43"/>
      <c r="H1725" s="43"/>
      <c r="I1725" s="222"/>
      <c r="J1725" s="43"/>
      <c r="K1725" s="43"/>
      <c r="L1725" s="47"/>
      <c r="M1725" s="223"/>
      <c r="N1725" s="224"/>
      <c r="O1725" s="87"/>
      <c r="P1725" s="87"/>
      <c r="Q1725" s="87"/>
      <c r="R1725" s="87"/>
      <c r="S1725" s="87"/>
      <c r="T1725" s="88"/>
      <c r="U1725" s="41"/>
      <c r="V1725" s="41"/>
      <c r="W1725" s="41"/>
      <c r="X1725" s="41"/>
      <c r="Y1725" s="41"/>
      <c r="Z1725" s="41"/>
      <c r="AA1725" s="41"/>
      <c r="AB1725" s="41"/>
      <c r="AC1725" s="41"/>
      <c r="AD1725" s="41"/>
      <c r="AE1725" s="41"/>
      <c r="AT1725" s="20" t="s">
        <v>142</v>
      </c>
      <c r="AU1725" s="20" t="s">
        <v>83</v>
      </c>
    </row>
    <row r="1726" s="13" customFormat="1">
      <c r="A1726" s="13"/>
      <c r="B1726" s="227"/>
      <c r="C1726" s="228"/>
      <c r="D1726" s="220" t="s">
        <v>146</v>
      </c>
      <c r="E1726" s="228"/>
      <c r="F1726" s="230" t="s">
        <v>2746</v>
      </c>
      <c r="G1726" s="228"/>
      <c r="H1726" s="231">
        <v>10.67</v>
      </c>
      <c r="I1726" s="232"/>
      <c r="J1726" s="228"/>
      <c r="K1726" s="228"/>
      <c r="L1726" s="233"/>
      <c r="M1726" s="234"/>
      <c r="N1726" s="235"/>
      <c r="O1726" s="235"/>
      <c r="P1726" s="235"/>
      <c r="Q1726" s="235"/>
      <c r="R1726" s="235"/>
      <c r="S1726" s="235"/>
      <c r="T1726" s="236"/>
      <c r="U1726" s="13"/>
      <c r="V1726" s="13"/>
      <c r="W1726" s="13"/>
      <c r="X1726" s="13"/>
      <c r="Y1726" s="13"/>
      <c r="Z1726" s="13"/>
      <c r="AA1726" s="13"/>
      <c r="AB1726" s="13"/>
      <c r="AC1726" s="13"/>
      <c r="AD1726" s="13"/>
      <c r="AE1726" s="13"/>
      <c r="AT1726" s="237" t="s">
        <v>146</v>
      </c>
      <c r="AU1726" s="237" t="s">
        <v>83</v>
      </c>
      <c r="AV1726" s="13" t="s">
        <v>83</v>
      </c>
      <c r="AW1726" s="13" t="s">
        <v>4</v>
      </c>
      <c r="AX1726" s="13" t="s">
        <v>81</v>
      </c>
      <c r="AY1726" s="237" t="s">
        <v>133</v>
      </c>
    </row>
    <row r="1727" s="2" customFormat="1" ht="24.15" customHeight="1">
      <c r="A1727" s="41"/>
      <c r="B1727" s="42"/>
      <c r="C1727" s="207" t="s">
        <v>2747</v>
      </c>
      <c r="D1727" s="207" t="s">
        <v>135</v>
      </c>
      <c r="E1727" s="208" t="s">
        <v>2748</v>
      </c>
      <c r="F1727" s="209" t="s">
        <v>2749</v>
      </c>
      <c r="G1727" s="210" t="s">
        <v>198</v>
      </c>
      <c r="H1727" s="211">
        <v>39.100000000000001</v>
      </c>
      <c r="I1727" s="212"/>
      <c r="J1727" s="213">
        <f>ROUND(I1727*H1727,2)</f>
        <v>0</v>
      </c>
      <c r="K1727" s="209" t="s">
        <v>139</v>
      </c>
      <c r="L1727" s="47"/>
      <c r="M1727" s="214" t="s">
        <v>19</v>
      </c>
      <c r="N1727" s="215" t="s">
        <v>44</v>
      </c>
      <c r="O1727" s="87"/>
      <c r="P1727" s="216">
        <f>O1727*H1727</f>
        <v>0</v>
      </c>
      <c r="Q1727" s="216">
        <v>0.03832</v>
      </c>
      <c r="R1727" s="216">
        <f>Q1727*H1727</f>
        <v>1.4983120000000001</v>
      </c>
      <c r="S1727" s="216">
        <v>0</v>
      </c>
      <c r="T1727" s="217">
        <f>S1727*H1727</f>
        <v>0</v>
      </c>
      <c r="U1727" s="41"/>
      <c r="V1727" s="41"/>
      <c r="W1727" s="41"/>
      <c r="X1727" s="41"/>
      <c r="Y1727" s="41"/>
      <c r="Z1727" s="41"/>
      <c r="AA1727" s="41"/>
      <c r="AB1727" s="41"/>
      <c r="AC1727" s="41"/>
      <c r="AD1727" s="41"/>
      <c r="AE1727" s="41"/>
      <c r="AR1727" s="218" t="s">
        <v>246</v>
      </c>
      <c r="AT1727" s="218" t="s">
        <v>135</v>
      </c>
      <c r="AU1727" s="218" t="s">
        <v>83</v>
      </c>
      <c r="AY1727" s="20" t="s">
        <v>133</v>
      </c>
      <c r="BE1727" s="219">
        <f>IF(N1727="základní",J1727,0)</f>
        <v>0</v>
      </c>
      <c r="BF1727" s="219">
        <f>IF(N1727="snížená",J1727,0)</f>
        <v>0</v>
      </c>
      <c r="BG1727" s="219">
        <f>IF(N1727="zákl. přenesená",J1727,0)</f>
        <v>0</v>
      </c>
      <c r="BH1727" s="219">
        <f>IF(N1727="sníž. přenesená",J1727,0)</f>
        <v>0</v>
      </c>
      <c r="BI1727" s="219">
        <f>IF(N1727="nulová",J1727,0)</f>
        <v>0</v>
      </c>
      <c r="BJ1727" s="20" t="s">
        <v>81</v>
      </c>
      <c r="BK1727" s="219">
        <f>ROUND(I1727*H1727,2)</f>
        <v>0</v>
      </c>
      <c r="BL1727" s="20" t="s">
        <v>246</v>
      </c>
      <c r="BM1727" s="218" t="s">
        <v>2750</v>
      </c>
    </row>
    <row r="1728" s="2" customFormat="1">
      <c r="A1728" s="41"/>
      <c r="B1728" s="42"/>
      <c r="C1728" s="43"/>
      <c r="D1728" s="220" t="s">
        <v>142</v>
      </c>
      <c r="E1728" s="43"/>
      <c r="F1728" s="221" t="s">
        <v>2751</v>
      </c>
      <c r="G1728" s="43"/>
      <c r="H1728" s="43"/>
      <c r="I1728" s="222"/>
      <c r="J1728" s="43"/>
      <c r="K1728" s="43"/>
      <c r="L1728" s="47"/>
      <c r="M1728" s="223"/>
      <c r="N1728" s="224"/>
      <c r="O1728" s="87"/>
      <c r="P1728" s="87"/>
      <c r="Q1728" s="87"/>
      <c r="R1728" s="87"/>
      <c r="S1728" s="87"/>
      <c r="T1728" s="88"/>
      <c r="U1728" s="41"/>
      <c r="V1728" s="41"/>
      <c r="W1728" s="41"/>
      <c r="X1728" s="41"/>
      <c r="Y1728" s="41"/>
      <c r="Z1728" s="41"/>
      <c r="AA1728" s="41"/>
      <c r="AB1728" s="41"/>
      <c r="AC1728" s="41"/>
      <c r="AD1728" s="41"/>
      <c r="AE1728" s="41"/>
      <c r="AT1728" s="20" t="s">
        <v>142</v>
      </c>
      <c r="AU1728" s="20" t="s">
        <v>83</v>
      </c>
    </row>
    <row r="1729" s="2" customFormat="1">
      <c r="A1729" s="41"/>
      <c r="B1729" s="42"/>
      <c r="C1729" s="43"/>
      <c r="D1729" s="225" t="s">
        <v>144</v>
      </c>
      <c r="E1729" s="43"/>
      <c r="F1729" s="226" t="s">
        <v>2752</v>
      </c>
      <c r="G1729" s="43"/>
      <c r="H1729" s="43"/>
      <c r="I1729" s="222"/>
      <c r="J1729" s="43"/>
      <c r="K1729" s="43"/>
      <c r="L1729" s="47"/>
      <c r="M1729" s="223"/>
      <c r="N1729" s="224"/>
      <c r="O1729" s="87"/>
      <c r="P1729" s="87"/>
      <c r="Q1729" s="87"/>
      <c r="R1729" s="87"/>
      <c r="S1729" s="87"/>
      <c r="T1729" s="88"/>
      <c r="U1729" s="41"/>
      <c r="V1729" s="41"/>
      <c r="W1729" s="41"/>
      <c r="X1729" s="41"/>
      <c r="Y1729" s="41"/>
      <c r="Z1729" s="41"/>
      <c r="AA1729" s="41"/>
      <c r="AB1729" s="41"/>
      <c r="AC1729" s="41"/>
      <c r="AD1729" s="41"/>
      <c r="AE1729" s="41"/>
      <c r="AT1729" s="20" t="s">
        <v>144</v>
      </c>
      <c r="AU1729" s="20" t="s">
        <v>83</v>
      </c>
    </row>
    <row r="1730" s="14" customFormat="1">
      <c r="A1730" s="14"/>
      <c r="B1730" s="238"/>
      <c r="C1730" s="239"/>
      <c r="D1730" s="220" t="s">
        <v>146</v>
      </c>
      <c r="E1730" s="240" t="s">
        <v>19</v>
      </c>
      <c r="F1730" s="241" t="s">
        <v>2753</v>
      </c>
      <c r="G1730" s="239"/>
      <c r="H1730" s="240" t="s">
        <v>19</v>
      </c>
      <c r="I1730" s="242"/>
      <c r="J1730" s="239"/>
      <c r="K1730" s="239"/>
      <c r="L1730" s="243"/>
      <c r="M1730" s="244"/>
      <c r="N1730" s="245"/>
      <c r="O1730" s="245"/>
      <c r="P1730" s="245"/>
      <c r="Q1730" s="245"/>
      <c r="R1730" s="245"/>
      <c r="S1730" s="245"/>
      <c r="T1730" s="246"/>
      <c r="U1730" s="14"/>
      <c r="V1730" s="14"/>
      <c r="W1730" s="14"/>
      <c r="X1730" s="14"/>
      <c r="Y1730" s="14"/>
      <c r="Z1730" s="14"/>
      <c r="AA1730" s="14"/>
      <c r="AB1730" s="14"/>
      <c r="AC1730" s="14"/>
      <c r="AD1730" s="14"/>
      <c r="AE1730" s="14"/>
      <c r="AT1730" s="247" t="s">
        <v>146</v>
      </c>
      <c r="AU1730" s="247" t="s">
        <v>83</v>
      </c>
      <c r="AV1730" s="14" t="s">
        <v>81</v>
      </c>
      <c r="AW1730" s="14" t="s">
        <v>33</v>
      </c>
      <c r="AX1730" s="14" t="s">
        <v>73</v>
      </c>
      <c r="AY1730" s="247" t="s">
        <v>133</v>
      </c>
    </row>
    <row r="1731" s="13" customFormat="1">
      <c r="A1731" s="13"/>
      <c r="B1731" s="227"/>
      <c r="C1731" s="228"/>
      <c r="D1731" s="220" t="s">
        <v>146</v>
      </c>
      <c r="E1731" s="229" t="s">
        <v>19</v>
      </c>
      <c r="F1731" s="230" t="s">
        <v>2754</v>
      </c>
      <c r="G1731" s="228"/>
      <c r="H1731" s="231">
        <v>21.800000000000001</v>
      </c>
      <c r="I1731" s="232"/>
      <c r="J1731" s="228"/>
      <c r="K1731" s="228"/>
      <c r="L1731" s="233"/>
      <c r="M1731" s="234"/>
      <c r="N1731" s="235"/>
      <c r="O1731" s="235"/>
      <c r="P1731" s="235"/>
      <c r="Q1731" s="235"/>
      <c r="R1731" s="235"/>
      <c r="S1731" s="235"/>
      <c r="T1731" s="236"/>
      <c r="U1731" s="13"/>
      <c r="V1731" s="13"/>
      <c r="W1731" s="13"/>
      <c r="X1731" s="13"/>
      <c r="Y1731" s="13"/>
      <c r="Z1731" s="13"/>
      <c r="AA1731" s="13"/>
      <c r="AB1731" s="13"/>
      <c r="AC1731" s="13"/>
      <c r="AD1731" s="13"/>
      <c r="AE1731" s="13"/>
      <c r="AT1731" s="237" t="s">
        <v>146</v>
      </c>
      <c r="AU1731" s="237" t="s">
        <v>83</v>
      </c>
      <c r="AV1731" s="13" t="s">
        <v>83</v>
      </c>
      <c r="AW1731" s="13" t="s">
        <v>33</v>
      </c>
      <c r="AX1731" s="13" t="s">
        <v>73</v>
      </c>
      <c r="AY1731" s="237" t="s">
        <v>133</v>
      </c>
    </row>
    <row r="1732" s="14" customFormat="1">
      <c r="A1732" s="14"/>
      <c r="B1732" s="238"/>
      <c r="C1732" s="239"/>
      <c r="D1732" s="220" t="s">
        <v>146</v>
      </c>
      <c r="E1732" s="240" t="s">
        <v>19</v>
      </c>
      <c r="F1732" s="241" t="s">
        <v>872</v>
      </c>
      <c r="G1732" s="239"/>
      <c r="H1732" s="240" t="s">
        <v>19</v>
      </c>
      <c r="I1732" s="242"/>
      <c r="J1732" s="239"/>
      <c r="K1732" s="239"/>
      <c r="L1732" s="243"/>
      <c r="M1732" s="244"/>
      <c r="N1732" s="245"/>
      <c r="O1732" s="245"/>
      <c r="P1732" s="245"/>
      <c r="Q1732" s="245"/>
      <c r="R1732" s="245"/>
      <c r="S1732" s="245"/>
      <c r="T1732" s="246"/>
      <c r="U1732" s="14"/>
      <c r="V1732" s="14"/>
      <c r="W1732" s="14"/>
      <c r="X1732" s="14"/>
      <c r="Y1732" s="14"/>
      <c r="Z1732" s="14"/>
      <c r="AA1732" s="14"/>
      <c r="AB1732" s="14"/>
      <c r="AC1732" s="14"/>
      <c r="AD1732" s="14"/>
      <c r="AE1732" s="14"/>
      <c r="AT1732" s="247" t="s">
        <v>146</v>
      </c>
      <c r="AU1732" s="247" t="s">
        <v>83</v>
      </c>
      <c r="AV1732" s="14" t="s">
        <v>81</v>
      </c>
      <c r="AW1732" s="14" t="s">
        <v>33</v>
      </c>
      <c r="AX1732" s="14" t="s">
        <v>73</v>
      </c>
      <c r="AY1732" s="247" t="s">
        <v>133</v>
      </c>
    </row>
    <row r="1733" s="13" customFormat="1">
      <c r="A1733" s="13"/>
      <c r="B1733" s="227"/>
      <c r="C1733" s="228"/>
      <c r="D1733" s="220" t="s">
        <v>146</v>
      </c>
      <c r="E1733" s="229" t="s">
        <v>19</v>
      </c>
      <c r="F1733" s="230" t="s">
        <v>1293</v>
      </c>
      <c r="G1733" s="228"/>
      <c r="H1733" s="231">
        <v>17.300000000000001</v>
      </c>
      <c r="I1733" s="232"/>
      <c r="J1733" s="228"/>
      <c r="K1733" s="228"/>
      <c r="L1733" s="233"/>
      <c r="M1733" s="234"/>
      <c r="N1733" s="235"/>
      <c r="O1733" s="235"/>
      <c r="P1733" s="235"/>
      <c r="Q1733" s="235"/>
      <c r="R1733" s="235"/>
      <c r="S1733" s="235"/>
      <c r="T1733" s="236"/>
      <c r="U1733" s="13"/>
      <c r="V1733" s="13"/>
      <c r="W1733" s="13"/>
      <c r="X1733" s="13"/>
      <c r="Y1733" s="13"/>
      <c r="Z1733" s="13"/>
      <c r="AA1733" s="13"/>
      <c r="AB1733" s="13"/>
      <c r="AC1733" s="13"/>
      <c r="AD1733" s="13"/>
      <c r="AE1733" s="13"/>
      <c r="AT1733" s="237" t="s">
        <v>146</v>
      </c>
      <c r="AU1733" s="237" t="s">
        <v>83</v>
      </c>
      <c r="AV1733" s="13" t="s">
        <v>83</v>
      </c>
      <c r="AW1733" s="13" t="s">
        <v>33</v>
      </c>
      <c r="AX1733" s="13" t="s">
        <v>73</v>
      </c>
      <c r="AY1733" s="237" t="s">
        <v>133</v>
      </c>
    </row>
    <row r="1734" s="15" customFormat="1">
      <c r="A1734" s="15"/>
      <c r="B1734" s="248"/>
      <c r="C1734" s="249"/>
      <c r="D1734" s="220" t="s">
        <v>146</v>
      </c>
      <c r="E1734" s="250" t="s">
        <v>19</v>
      </c>
      <c r="F1734" s="251" t="s">
        <v>261</v>
      </c>
      <c r="G1734" s="249"/>
      <c r="H1734" s="252">
        <v>39.100000000000001</v>
      </c>
      <c r="I1734" s="253"/>
      <c r="J1734" s="249"/>
      <c r="K1734" s="249"/>
      <c r="L1734" s="254"/>
      <c r="M1734" s="255"/>
      <c r="N1734" s="256"/>
      <c r="O1734" s="256"/>
      <c r="P1734" s="256"/>
      <c r="Q1734" s="256"/>
      <c r="R1734" s="256"/>
      <c r="S1734" s="256"/>
      <c r="T1734" s="257"/>
      <c r="U1734" s="15"/>
      <c r="V1734" s="15"/>
      <c r="W1734" s="15"/>
      <c r="X1734" s="15"/>
      <c r="Y1734" s="15"/>
      <c r="Z1734" s="15"/>
      <c r="AA1734" s="15"/>
      <c r="AB1734" s="15"/>
      <c r="AC1734" s="15"/>
      <c r="AD1734" s="15"/>
      <c r="AE1734" s="15"/>
      <c r="AT1734" s="258" t="s">
        <v>146</v>
      </c>
      <c r="AU1734" s="258" t="s">
        <v>83</v>
      </c>
      <c r="AV1734" s="15" t="s">
        <v>140</v>
      </c>
      <c r="AW1734" s="15" t="s">
        <v>33</v>
      </c>
      <c r="AX1734" s="15" t="s">
        <v>81</v>
      </c>
      <c r="AY1734" s="258" t="s">
        <v>133</v>
      </c>
    </row>
    <row r="1735" s="2" customFormat="1" ht="16.5" customHeight="1">
      <c r="A1735" s="41"/>
      <c r="B1735" s="42"/>
      <c r="C1735" s="273" t="s">
        <v>2755</v>
      </c>
      <c r="D1735" s="273" t="s">
        <v>735</v>
      </c>
      <c r="E1735" s="274" t="s">
        <v>2756</v>
      </c>
      <c r="F1735" s="275" t="s">
        <v>2757</v>
      </c>
      <c r="G1735" s="276" t="s">
        <v>287</v>
      </c>
      <c r="H1735" s="277">
        <v>688.15999999999997</v>
      </c>
      <c r="I1735" s="278"/>
      <c r="J1735" s="279">
        <f>ROUND(I1735*H1735,2)</f>
        <v>0</v>
      </c>
      <c r="K1735" s="275" t="s">
        <v>139</v>
      </c>
      <c r="L1735" s="280"/>
      <c r="M1735" s="281" t="s">
        <v>19</v>
      </c>
      <c r="N1735" s="282" t="s">
        <v>44</v>
      </c>
      <c r="O1735" s="87"/>
      <c r="P1735" s="216">
        <f>O1735*H1735</f>
        <v>0</v>
      </c>
      <c r="Q1735" s="216">
        <v>0.0033600000000000001</v>
      </c>
      <c r="R1735" s="216">
        <f>Q1735*H1735</f>
        <v>2.3122175999999999</v>
      </c>
      <c r="S1735" s="216">
        <v>0</v>
      </c>
      <c r="T1735" s="217">
        <f>S1735*H1735</f>
        <v>0</v>
      </c>
      <c r="U1735" s="41"/>
      <c r="V1735" s="41"/>
      <c r="W1735" s="41"/>
      <c r="X1735" s="41"/>
      <c r="Y1735" s="41"/>
      <c r="Z1735" s="41"/>
      <c r="AA1735" s="41"/>
      <c r="AB1735" s="41"/>
      <c r="AC1735" s="41"/>
      <c r="AD1735" s="41"/>
      <c r="AE1735" s="41"/>
      <c r="AR1735" s="218" t="s">
        <v>382</v>
      </c>
      <c r="AT1735" s="218" t="s">
        <v>735</v>
      </c>
      <c r="AU1735" s="218" t="s">
        <v>83</v>
      </c>
      <c r="AY1735" s="20" t="s">
        <v>133</v>
      </c>
      <c r="BE1735" s="219">
        <f>IF(N1735="základní",J1735,0)</f>
        <v>0</v>
      </c>
      <c r="BF1735" s="219">
        <f>IF(N1735="snížená",J1735,0)</f>
        <v>0</v>
      </c>
      <c r="BG1735" s="219">
        <f>IF(N1735="zákl. přenesená",J1735,0)</f>
        <v>0</v>
      </c>
      <c r="BH1735" s="219">
        <f>IF(N1735="sníž. přenesená",J1735,0)</f>
        <v>0</v>
      </c>
      <c r="BI1735" s="219">
        <f>IF(N1735="nulová",J1735,0)</f>
        <v>0</v>
      </c>
      <c r="BJ1735" s="20" t="s">
        <v>81</v>
      </c>
      <c r="BK1735" s="219">
        <f>ROUND(I1735*H1735,2)</f>
        <v>0</v>
      </c>
      <c r="BL1735" s="20" t="s">
        <v>246</v>
      </c>
      <c r="BM1735" s="218" t="s">
        <v>2758</v>
      </c>
    </row>
    <row r="1736" s="2" customFormat="1">
      <c r="A1736" s="41"/>
      <c r="B1736" s="42"/>
      <c r="C1736" s="43"/>
      <c r="D1736" s="220" t="s">
        <v>142</v>
      </c>
      <c r="E1736" s="43"/>
      <c r="F1736" s="221" t="s">
        <v>2757</v>
      </c>
      <c r="G1736" s="43"/>
      <c r="H1736" s="43"/>
      <c r="I1736" s="222"/>
      <c r="J1736" s="43"/>
      <c r="K1736" s="43"/>
      <c r="L1736" s="47"/>
      <c r="M1736" s="223"/>
      <c r="N1736" s="224"/>
      <c r="O1736" s="87"/>
      <c r="P1736" s="87"/>
      <c r="Q1736" s="87"/>
      <c r="R1736" s="87"/>
      <c r="S1736" s="87"/>
      <c r="T1736" s="88"/>
      <c r="U1736" s="41"/>
      <c r="V1736" s="41"/>
      <c r="W1736" s="41"/>
      <c r="X1736" s="41"/>
      <c r="Y1736" s="41"/>
      <c r="Z1736" s="41"/>
      <c r="AA1736" s="41"/>
      <c r="AB1736" s="41"/>
      <c r="AC1736" s="41"/>
      <c r="AD1736" s="41"/>
      <c r="AE1736" s="41"/>
      <c r="AT1736" s="20" t="s">
        <v>142</v>
      </c>
      <c r="AU1736" s="20" t="s">
        <v>83</v>
      </c>
    </row>
    <row r="1737" s="13" customFormat="1">
      <c r="A1737" s="13"/>
      <c r="B1737" s="227"/>
      <c r="C1737" s="228"/>
      <c r="D1737" s="220" t="s">
        <v>146</v>
      </c>
      <c r="E1737" s="228"/>
      <c r="F1737" s="230" t="s">
        <v>2759</v>
      </c>
      <c r="G1737" s="228"/>
      <c r="H1737" s="231">
        <v>688.15999999999997</v>
      </c>
      <c r="I1737" s="232"/>
      <c r="J1737" s="228"/>
      <c r="K1737" s="228"/>
      <c r="L1737" s="233"/>
      <c r="M1737" s="234"/>
      <c r="N1737" s="235"/>
      <c r="O1737" s="235"/>
      <c r="P1737" s="235"/>
      <c r="Q1737" s="235"/>
      <c r="R1737" s="235"/>
      <c r="S1737" s="235"/>
      <c r="T1737" s="236"/>
      <c r="U1737" s="13"/>
      <c r="V1737" s="13"/>
      <c r="W1737" s="13"/>
      <c r="X1737" s="13"/>
      <c r="Y1737" s="13"/>
      <c r="Z1737" s="13"/>
      <c r="AA1737" s="13"/>
      <c r="AB1737" s="13"/>
      <c r="AC1737" s="13"/>
      <c r="AD1737" s="13"/>
      <c r="AE1737" s="13"/>
      <c r="AT1737" s="237" t="s">
        <v>146</v>
      </c>
      <c r="AU1737" s="237" t="s">
        <v>83</v>
      </c>
      <c r="AV1737" s="13" t="s">
        <v>83</v>
      </c>
      <c r="AW1737" s="13" t="s">
        <v>4</v>
      </c>
      <c r="AX1737" s="13" t="s">
        <v>81</v>
      </c>
      <c r="AY1737" s="237" t="s">
        <v>133</v>
      </c>
    </row>
    <row r="1738" s="2" customFormat="1" ht="24.15" customHeight="1">
      <c r="A1738" s="41"/>
      <c r="B1738" s="42"/>
      <c r="C1738" s="207" t="s">
        <v>2760</v>
      </c>
      <c r="D1738" s="207" t="s">
        <v>135</v>
      </c>
      <c r="E1738" s="208" t="s">
        <v>2761</v>
      </c>
      <c r="F1738" s="209" t="s">
        <v>2762</v>
      </c>
      <c r="G1738" s="210" t="s">
        <v>181</v>
      </c>
      <c r="H1738" s="211">
        <v>4.1360000000000001</v>
      </c>
      <c r="I1738" s="212"/>
      <c r="J1738" s="213">
        <f>ROUND(I1738*H1738,2)</f>
        <v>0</v>
      </c>
      <c r="K1738" s="209" t="s">
        <v>139</v>
      </c>
      <c r="L1738" s="47"/>
      <c r="M1738" s="214" t="s">
        <v>19</v>
      </c>
      <c r="N1738" s="215" t="s">
        <v>44</v>
      </c>
      <c r="O1738" s="87"/>
      <c r="P1738" s="216">
        <f>O1738*H1738</f>
        <v>0</v>
      </c>
      <c r="Q1738" s="216">
        <v>0</v>
      </c>
      <c r="R1738" s="216">
        <f>Q1738*H1738</f>
        <v>0</v>
      </c>
      <c r="S1738" s="216">
        <v>0</v>
      </c>
      <c r="T1738" s="217">
        <f>S1738*H1738</f>
        <v>0</v>
      </c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  <c r="AE1738" s="41"/>
      <c r="AR1738" s="218" t="s">
        <v>246</v>
      </c>
      <c r="AT1738" s="218" t="s">
        <v>135</v>
      </c>
      <c r="AU1738" s="218" t="s">
        <v>83</v>
      </c>
      <c r="AY1738" s="20" t="s">
        <v>133</v>
      </c>
      <c r="BE1738" s="219">
        <f>IF(N1738="základní",J1738,0)</f>
        <v>0</v>
      </c>
      <c r="BF1738" s="219">
        <f>IF(N1738="snížená",J1738,0)</f>
        <v>0</v>
      </c>
      <c r="BG1738" s="219">
        <f>IF(N1738="zákl. přenesená",J1738,0)</f>
        <v>0</v>
      </c>
      <c r="BH1738" s="219">
        <f>IF(N1738="sníž. přenesená",J1738,0)</f>
        <v>0</v>
      </c>
      <c r="BI1738" s="219">
        <f>IF(N1738="nulová",J1738,0)</f>
        <v>0</v>
      </c>
      <c r="BJ1738" s="20" t="s">
        <v>81</v>
      </c>
      <c r="BK1738" s="219">
        <f>ROUND(I1738*H1738,2)</f>
        <v>0</v>
      </c>
      <c r="BL1738" s="20" t="s">
        <v>246</v>
      </c>
      <c r="BM1738" s="218" t="s">
        <v>2763</v>
      </c>
    </row>
    <row r="1739" s="2" customFormat="1">
      <c r="A1739" s="41"/>
      <c r="B1739" s="42"/>
      <c r="C1739" s="43"/>
      <c r="D1739" s="220" t="s">
        <v>142</v>
      </c>
      <c r="E1739" s="43"/>
      <c r="F1739" s="221" t="s">
        <v>2764</v>
      </c>
      <c r="G1739" s="43"/>
      <c r="H1739" s="43"/>
      <c r="I1739" s="222"/>
      <c r="J1739" s="43"/>
      <c r="K1739" s="43"/>
      <c r="L1739" s="47"/>
      <c r="M1739" s="223"/>
      <c r="N1739" s="224"/>
      <c r="O1739" s="87"/>
      <c r="P1739" s="87"/>
      <c r="Q1739" s="87"/>
      <c r="R1739" s="87"/>
      <c r="S1739" s="87"/>
      <c r="T1739" s="88"/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  <c r="AE1739" s="41"/>
      <c r="AT1739" s="20" t="s">
        <v>142</v>
      </c>
      <c r="AU1739" s="20" t="s">
        <v>83</v>
      </c>
    </row>
    <row r="1740" s="2" customFormat="1">
      <c r="A1740" s="41"/>
      <c r="B1740" s="42"/>
      <c r="C1740" s="43"/>
      <c r="D1740" s="225" t="s">
        <v>144</v>
      </c>
      <c r="E1740" s="43"/>
      <c r="F1740" s="226" t="s">
        <v>2765</v>
      </c>
      <c r="G1740" s="43"/>
      <c r="H1740" s="43"/>
      <c r="I1740" s="222"/>
      <c r="J1740" s="43"/>
      <c r="K1740" s="43"/>
      <c r="L1740" s="47"/>
      <c r="M1740" s="223"/>
      <c r="N1740" s="224"/>
      <c r="O1740" s="87"/>
      <c r="P1740" s="87"/>
      <c r="Q1740" s="87"/>
      <c r="R1740" s="87"/>
      <c r="S1740" s="87"/>
      <c r="T1740" s="88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  <c r="AE1740" s="41"/>
      <c r="AT1740" s="20" t="s">
        <v>144</v>
      </c>
      <c r="AU1740" s="20" t="s">
        <v>83</v>
      </c>
    </row>
    <row r="1741" s="12" customFormat="1" ht="22.8" customHeight="1">
      <c r="A1741" s="12"/>
      <c r="B1741" s="191"/>
      <c r="C1741" s="192"/>
      <c r="D1741" s="193" t="s">
        <v>72</v>
      </c>
      <c r="E1741" s="205" t="s">
        <v>2766</v>
      </c>
      <c r="F1741" s="205" t="s">
        <v>2767</v>
      </c>
      <c r="G1741" s="192"/>
      <c r="H1741" s="192"/>
      <c r="I1741" s="195"/>
      <c r="J1741" s="206">
        <f>BK1741</f>
        <v>0</v>
      </c>
      <c r="K1741" s="192"/>
      <c r="L1741" s="197"/>
      <c r="M1741" s="198"/>
      <c r="N1741" s="199"/>
      <c r="O1741" s="199"/>
      <c r="P1741" s="200">
        <f>SUM(P1742:P1789)</f>
        <v>0</v>
      </c>
      <c r="Q1741" s="199"/>
      <c r="R1741" s="200">
        <f>SUM(R1742:R1789)</f>
        <v>2.0348398895200002</v>
      </c>
      <c r="S1741" s="199"/>
      <c r="T1741" s="201">
        <f>SUM(T1742:T1789)</f>
        <v>0</v>
      </c>
      <c r="U1741" s="12"/>
      <c r="V1741" s="12"/>
      <c r="W1741" s="12"/>
      <c r="X1741" s="12"/>
      <c r="Y1741" s="12"/>
      <c r="Z1741" s="12"/>
      <c r="AA1741" s="12"/>
      <c r="AB1741" s="12"/>
      <c r="AC1741" s="12"/>
      <c r="AD1741" s="12"/>
      <c r="AE1741" s="12"/>
      <c r="AR1741" s="202" t="s">
        <v>83</v>
      </c>
      <c r="AT1741" s="203" t="s">
        <v>72</v>
      </c>
      <c r="AU1741" s="203" t="s">
        <v>81</v>
      </c>
      <c r="AY1741" s="202" t="s">
        <v>133</v>
      </c>
      <c r="BK1741" s="204">
        <f>SUM(BK1742:BK1789)</f>
        <v>0</v>
      </c>
    </row>
    <row r="1742" s="2" customFormat="1" ht="16.5" customHeight="1">
      <c r="A1742" s="41"/>
      <c r="B1742" s="42"/>
      <c r="C1742" s="207" t="s">
        <v>2768</v>
      </c>
      <c r="D1742" s="207" t="s">
        <v>135</v>
      </c>
      <c r="E1742" s="208" t="s">
        <v>2769</v>
      </c>
      <c r="F1742" s="209" t="s">
        <v>2770</v>
      </c>
      <c r="G1742" s="210" t="s">
        <v>312</v>
      </c>
      <c r="H1742" s="211">
        <v>265.24700000000001</v>
      </c>
      <c r="I1742" s="212"/>
      <c r="J1742" s="213">
        <f>ROUND(I1742*H1742,2)</f>
        <v>0</v>
      </c>
      <c r="K1742" s="209" t="s">
        <v>139</v>
      </c>
      <c r="L1742" s="47"/>
      <c r="M1742" s="214" t="s">
        <v>19</v>
      </c>
      <c r="N1742" s="215" t="s">
        <v>44</v>
      </c>
      <c r="O1742" s="87"/>
      <c r="P1742" s="216">
        <f>O1742*H1742</f>
        <v>0</v>
      </c>
      <c r="Q1742" s="216">
        <v>0</v>
      </c>
      <c r="R1742" s="216">
        <f>Q1742*H1742</f>
        <v>0</v>
      </c>
      <c r="S1742" s="216">
        <v>0</v>
      </c>
      <c r="T1742" s="217">
        <f>S1742*H1742</f>
        <v>0</v>
      </c>
      <c r="U1742" s="41"/>
      <c r="V1742" s="41"/>
      <c r="W1742" s="41"/>
      <c r="X1742" s="41"/>
      <c r="Y1742" s="41"/>
      <c r="Z1742" s="41"/>
      <c r="AA1742" s="41"/>
      <c r="AB1742" s="41"/>
      <c r="AC1742" s="41"/>
      <c r="AD1742" s="41"/>
      <c r="AE1742" s="41"/>
      <c r="AR1742" s="218" t="s">
        <v>246</v>
      </c>
      <c r="AT1742" s="218" t="s">
        <v>135</v>
      </c>
      <c r="AU1742" s="218" t="s">
        <v>83</v>
      </c>
      <c r="AY1742" s="20" t="s">
        <v>133</v>
      </c>
      <c r="BE1742" s="219">
        <f>IF(N1742="základní",J1742,0)</f>
        <v>0</v>
      </c>
      <c r="BF1742" s="219">
        <f>IF(N1742="snížená",J1742,0)</f>
        <v>0</v>
      </c>
      <c r="BG1742" s="219">
        <f>IF(N1742="zákl. přenesená",J1742,0)</f>
        <v>0</v>
      </c>
      <c r="BH1742" s="219">
        <f>IF(N1742="sníž. přenesená",J1742,0)</f>
        <v>0</v>
      </c>
      <c r="BI1742" s="219">
        <f>IF(N1742="nulová",J1742,0)</f>
        <v>0</v>
      </c>
      <c r="BJ1742" s="20" t="s">
        <v>81</v>
      </c>
      <c r="BK1742" s="219">
        <f>ROUND(I1742*H1742,2)</f>
        <v>0</v>
      </c>
      <c r="BL1742" s="20" t="s">
        <v>246</v>
      </c>
      <c r="BM1742" s="218" t="s">
        <v>2771</v>
      </c>
    </row>
    <row r="1743" s="2" customFormat="1">
      <c r="A1743" s="41"/>
      <c r="B1743" s="42"/>
      <c r="C1743" s="43"/>
      <c r="D1743" s="220" t="s">
        <v>142</v>
      </c>
      <c r="E1743" s="43"/>
      <c r="F1743" s="221" t="s">
        <v>2772</v>
      </c>
      <c r="G1743" s="43"/>
      <c r="H1743" s="43"/>
      <c r="I1743" s="222"/>
      <c r="J1743" s="43"/>
      <c r="K1743" s="43"/>
      <c r="L1743" s="47"/>
      <c r="M1743" s="223"/>
      <c r="N1743" s="224"/>
      <c r="O1743" s="87"/>
      <c r="P1743" s="87"/>
      <c r="Q1743" s="87"/>
      <c r="R1743" s="87"/>
      <c r="S1743" s="87"/>
      <c r="T1743" s="88"/>
      <c r="U1743" s="41"/>
      <c r="V1743" s="41"/>
      <c r="W1743" s="41"/>
      <c r="X1743" s="41"/>
      <c r="Y1743" s="41"/>
      <c r="Z1743" s="41"/>
      <c r="AA1743" s="41"/>
      <c r="AB1743" s="41"/>
      <c r="AC1743" s="41"/>
      <c r="AD1743" s="41"/>
      <c r="AE1743" s="41"/>
      <c r="AT1743" s="20" t="s">
        <v>142</v>
      </c>
      <c r="AU1743" s="20" t="s">
        <v>83</v>
      </c>
    </row>
    <row r="1744" s="2" customFormat="1">
      <c r="A1744" s="41"/>
      <c r="B1744" s="42"/>
      <c r="C1744" s="43"/>
      <c r="D1744" s="225" t="s">
        <v>144</v>
      </c>
      <c r="E1744" s="43"/>
      <c r="F1744" s="226" t="s">
        <v>2773</v>
      </c>
      <c r="G1744" s="43"/>
      <c r="H1744" s="43"/>
      <c r="I1744" s="222"/>
      <c r="J1744" s="43"/>
      <c r="K1744" s="43"/>
      <c r="L1744" s="47"/>
      <c r="M1744" s="223"/>
      <c r="N1744" s="224"/>
      <c r="O1744" s="87"/>
      <c r="P1744" s="87"/>
      <c r="Q1744" s="87"/>
      <c r="R1744" s="87"/>
      <c r="S1744" s="87"/>
      <c r="T1744" s="88"/>
      <c r="U1744" s="41"/>
      <c r="V1744" s="41"/>
      <c r="W1744" s="41"/>
      <c r="X1744" s="41"/>
      <c r="Y1744" s="41"/>
      <c r="Z1744" s="41"/>
      <c r="AA1744" s="41"/>
      <c r="AB1744" s="41"/>
      <c r="AC1744" s="41"/>
      <c r="AD1744" s="41"/>
      <c r="AE1744" s="41"/>
      <c r="AT1744" s="20" t="s">
        <v>144</v>
      </c>
      <c r="AU1744" s="20" t="s">
        <v>83</v>
      </c>
    </row>
    <row r="1745" s="14" customFormat="1">
      <c r="A1745" s="14"/>
      <c r="B1745" s="238"/>
      <c r="C1745" s="239"/>
      <c r="D1745" s="220" t="s">
        <v>146</v>
      </c>
      <c r="E1745" s="240" t="s">
        <v>19</v>
      </c>
      <c r="F1745" s="241" t="s">
        <v>194</v>
      </c>
      <c r="G1745" s="239"/>
      <c r="H1745" s="240" t="s">
        <v>19</v>
      </c>
      <c r="I1745" s="242"/>
      <c r="J1745" s="239"/>
      <c r="K1745" s="239"/>
      <c r="L1745" s="243"/>
      <c r="M1745" s="244"/>
      <c r="N1745" s="245"/>
      <c r="O1745" s="245"/>
      <c r="P1745" s="245"/>
      <c r="Q1745" s="245"/>
      <c r="R1745" s="245"/>
      <c r="S1745" s="245"/>
      <c r="T1745" s="246"/>
      <c r="U1745" s="14"/>
      <c r="V1745" s="14"/>
      <c r="W1745" s="14"/>
      <c r="X1745" s="14"/>
      <c r="Y1745" s="14"/>
      <c r="Z1745" s="14"/>
      <c r="AA1745" s="14"/>
      <c r="AB1745" s="14"/>
      <c r="AC1745" s="14"/>
      <c r="AD1745" s="14"/>
      <c r="AE1745" s="14"/>
      <c r="AT1745" s="247" t="s">
        <v>146</v>
      </c>
      <c r="AU1745" s="247" t="s">
        <v>83</v>
      </c>
      <c r="AV1745" s="14" t="s">
        <v>81</v>
      </c>
      <c r="AW1745" s="14" t="s">
        <v>33</v>
      </c>
      <c r="AX1745" s="14" t="s">
        <v>73</v>
      </c>
      <c r="AY1745" s="247" t="s">
        <v>133</v>
      </c>
    </row>
    <row r="1746" s="13" customFormat="1">
      <c r="A1746" s="13"/>
      <c r="B1746" s="227"/>
      <c r="C1746" s="228"/>
      <c r="D1746" s="220" t="s">
        <v>146</v>
      </c>
      <c r="E1746" s="229" t="s">
        <v>19</v>
      </c>
      <c r="F1746" s="230" t="s">
        <v>2774</v>
      </c>
      <c r="G1746" s="228"/>
      <c r="H1746" s="231">
        <v>97.356999999999999</v>
      </c>
      <c r="I1746" s="232"/>
      <c r="J1746" s="228"/>
      <c r="K1746" s="228"/>
      <c r="L1746" s="233"/>
      <c r="M1746" s="234"/>
      <c r="N1746" s="235"/>
      <c r="O1746" s="235"/>
      <c r="P1746" s="235"/>
      <c r="Q1746" s="235"/>
      <c r="R1746" s="235"/>
      <c r="S1746" s="235"/>
      <c r="T1746" s="236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237" t="s">
        <v>146</v>
      </c>
      <c r="AU1746" s="237" t="s">
        <v>83</v>
      </c>
      <c r="AV1746" s="13" t="s">
        <v>83</v>
      </c>
      <c r="AW1746" s="13" t="s">
        <v>33</v>
      </c>
      <c r="AX1746" s="13" t="s">
        <v>73</v>
      </c>
      <c r="AY1746" s="237" t="s">
        <v>133</v>
      </c>
    </row>
    <row r="1747" s="14" customFormat="1">
      <c r="A1747" s="14"/>
      <c r="B1747" s="238"/>
      <c r="C1747" s="239"/>
      <c r="D1747" s="220" t="s">
        <v>146</v>
      </c>
      <c r="E1747" s="240" t="s">
        <v>19</v>
      </c>
      <c r="F1747" s="241" t="s">
        <v>244</v>
      </c>
      <c r="G1747" s="239"/>
      <c r="H1747" s="240" t="s">
        <v>19</v>
      </c>
      <c r="I1747" s="242"/>
      <c r="J1747" s="239"/>
      <c r="K1747" s="239"/>
      <c r="L1747" s="243"/>
      <c r="M1747" s="244"/>
      <c r="N1747" s="245"/>
      <c r="O1747" s="245"/>
      <c r="P1747" s="245"/>
      <c r="Q1747" s="245"/>
      <c r="R1747" s="245"/>
      <c r="S1747" s="245"/>
      <c r="T1747" s="246"/>
      <c r="U1747" s="14"/>
      <c r="V1747" s="14"/>
      <c r="W1747" s="14"/>
      <c r="X1747" s="14"/>
      <c r="Y1747" s="14"/>
      <c r="Z1747" s="14"/>
      <c r="AA1747" s="14"/>
      <c r="AB1747" s="14"/>
      <c r="AC1747" s="14"/>
      <c r="AD1747" s="14"/>
      <c r="AE1747" s="14"/>
      <c r="AT1747" s="247" t="s">
        <v>146</v>
      </c>
      <c r="AU1747" s="247" t="s">
        <v>83</v>
      </c>
      <c r="AV1747" s="14" t="s">
        <v>81</v>
      </c>
      <c r="AW1747" s="14" t="s">
        <v>33</v>
      </c>
      <c r="AX1747" s="14" t="s">
        <v>73</v>
      </c>
      <c r="AY1747" s="247" t="s">
        <v>133</v>
      </c>
    </row>
    <row r="1748" s="13" customFormat="1">
      <c r="A1748" s="13"/>
      <c r="B1748" s="227"/>
      <c r="C1748" s="228"/>
      <c r="D1748" s="220" t="s">
        <v>146</v>
      </c>
      <c r="E1748" s="229" t="s">
        <v>19</v>
      </c>
      <c r="F1748" s="230" t="s">
        <v>2775</v>
      </c>
      <c r="G1748" s="228"/>
      <c r="H1748" s="231">
        <v>84.209999999999994</v>
      </c>
      <c r="I1748" s="232"/>
      <c r="J1748" s="228"/>
      <c r="K1748" s="228"/>
      <c r="L1748" s="233"/>
      <c r="M1748" s="234"/>
      <c r="N1748" s="235"/>
      <c r="O1748" s="235"/>
      <c r="P1748" s="235"/>
      <c r="Q1748" s="235"/>
      <c r="R1748" s="235"/>
      <c r="S1748" s="235"/>
      <c r="T1748" s="236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37" t="s">
        <v>146</v>
      </c>
      <c r="AU1748" s="237" t="s">
        <v>83</v>
      </c>
      <c r="AV1748" s="13" t="s">
        <v>83</v>
      </c>
      <c r="AW1748" s="13" t="s">
        <v>33</v>
      </c>
      <c r="AX1748" s="13" t="s">
        <v>73</v>
      </c>
      <c r="AY1748" s="237" t="s">
        <v>133</v>
      </c>
    </row>
    <row r="1749" s="14" customFormat="1">
      <c r="A1749" s="14"/>
      <c r="B1749" s="238"/>
      <c r="C1749" s="239"/>
      <c r="D1749" s="220" t="s">
        <v>146</v>
      </c>
      <c r="E1749" s="240" t="s">
        <v>19</v>
      </c>
      <c r="F1749" s="241" t="s">
        <v>236</v>
      </c>
      <c r="G1749" s="239"/>
      <c r="H1749" s="240" t="s">
        <v>19</v>
      </c>
      <c r="I1749" s="242"/>
      <c r="J1749" s="239"/>
      <c r="K1749" s="239"/>
      <c r="L1749" s="243"/>
      <c r="M1749" s="244"/>
      <c r="N1749" s="245"/>
      <c r="O1749" s="245"/>
      <c r="P1749" s="245"/>
      <c r="Q1749" s="245"/>
      <c r="R1749" s="245"/>
      <c r="S1749" s="245"/>
      <c r="T1749" s="246"/>
      <c r="U1749" s="14"/>
      <c r="V1749" s="14"/>
      <c r="W1749" s="14"/>
      <c r="X1749" s="14"/>
      <c r="Y1749" s="14"/>
      <c r="Z1749" s="14"/>
      <c r="AA1749" s="14"/>
      <c r="AB1749" s="14"/>
      <c r="AC1749" s="14"/>
      <c r="AD1749" s="14"/>
      <c r="AE1749" s="14"/>
      <c r="AT1749" s="247" t="s">
        <v>146</v>
      </c>
      <c r="AU1749" s="247" t="s">
        <v>83</v>
      </c>
      <c r="AV1749" s="14" t="s">
        <v>81</v>
      </c>
      <c r="AW1749" s="14" t="s">
        <v>33</v>
      </c>
      <c r="AX1749" s="14" t="s">
        <v>73</v>
      </c>
      <c r="AY1749" s="247" t="s">
        <v>133</v>
      </c>
    </row>
    <row r="1750" s="13" customFormat="1">
      <c r="A1750" s="13"/>
      <c r="B1750" s="227"/>
      <c r="C1750" s="228"/>
      <c r="D1750" s="220" t="s">
        <v>146</v>
      </c>
      <c r="E1750" s="229" t="s">
        <v>19</v>
      </c>
      <c r="F1750" s="230" t="s">
        <v>2776</v>
      </c>
      <c r="G1750" s="228"/>
      <c r="H1750" s="231">
        <v>9.25</v>
      </c>
      <c r="I1750" s="232"/>
      <c r="J1750" s="228"/>
      <c r="K1750" s="228"/>
      <c r="L1750" s="233"/>
      <c r="M1750" s="234"/>
      <c r="N1750" s="235"/>
      <c r="O1750" s="235"/>
      <c r="P1750" s="235"/>
      <c r="Q1750" s="235"/>
      <c r="R1750" s="235"/>
      <c r="S1750" s="235"/>
      <c r="T1750" s="236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37" t="s">
        <v>146</v>
      </c>
      <c r="AU1750" s="237" t="s">
        <v>83</v>
      </c>
      <c r="AV1750" s="13" t="s">
        <v>83</v>
      </c>
      <c r="AW1750" s="13" t="s">
        <v>33</v>
      </c>
      <c r="AX1750" s="13" t="s">
        <v>73</v>
      </c>
      <c r="AY1750" s="237" t="s">
        <v>133</v>
      </c>
    </row>
    <row r="1751" s="13" customFormat="1">
      <c r="A1751" s="13"/>
      <c r="B1751" s="227"/>
      <c r="C1751" s="228"/>
      <c r="D1751" s="220" t="s">
        <v>146</v>
      </c>
      <c r="E1751" s="229" t="s">
        <v>19</v>
      </c>
      <c r="F1751" s="230" t="s">
        <v>2777</v>
      </c>
      <c r="G1751" s="228"/>
      <c r="H1751" s="231">
        <v>74.430000000000007</v>
      </c>
      <c r="I1751" s="232"/>
      <c r="J1751" s="228"/>
      <c r="K1751" s="228"/>
      <c r="L1751" s="233"/>
      <c r="M1751" s="234"/>
      <c r="N1751" s="235"/>
      <c r="O1751" s="235"/>
      <c r="P1751" s="235"/>
      <c r="Q1751" s="235"/>
      <c r="R1751" s="235"/>
      <c r="S1751" s="235"/>
      <c r="T1751" s="236"/>
      <c r="U1751" s="13"/>
      <c r="V1751" s="13"/>
      <c r="W1751" s="13"/>
      <c r="X1751" s="13"/>
      <c r="Y1751" s="13"/>
      <c r="Z1751" s="13"/>
      <c r="AA1751" s="13"/>
      <c r="AB1751" s="13"/>
      <c r="AC1751" s="13"/>
      <c r="AD1751" s="13"/>
      <c r="AE1751" s="13"/>
      <c r="AT1751" s="237" t="s">
        <v>146</v>
      </c>
      <c r="AU1751" s="237" t="s">
        <v>83</v>
      </c>
      <c r="AV1751" s="13" t="s">
        <v>83</v>
      </c>
      <c r="AW1751" s="13" t="s">
        <v>33</v>
      </c>
      <c r="AX1751" s="13" t="s">
        <v>73</v>
      </c>
      <c r="AY1751" s="237" t="s">
        <v>133</v>
      </c>
    </row>
    <row r="1752" s="15" customFormat="1">
      <c r="A1752" s="15"/>
      <c r="B1752" s="248"/>
      <c r="C1752" s="249"/>
      <c r="D1752" s="220" t="s">
        <v>146</v>
      </c>
      <c r="E1752" s="250" t="s">
        <v>19</v>
      </c>
      <c r="F1752" s="251" t="s">
        <v>261</v>
      </c>
      <c r="G1752" s="249"/>
      <c r="H1752" s="252">
        <v>265.24700000000001</v>
      </c>
      <c r="I1752" s="253"/>
      <c r="J1752" s="249"/>
      <c r="K1752" s="249"/>
      <c r="L1752" s="254"/>
      <c r="M1752" s="255"/>
      <c r="N1752" s="256"/>
      <c r="O1752" s="256"/>
      <c r="P1752" s="256"/>
      <c r="Q1752" s="256"/>
      <c r="R1752" s="256"/>
      <c r="S1752" s="256"/>
      <c r="T1752" s="257"/>
      <c r="U1752" s="15"/>
      <c r="V1752" s="15"/>
      <c r="W1752" s="15"/>
      <c r="X1752" s="15"/>
      <c r="Y1752" s="15"/>
      <c r="Z1752" s="15"/>
      <c r="AA1752" s="15"/>
      <c r="AB1752" s="15"/>
      <c r="AC1752" s="15"/>
      <c r="AD1752" s="15"/>
      <c r="AE1752" s="15"/>
      <c r="AT1752" s="258" t="s">
        <v>146</v>
      </c>
      <c r="AU1752" s="258" t="s">
        <v>83</v>
      </c>
      <c r="AV1752" s="15" t="s">
        <v>140</v>
      </c>
      <c r="AW1752" s="15" t="s">
        <v>33</v>
      </c>
      <c r="AX1752" s="15" t="s">
        <v>81</v>
      </c>
      <c r="AY1752" s="258" t="s">
        <v>133</v>
      </c>
    </row>
    <row r="1753" s="2" customFormat="1" ht="16.5" customHeight="1">
      <c r="A1753" s="41"/>
      <c r="B1753" s="42"/>
      <c r="C1753" s="273" t="s">
        <v>2778</v>
      </c>
      <c r="D1753" s="273" t="s">
        <v>735</v>
      </c>
      <c r="E1753" s="274" t="s">
        <v>2779</v>
      </c>
      <c r="F1753" s="275" t="s">
        <v>2780</v>
      </c>
      <c r="G1753" s="276" t="s">
        <v>312</v>
      </c>
      <c r="H1753" s="277">
        <v>270.55200000000002</v>
      </c>
      <c r="I1753" s="278"/>
      <c r="J1753" s="279">
        <f>ROUND(I1753*H1753,2)</f>
        <v>0</v>
      </c>
      <c r="K1753" s="275" t="s">
        <v>139</v>
      </c>
      <c r="L1753" s="280"/>
      <c r="M1753" s="281" t="s">
        <v>19</v>
      </c>
      <c r="N1753" s="282" t="s">
        <v>44</v>
      </c>
      <c r="O1753" s="87"/>
      <c r="P1753" s="216">
        <f>O1753*H1753</f>
        <v>0</v>
      </c>
      <c r="Q1753" s="216">
        <v>2.0000000000000002E-05</v>
      </c>
      <c r="R1753" s="216">
        <f>Q1753*H1753</f>
        <v>0.0054110400000000006</v>
      </c>
      <c r="S1753" s="216">
        <v>0</v>
      </c>
      <c r="T1753" s="217">
        <f>S1753*H1753</f>
        <v>0</v>
      </c>
      <c r="U1753" s="41"/>
      <c r="V1753" s="41"/>
      <c r="W1753" s="41"/>
      <c r="X1753" s="41"/>
      <c r="Y1753" s="41"/>
      <c r="Z1753" s="41"/>
      <c r="AA1753" s="41"/>
      <c r="AB1753" s="41"/>
      <c r="AC1753" s="41"/>
      <c r="AD1753" s="41"/>
      <c r="AE1753" s="41"/>
      <c r="AR1753" s="218" t="s">
        <v>382</v>
      </c>
      <c r="AT1753" s="218" t="s">
        <v>735</v>
      </c>
      <c r="AU1753" s="218" t="s">
        <v>83</v>
      </c>
      <c r="AY1753" s="20" t="s">
        <v>133</v>
      </c>
      <c r="BE1753" s="219">
        <f>IF(N1753="základní",J1753,0)</f>
        <v>0</v>
      </c>
      <c r="BF1753" s="219">
        <f>IF(N1753="snížená",J1753,0)</f>
        <v>0</v>
      </c>
      <c r="BG1753" s="219">
        <f>IF(N1753="zákl. přenesená",J1753,0)</f>
        <v>0</v>
      </c>
      <c r="BH1753" s="219">
        <f>IF(N1753="sníž. přenesená",J1753,0)</f>
        <v>0</v>
      </c>
      <c r="BI1753" s="219">
        <f>IF(N1753="nulová",J1753,0)</f>
        <v>0</v>
      </c>
      <c r="BJ1753" s="20" t="s">
        <v>81</v>
      </c>
      <c r="BK1753" s="219">
        <f>ROUND(I1753*H1753,2)</f>
        <v>0</v>
      </c>
      <c r="BL1753" s="20" t="s">
        <v>246</v>
      </c>
      <c r="BM1753" s="218" t="s">
        <v>2781</v>
      </c>
    </row>
    <row r="1754" s="2" customFormat="1">
      <c r="A1754" s="41"/>
      <c r="B1754" s="42"/>
      <c r="C1754" s="43"/>
      <c r="D1754" s="220" t="s">
        <v>142</v>
      </c>
      <c r="E1754" s="43"/>
      <c r="F1754" s="221" t="s">
        <v>2780</v>
      </c>
      <c r="G1754" s="43"/>
      <c r="H1754" s="43"/>
      <c r="I1754" s="222"/>
      <c r="J1754" s="43"/>
      <c r="K1754" s="43"/>
      <c r="L1754" s="47"/>
      <c r="M1754" s="223"/>
      <c r="N1754" s="224"/>
      <c r="O1754" s="87"/>
      <c r="P1754" s="87"/>
      <c r="Q1754" s="87"/>
      <c r="R1754" s="87"/>
      <c r="S1754" s="87"/>
      <c r="T1754" s="88"/>
      <c r="U1754" s="41"/>
      <c r="V1754" s="41"/>
      <c r="W1754" s="41"/>
      <c r="X1754" s="41"/>
      <c r="Y1754" s="41"/>
      <c r="Z1754" s="41"/>
      <c r="AA1754" s="41"/>
      <c r="AB1754" s="41"/>
      <c r="AC1754" s="41"/>
      <c r="AD1754" s="41"/>
      <c r="AE1754" s="41"/>
      <c r="AT1754" s="20" t="s">
        <v>142</v>
      </c>
      <c r="AU1754" s="20" t="s">
        <v>83</v>
      </c>
    </row>
    <row r="1755" s="13" customFormat="1">
      <c r="A1755" s="13"/>
      <c r="B1755" s="227"/>
      <c r="C1755" s="228"/>
      <c r="D1755" s="220" t="s">
        <v>146</v>
      </c>
      <c r="E1755" s="228"/>
      <c r="F1755" s="230" t="s">
        <v>2782</v>
      </c>
      <c r="G1755" s="228"/>
      <c r="H1755" s="231">
        <v>270.55200000000002</v>
      </c>
      <c r="I1755" s="232"/>
      <c r="J1755" s="228"/>
      <c r="K1755" s="228"/>
      <c r="L1755" s="233"/>
      <c r="M1755" s="234"/>
      <c r="N1755" s="235"/>
      <c r="O1755" s="235"/>
      <c r="P1755" s="235"/>
      <c r="Q1755" s="235"/>
      <c r="R1755" s="235"/>
      <c r="S1755" s="235"/>
      <c r="T1755" s="236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37" t="s">
        <v>146</v>
      </c>
      <c r="AU1755" s="237" t="s">
        <v>83</v>
      </c>
      <c r="AV1755" s="13" t="s">
        <v>83</v>
      </c>
      <c r="AW1755" s="13" t="s">
        <v>4</v>
      </c>
      <c r="AX1755" s="13" t="s">
        <v>81</v>
      </c>
      <c r="AY1755" s="237" t="s">
        <v>133</v>
      </c>
    </row>
    <row r="1756" s="2" customFormat="1" ht="24.15" customHeight="1">
      <c r="A1756" s="41"/>
      <c r="B1756" s="42"/>
      <c r="C1756" s="207" t="s">
        <v>2783</v>
      </c>
      <c r="D1756" s="207" t="s">
        <v>135</v>
      </c>
      <c r="E1756" s="208" t="s">
        <v>2784</v>
      </c>
      <c r="F1756" s="209" t="s">
        <v>2785</v>
      </c>
      <c r="G1756" s="210" t="s">
        <v>198</v>
      </c>
      <c r="H1756" s="211">
        <v>150.44</v>
      </c>
      <c r="I1756" s="212"/>
      <c r="J1756" s="213">
        <f>ROUND(I1756*H1756,2)</f>
        <v>0</v>
      </c>
      <c r="K1756" s="209" t="s">
        <v>139</v>
      </c>
      <c r="L1756" s="47"/>
      <c r="M1756" s="214" t="s">
        <v>19</v>
      </c>
      <c r="N1756" s="215" t="s">
        <v>44</v>
      </c>
      <c r="O1756" s="87"/>
      <c r="P1756" s="216">
        <f>O1756*H1756</f>
        <v>0</v>
      </c>
      <c r="Q1756" s="216">
        <v>0.00020415799999999999</v>
      </c>
      <c r="R1756" s="216">
        <f>Q1756*H1756</f>
        <v>0.030713529519999998</v>
      </c>
      <c r="S1756" s="216">
        <v>0</v>
      </c>
      <c r="T1756" s="217">
        <f>S1756*H1756</f>
        <v>0</v>
      </c>
      <c r="U1756" s="41"/>
      <c r="V1756" s="41"/>
      <c r="W1756" s="41"/>
      <c r="X1756" s="41"/>
      <c r="Y1756" s="41"/>
      <c r="Z1756" s="41"/>
      <c r="AA1756" s="41"/>
      <c r="AB1756" s="41"/>
      <c r="AC1756" s="41"/>
      <c r="AD1756" s="41"/>
      <c r="AE1756" s="41"/>
      <c r="AR1756" s="218" t="s">
        <v>246</v>
      </c>
      <c r="AT1756" s="218" t="s">
        <v>135</v>
      </c>
      <c r="AU1756" s="218" t="s">
        <v>83</v>
      </c>
      <c r="AY1756" s="20" t="s">
        <v>133</v>
      </c>
      <c r="BE1756" s="219">
        <f>IF(N1756="základní",J1756,0)</f>
        <v>0</v>
      </c>
      <c r="BF1756" s="219">
        <f>IF(N1756="snížená",J1756,0)</f>
        <v>0</v>
      </c>
      <c r="BG1756" s="219">
        <f>IF(N1756="zákl. přenesená",J1756,0)</f>
        <v>0</v>
      </c>
      <c r="BH1756" s="219">
        <f>IF(N1756="sníž. přenesená",J1756,0)</f>
        <v>0</v>
      </c>
      <c r="BI1756" s="219">
        <f>IF(N1756="nulová",J1756,0)</f>
        <v>0</v>
      </c>
      <c r="BJ1756" s="20" t="s">
        <v>81</v>
      </c>
      <c r="BK1756" s="219">
        <f>ROUND(I1756*H1756,2)</f>
        <v>0</v>
      </c>
      <c r="BL1756" s="20" t="s">
        <v>246</v>
      </c>
      <c r="BM1756" s="218" t="s">
        <v>2786</v>
      </c>
    </row>
    <row r="1757" s="2" customFormat="1">
      <c r="A1757" s="41"/>
      <c r="B1757" s="42"/>
      <c r="C1757" s="43"/>
      <c r="D1757" s="220" t="s">
        <v>142</v>
      </c>
      <c r="E1757" s="43"/>
      <c r="F1757" s="221" t="s">
        <v>2787</v>
      </c>
      <c r="G1757" s="43"/>
      <c r="H1757" s="43"/>
      <c r="I1757" s="222"/>
      <c r="J1757" s="43"/>
      <c r="K1757" s="43"/>
      <c r="L1757" s="47"/>
      <c r="M1757" s="223"/>
      <c r="N1757" s="224"/>
      <c r="O1757" s="87"/>
      <c r="P1757" s="87"/>
      <c r="Q1757" s="87"/>
      <c r="R1757" s="87"/>
      <c r="S1757" s="87"/>
      <c r="T1757" s="88"/>
      <c r="U1757" s="41"/>
      <c r="V1757" s="41"/>
      <c r="W1757" s="41"/>
      <c r="X1757" s="41"/>
      <c r="Y1757" s="41"/>
      <c r="Z1757" s="41"/>
      <c r="AA1757" s="41"/>
      <c r="AB1757" s="41"/>
      <c r="AC1757" s="41"/>
      <c r="AD1757" s="41"/>
      <c r="AE1757" s="41"/>
      <c r="AT1757" s="20" t="s">
        <v>142</v>
      </c>
      <c r="AU1757" s="20" t="s">
        <v>83</v>
      </c>
    </row>
    <row r="1758" s="2" customFormat="1">
      <c r="A1758" s="41"/>
      <c r="B1758" s="42"/>
      <c r="C1758" s="43"/>
      <c r="D1758" s="225" t="s">
        <v>144</v>
      </c>
      <c r="E1758" s="43"/>
      <c r="F1758" s="226" t="s">
        <v>2788</v>
      </c>
      <c r="G1758" s="43"/>
      <c r="H1758" s="43"/>
      <c r="I1758" s="222"/>
      <c r="J1758" s="43"/>
      <c r="K1758" s="43"/>
      <c r="L1758" s="47"/>
      <c r="M1758" s="223"/>
      <c r="N1758" s="224"/>
      <c r="O1758" s="87"/>
      <c r="P1758" s="87"/>
      <c r="Q1758" s="87"/>
      <c r="R1758" s="87"/>
      <c r="S1758" s="87"/>
      <c r="T1758" s="88"/>
      <c r="U1758" s="41"/>
      <c r="V1758" s="41"/>
      <c r="W1758" s="41"/>
      <c r="X1758" s="41"/>
      <c r="Y1758" s="41"/>
      <c r="Z1758" s="41"/>
      <c r="AA1758" s="41"/>
      <c r="AB1758" s="41"/>
      <c r="AC1758" s="41"/>
      <c r="AD1758" s="41"/>
      <c r="AE1758" s="41"/>
      <c r="AT1758" s="20" t="s">
        <v>144</v>
      </c>
      <c r="AU1758" s="20" t="s">
        <v>83</v>
      </c>
    </row>
    <row r="1759" s="14" customFormat="1">
      <c r="A1759" s="14"/>
      <c r="B1759" s="238"/>
      <c r="C1759" s="239"/>
      <c r="D1759" s="220" t="s">
        <v>146</v>
      </c>
      <c r="E1759" s="240" t="s">
        <v>19</v>
      </c>
      <c r="F1759" s="241" t="s">
        <v>2789</v>
      </c>
      <c r="G1759" s="239"/>
      <c r="H1759" s="240" t="s">
        <v>19</v>
      </c>
      <c r="I1759" s="242"/>
      <c r="J1759" s="239"/>
      <c r="K1759" s="239"/>
      <c r="L1759" s="243"/>
      <c r="M1759" s="244"/>
      <c r="N1759" s="245"/>
      <c r="O1759" s="245"/>
      <c r="P1759" s="245"/>
      <c r="Q1759" s="245"/>
      <c r="R1759" s="245"/>
      <c r="S1759" s="245"/>
      <c r="T1759" s="246"/>
      <c r="U1759" s="14"/>
      <c r="V1759" s="14"/>
      <c r="W1759" s="14"/>
      <c r="X1759" s="14"/>
      <c r="Y1759" s="14"/>
      <c r="Z1759" s="14"/>
      <c r="AA1759" s="14"/>
      <c r="AB1759" s="14"/>
      <c r="AC1759" s="14"/>
      <c r="AD1759" s="14"/>
      <c r="AE1759" s="14"/>
      <c r="AT1759" s="247" t="s">
        <v>146</v>
      </c>
      <c r="AU1759" s="247" t="s">
        <v>83</v>
      </c>
      <c r="AV1759" s="14" t="s">
        <v>81</v>
      </c>
      <c r="AW1759" s="14" t="s">
        <v>33</v>
      </c>
      <c r="AX1759" s="14" t="s">
        <v>73</v>
      </c>
      <c r="AY1759" s="247" t="s">
        <v>133</v>
      </c>
    </row>
    <row r="1760" s="13" customFormat="1">
      <c r="A1760" s="13"/>
      <c r="B1760" s="227"/>
      <c r="C1760" s="228"/>
      <c r="D1760" s="220" t="s">
        <v>146</v>
      </c>
      <c r="E1760" s="229" t="s">
        <v>19</v>
      </c>
      <c r="F1760" s="230" t="s">
        <v>2790</v>
      </c>
      <c r="G1760" s="228"/>
      <c r="H1760" s="231">
        <v>38.770000000000003</v>
      </c>
      <c r="I1760" s="232"/>
      <c r="J1760" s="228"/>
      <c r="K1760" s="228"/>
      <c r="L1760" s="233"/>
      <c r="M1760" s="234"/>
      <c r="N1760" s="235"/>
      <c r="O1760" s="235"/>
      <c r="P1760" s="235"/>
      <c r="Q1760" s="235"/>
      <c r="R1760" s="235"/>
      <c r="S1760" s="235"/>
      <c r="T1760" s="236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37" t="s">
        <v>146</v>
      </c>
      <c r="AU1760" s="237" t="s">
        <v>83</v>
      </c>
      <c r="AV1760" s="13" t="s">
        <v>83</v>
      </c>
      <c r="AW1760" s="13" t="s">
        <v>33</v>
      </c>
      <c r="AX1760" s="13" t="s">
        <v>73</v>
      </c>
      <c r="AY1760" s="237" t="s">
        <v>133</v>
      </c>
    </row>
    <row r="1761" s="14" customFormat="1">
      <c r="A1761" s="14"/>
      <c r="B1761" s="238"/>
      <c r="C1761" s="239"/>
      <c r="D1761" s="220" t="s">
        <v>146</v>
      </c>
      <c r="E1761" s="240" t="s">
        <v>19</v>
      </c>
      <c r="F1761" s="241" t="s">
        <v>2791</v>
      </c>
      <c r="G1761" s="239"/>
      <c r="H1761" s="240" t="s">
        <v>19</v>
      </c>
      <c r="I1761" s="242"/>
      <c r="J1761" s="239"/>
      <c r="K1761" s="239"/>
      <c r="L1761" s="243"/>
      <c r="M1761" s="244"/>
      <c r="N1761" s="245"/>
      <c r="O1761" s="245"/>
      <c r="P1761" s="245"/>
      <c r="Q1761" s="245"/>
      <c r="R1761" s="245"/>
      <c r="S1761" s="245"/>
      <c r="T1761" s="246"/>
      <c r="U1761" s="14"/>
      <c r="V1761" s="14"/>
      <c r="W1761" s="14"/>
      <c r="X1761" s="14"/>
      <c r="Y1761" s="14"/>
      <c r="Z1761" s="14"/>
      <c r="AA1761" s="14"/>
      <c r="AB1761" s="14"/>
      <c r="AC1761" s="14"/>
      <c r="AD1761" s="14"/>
      <c r="AE1761" s="14"/>
      <c r="AT1761" s="247" t="s">
        <v>146</v>
      </c>
      <c r="AU1761" s="247" t="s">
        <v>83</v>
      </c>
      <c r="AV1761" s="14" t="s">
        <v>81</v>
      </c>
      <c r="AW1761" s="14" t="s">
        <v>33</v>
      </c>
      <c r="AX1761" s="14" t="s">
        <v>73</v>
      </c>
      <c r="AY1761" s="247" t="s">
        <v>133</v>
      </c>
    </row>
    <row r="1762" s="13" customFormat="1">
      <c r="A1762" s="13"/>
      <c r="B1762" s="227"/>
      <c r="C1762" s="228"/>
      <c r="D1762" s="220" t="s">
        <v>146</v>
      </c>
      <c r="E1762" s="229" t="s">
        <v>19</v>
      </c>
      <c r="F1762" s="230" t="s">
        <v>2792</v>
      </c>
      <c r="G1762" s="228"/>
      <c r="H1762" s="231">
        <v>49.799999999999997</v>
      </c>
      <c r="I1762" s="232"/>
      <c r="J1762" s="228"/>
      <c r="K1762" s="228"/>
      <c r="L1762" s="233"/>
      <c r="M1762" s="234"/>
      <c r="N1762" s="235"/>
      <c r="O1762" s="235"/>
      <c r="P1762" s="235"/>
      <c r="Q1762" s="235"/>
      <c r="R1762" s="235"/>
      <c r="S1762" s="235"/>
      <c r="T1762" s="236"/>
      <c r="U1762" s="13"/>
      <c r="V1762" s="13"/>
      <c r="W1762" s="13"/>
      <c r="X1762" s="13"/>
      <c r="Y1762" s="13"/>
      <c r="Z1762" s="13"/>
      <c r="AA1762" s="13"/>
      <c r="AB1762" s="13"/>
      <c r="AC1762" s="13"/>
      <c r="AD1762" s="13"/>
      <c r="AE1762" s="13"/>
      <c r="AT1762" s="237" t="s">
        <v>146</v>
      </c>
      <c r="AU1762" s="237" t="s">
        <v>83</v>
      </c>
      <c r="AV1762" s="13" t="s">
        <v>83</v>
      </c>
      <c r="AW1762" s="13" t="s">
        <v>33</v>
      </c>
      <c r="AX1762" s="13" t="s">
        <v>73</v>
      </c>
      <c r="AY1762" s="237" t="s">
        <v>133</v>
      </c>
    </row>
    <row r="1763" s="14" customFormat="1">
      <c r="A1763" s="14"/>
      <c r="B1763" s="238"/>
      <c r="C1763" s="239"/>
      <c r="D1763" s="220" t="s">
        <v>146</v>
      </c>
      <c r="E1763" s="240" t="s">
        <v>19</v>
      </c>
      <c r="F1763" s="241" t="s">
        <v>2793</v>
      </c>
      <c r="G1763" s="239"/>
      <c r="H1763" s="240" t="s">
        <v>19</v>
      </c>
      <c r="I1763" s="242"/>
      <c r="J1763" s="239"/>
      <c r="K1763" s="239"/>
      <c r="L1763" s="243"/>
      <c r="M1763" s="244"/>
      <c r="N1763" s="245"/>
      <c r="O1763" s="245"/>
      <c r="P1763" s="245"/>
      <c r="Q1763" s="245"/>
      <c r="R1763" s="245"/>
      <c r="S1763" s="245"/>
      <c r="T1763" s="246"/>
      <c r="U1763" s="14"/>
      <c r="V1763" s="14"/>
      <c r="W1763" s="14"/>
      <c r="X1763" s="14"/>
      <c r="Y1763" s="14"/>
      <c r="Z1763" s="14"/>
      <c r="AA1763" s="14"/>
      <c r="AB1763" s="14"/>
      <c r="AC1763" s="14"/>
      <c r="AD1763" s="14"/>
      <c r="AE1763" s="14"/>
      <c r="AT1763" s="247" t="s">
        <v>146</v>
      </c>
      <c r="AU1763" s="247" t="s">
        <v>83</v>
      </c>
      <c r="AV1763" s="14" t="s">
        <v>81</v>
      </c>
      <c r="AW1763" s="14" t="s">
        <v>33</v>
      </c>
      <c r="AX1763" s="14" t="s">
        <v>73</v>
      </c>
      <c r="AY1763" s="247" t="s">
        <v>133</v>
      </c>
    </row>
    <row r="1764" s="13" customFormat="1">
      <c r="A1764" s="13"/>
      <c r="B1764" s="227"/>
      <c r="C1764" s="228"/>
      <c r="D1764" s="220" t="s">
        <v>146</v>
      </c>
      <c r="E1764" s="229" t="s">
        <v>19</v>
      </c>
      <c r="F1764" s="230" t="s">
        <v>2794</v>
      </c>
      <c r="G1764" s="228"/>
      <c r="H1764" s="231">
        <v>61.869999999999997</v>
      </c>
      <c r="I1764" s="232"/>
      <c r="J1764" s="228"/>
      <c r="K1764" s="228"/>
      <c r="L1764" s="233"/>
      <c r="M1764" s="234"/>
      <c r="N1764" s="235"/>
      <c r="O1764" s="235"/>
      <c r="P1764" s="235"/>
      <c r="Q1764" s="235"/>
      <c r="R1764" s="235"/>
      <c r="S1764" s="235"/>
      <c r="T1764" s="236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37" t="s">
        <v>146</v>
      </c>
      <c r="AU1764" s="237" t="s">
        <v>83</v>
      </c>
      <c r="AV1764" s="13" t="s">
        <v>83</v>
      </c>
      <c r="AW1764" s="13" t="s">
        <v>33</v>
      </c>
      <c r="AX1764" s="13" t="s">
        <v>73</v>
      </c>
      <c r="AY1764" s="237" t="s">
        <v>133</v>
      </c>
    </row>
    <row r="1765" s="15" customFormat="1">
      <c r="A1765" s="15"/>
      <c r="B1765" s="248"/>
      <c r="C1765" s="249"/>
      <c r="D1765" s="220" t="s">
        <v>146</v>
      </c>
      <c r="E1765" s="250" t="s">
        <v>19</v>
      </c>
      <c r="F1765" s="251" t="s">
        <v>261</v>
      </c>
      <c r="G1765" s="249"/>
      <c r="H1765" s="252">
        <v>150.44</v>
      </c>
      <c r="I1765" s="253"/>
      <c r="J1765" s="249"/>
      <c r="K1765" s="249"/>
      <c r="L1765" s="254"/>
      <c r="M1765" s="255"/>
      <c r="N1765" s="256"/>
      <c r="O1765" s="256"/>
      <c r="P1765" s="256"/>
      <c r="Q1765" s="256"/>
      <c r="R1765" s="256"/>
      <c r="S1765" s="256"/>
      <c r="T1765" s="257"/>
      <c r="U1765" s="15"/>
      <c r="V1765" s="15"/>
      <c r="W1765" s="15"/>
      <c r="X1765" s="15"/>
      <c r="Y1765" s="15"/>
      <c r="Z1765" s="15"/>
      <c r="AA1765" s="15"/>
      <c r="AB1765" s="15"/>
      <c r="AC1765" s="15"/>
      <c r="AD1765" s="15"/>
      <c r="AE1765" s="15"/>
      <c r="AT1765" s="258" t="s">
        <v>146</v>
      </c>
      <c r="AU1765" s="258" t="s">
        <v>83</v>
      </c>
      <c r="AV1765" s="15" t="s">
        <v>140</v>
      </c>
      <c r="AW1765" s="15" t="s">
        <v>33</v>
      </c>
      <c r="AX1765" s="15" t="s">
        <v>81</v>
      </c>
      <c r="AY1765" s="258" t="s">
        <v>133</v>
      </c>
    </row>
    <row r="1766" s="2" customFormat="1" ht="16.5" customHeight="1">
      <c r="A1766" s="41"/>
      <c r="B1766" s="42"/>
      <c r="C1766" s="273" t="s">
        <v>2795</v>
      </c>
      <c r="D1766" s="273" t="s">
        <v>735</v>
      </c>
      <c r="E1766" s="274" t="s">
        <v>2796</v>
      </c>
      <c r="F1766" s="275" t="s">
        <v>2797</v>
      </c>
      <c r="G1766" s="276" t="s">
        <v>198</v>
      </c>
      <c r="H1766" s="277">
        <v>66.819999999999993</v>
      </c>
      <c r="I1766" s="278"/>
      <c r="J1766" s="279">
        <f>ROUND(I1766*H1766,2)</f>
        <v>0</v>
      </c>
      <c r="K1766" s="275" t="s">
        <v>139</v>
      </c>
      <c r="L1766" s="280"/>
      <c r="M1766" s="281" t="s">
        <v>19</v>
      </c>
      <c r="N1766" s="282" t="s">
        <v>44</v>
      </c>
      <c r="O1766" s="87"/>
      <c r="P1766" s="216">
        <f>O1766*H1766</f>
        <v>0</v>
      </c>
      <c r="Q1766" s="216">
        <v>0.0093100000000000006</v>
      </c>
      <c r="R1766" s="216">
        <f>Q1766*H1766</f>
        <v>0.62209419999999993</v>
      </c>
      <c r="S1766" s="216">
        <v>0</v>
      </c>
      <c r="T1766" s="217">
        <f>S1766*H1766</f>
        <v>0</v>
      </c>
      <c r="U1766" s="41"/>
      <c r="V1766" s="41"/>
      <c r="W1766" s="41"/>
      <c r="X1766" s="41"/>
      <c r="Y1766" s="41"/>
      <c r="Z1766" s="41"/>
      <c r="AA1766" s="41"/>
      <c r="AB1766" s="41"/>
      <c r="AC1766" s="41"/>
      <c r="AD1766" s="41"/>
      <c r="AE1766" s="41"/>
      <c r="AR1766" s="218" t="s">
        <v>382</v>
      </c>
      <c r="AT1766" s="218" t="s">
        <v>735</v>
      </c>
      <c r="AU1766" s="218" t="s">
        <v>83</v>
      </c>
      <c r="AY1766" s="20" t="s">
        <v>133</v>
      </c>
      <c r="BE1766" s="219">
        <f>IF(N1766="základní",J1766,0)</f>
        <v>0</v>
      </c>
      <c r="BF1766" s="219">
        <f>IF(N1766="snížená",J1766,0)</f>
        <v>0</v>
      </c>
      <c r="BG1766" s="219">
        <f>IF(N1766="zákl. přenesená",J1766,0)</f>
        <v>0</v>
      </c>
      <c r="BH1766" s="219">
        <f>IF(N1766="sníž. přenesená",J1766,0)</f>
        <v>0</v>
      </c>
      <c r="BI1766" s="219">
        <f>IF(N1766="nulová",J1766,0)</f>
        <v>0</v>
      </c>
      <c r="BJ1766" s="20" t="s">
        <v>81</v>
      </c>
      <c r="BK1766" s="219">
        <f>ROUND(I1766*H1766,2)</f>
        <v>0</v>
      </c>
      <c r="BL1766" s="20" t="s">
        <v>246</v>
      </c>
      <c r="BM1766" s="218" t="s">
        <v>2798</v>
      </c>
    </row>
    <row r="1767" s="2" customFormat="1">
      <c r="A1767" s="41"/>
      <c r="B1767" s="42"/>
      <c r="C1767" s="43"/>
      <c r="D1767" s="220" t="s">
        <v>142</v>
      </c>
      <c r="E1767" s="43"/>
      <c r="F1767" s="221" t="s">
        <v>2797</v>
      </c>
      <c r="G1767" s="43"/>
      <c r="H1767" s="43"/>
      <c r="I1767" s="222"/>
      <c r="J1767" s="43"/>
      <c r="K1767" s="43"/>
      <c r="L1767" s="47"/>
      <c r="M1767" s="223"/>
      <c r="N1767" s="224"/>
      <c r="O1767" s="87"/>
      <c r="P1767" s="87"/>
      <c r="Q1767" s="87"/>
      <c r="R1767" s="87"/>
      <c r="S1767" s="87"/>
      <c r="T1767" s="88"/>
      <c r="U1767" s="41"/>
      <c r="V1767" s="41"/>
      <c r="W1767" s="41"/>
      <c r="X1767" s="41"/>
      <c r="Y1767" s="41"/>
      <c r="Z1767" s="41"/>
      <c r="AA1767" s="41"/>
      <c r="AB1767" s="41"/>
      <c r="AC1767" s="41"/>
      <c r="AD1767" s="41"/>
      <c r="AE1767" s="41"/>
      <c r="AT1767" s="20" t="s">
        <v>142</v>
      </c>
      <c r="AU1767" s="20" t="s">
        <v>83</v>
      </c>
    </row>
    <row r="1768" s="14" customFormat="1">
      <c r="A1768" s="14"/>
      <c r="B1768" s="238"/>
      <c r="C1768" s="239"/>
      <c r="D1768" s="220" t="s">
        <v>146</v>
      </c>
      <c r="E1768" s="240" t="s">
        <v>19</v>
      </c>
      <c r="F1768" s="241" t="s">
        <v>2793</v>
      </c>
      <c r="G1768" s="239"/>
      <c r="H1768" s="240" t="s">
        <v>19</v>
      </c>
      <c r="I1768" s="242"/>
      <c r="J1768" s="239"/>
      <c r="K1768" s="239"/>
      <c r="L1768" s="243"/>
      <c r="M1768" s="244"/>
      <c r="N1768" s="245"/>
      <c r="O1768" s="245"/>
      <c r="P1768" s="245"/>
      <c r="Q1768" s="245"/>
      <c r="R1768" s="245"/>
      <c r="S1768" s="245"/>
      <c r="T1768" s="246"/>
      <c r="U1768" s="14"/>
      <c r="V1768" s="14"/>
      <c r="W1768" s="14"/>
      <c r="X1768" s="14"/>
      <c r="Y1768" s="14"/>
      <c r="Z1768" s="14"/>
      <c r="AA1768" s="14"/>
      <c r="AB1768" s="14"/>
      <c r="AC1768" s="14"/>
      <c r="AD1768" s="14"/>
      <c r="AE1768" s="14"/>
      <c r="AT1768" s="247" t="s">
        <v>146</v>
      </c>
      <c r="AU1768" s="247" t="s">
        <v>83</v>
      </c>
      <c r="AV1768" s="14" t="s">
        <v>81</v>
      </c>
      <c r="AW1768" s="14" t="s">
        <v>33</v>
      </c>
      <c r="AX1768" s="14" t="s">
        <v>73</v>
      </c>
      <c r="AY1768" s="247" t="s">
        <v>133</v>
      </c>
    </row>
    <row r="1769" s="13" customFormat="1">
      <c r="A1769" s="13"/>
      <c r="B1769" s="227"/>
      <c r="C1769" s="228"/>
      <c r="D1769" s="220" t="s">
        <v>146</v>
      </c>
      <c r="E1769" s="229" t="s">
        <v>19</v>
      </c>
      <c r="F1769" s="230" t="s">
        <v>2794</v>
      </c>
      <c r="G1769" s="228"/>
      <c r="H1769" s="231">
        <v>61.869999999999997</v>
      </c>
      <c r="I1769" s="232"/>
      <c r="J1769" s="228"/>
      <c r="K1769" s="228"/>
      <c r="L1769" s="233"/>
      <c r="M1769" s="234"/>
      <c r="N1769" s="235"/>
      <c r="O1769" s="235"/>
      <c r="P1769" s="235"/>
      <c r="Q1769" s="235"/>
      <c r="R1769" s="235"/>
      <c r="S1769" s="235"/>
      <c r="T1769" s="236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37" t="s">
        <v>146</v>
      </c>
      <c r="AU1769" s="237" t="s">
        <v>83</v>
      </c>
      <c r="AV1769" s="13" t="s">
        <v>83</v>
      </c>
      <c r="AW1769" s="13" t="s">
        <v>33</v>
      </c>
      <c r="AX1769" s="13" t="s">
        <v>81</v>
      </c>
      <c r="AY1769" s="237" t="s">
        <v>133</v>
      </c>
    </row>
    <row r="1770" s="13" customFormat="1">
      <c r="A1770" s="13"/>
      <c r="B1770" s="227"/>
      <c r="C1770" s="228"/>
      <c r="D1770" s="220" t="s">
        <v>146</v>
      </c>
      <c r="E1770" s="228"/>
      <c r="F1770" s="230" t="s">
        <v>2799</v>
      </c>
      <c r="G1770" s="228"/>
      <c r="H1770" s="231">
        <v>66.819999999999993</v>
      </c>
      <c r="I1770" s="232"/>
      <c r="J1770" s="228"/>
      <c r="K1770" s="228"/>
      <c r="L1770" s="233"/>
      <c r="M1770" s="234"/>
      <c r="N1770" s="235"/>
      <c r="O1770" s="235"/>
      <c r="P1770" s="235"/>
      <c r="Q1770" s="235"/>
      <c r="R1770" s="235"/>
      <c r="S1770" s="235"/>
      <c r="T1770" s="236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37" t="s">
        <v>146</v>
      </c>
      <c r="AU1770" s="237" t="s">
        <v>83</v>
      </c>
      <c r="AV1770" s="13" t="s">
        <v>83</v>
      </c>
      <c r="AW1770" s="13" t="s">
        <v>4</v>
      </c>
      <c r="AX1770" s="13" t="s">
        <v>81</v>
      </c>
      <c r="AY1770" s="237" t="s">
        <v>133</v>
      </c>
    </row>
    <row r="1771" s="2" customFormat="1" ht="16.5" customHeight="1">
      <c r="A1771" s="41"/>
      <c r="B1771" s="42"/>
      <c r="C1771" s="273" t="s">
        <v>2800</v>
      </c>
      <c r="D1771" s="273" t="s">
        <v>735</v>
      </c>
      <c r="E1771" s="274" t="s">
        <v>2801</v>
      </c>
      <c r="F1771" s="275" t="s">
        <v>2802</v>
      </c>
      <c r="G1771" s="276" t="s">
        <v>198</v>
      </c>
      <c r="H1771" s="277">
        <v>95.656000000000006</v>
      </c>
      <c r="I1771" s="278"/>
      <c r="J1771" s="279">
        <f>ROUND(I1771*H1771,2)</f>
        <v>0</v>
      </c>
      <c r="K1771" s="275" t="s">
        <v>139</v>
      </c>
      <c r="L1771" s="280"/>
      <c r="M1771" s="281" t="s">
        <v>19</v>
      </c>
      <c r="N1771" s="282" t="s">
        <v>44</v>
      </c>
      <c r="O1771" s="87"/>
      <c r="P1771" s="216">
        <f>O1771*H1771</f>
        <v>0</v>
      </c>
      <c r="Q1771" s="216">
        <v>0.01372</v>
      </c>
      <c r="R1771" s="216">
        <f>Q1771*H1771</f>
        <v>1.3124003200000001</v>
      </c>
      <c r="S1771" s="216">
        <v>0</v>
      </c>
      <c r="T1771" s="217">
        <f>S1771*H1771</f>
        <v>0</v>
      </c>
      <c r="U1771" s="41"/>
      <c r="V1771" s="41"/>
      <c r="W1771" s="41"/>
      <c r="X1771" s="41"/>
      <c r="Y1771" s="41"/>
      <c r="Z1771" s="41"/>
      <c r="AA1771" s="41"/>
      <c r="AB1771" s="41"/>
      <c r="AC1771" s="41"/>
      <c r="AD1771" s="41"/>
      <c r="AE1771" s="41"/>
      <c r="AR1771" s="218" t="s">
        <v>382</v>
      </c>
      <c r="AT1771" s="218" t="s">
        <v>735</v>
      </c>
      <c r="AU1771" s="218" t="s">
        <v>83</v>
      </c>
      <c r="AY1771" s="20" t="s">
        <v>133</v>
      </c>
      <c r="BE1771" s="219">
        <f>IF(N1771="základní",J1771,0)</f>
        <v>0</v>
      </c>
      <c r="BF1771" s="219">
        <f>IF(N1771="snížená",J1771,0)</f>
        <v>0</v>
      </c>
      <c r="BG1771" s="219">
        <f>IF(N1771="zákl. přenesená",J1771,0)</f>
        <v>0</v>
      </c>
      <c r="BH1771" s="219">
        <f>IF(N1771="sníž. přenesená",J1771,0)</f>
        <v>0</v>
      </c>
      <c r="BI1771" s="219">
        <f>IF(N1771="nulová",J1771,0)</f>
        <v>0</v>
      </c>
      <c r="BJ1771" s="20" t="s">
        <v>81</v>
      </c>
      <c r="BK1771" s="219">
        <f>ROUND(I1771*H1771,2)</f>
        <v>0</v>
      </c>
      <c r="BL1771" s="20" t="s">
        <v>246</v>
      </c>
      <c r="BM1771" s="218" t="s">
        <v>2803</v>
      </c>
    </row>
    <row r="1772" s="2" customFormat="1">
      <c r="A1772" s="41"/>
      <c r="B1772" s="42"/>
      <c r="C1772" s="43"/>
      <c r="D1772" s="220" t="s">
        <v>142</v>
      </c>
      <c r="E1772" s="43"/>
      <c r="F1772" s="221" t="s">
        <v>2802</v>
      </c>
      <c r="G1772" s="43"/>
      <c r="H1772" s="43"/>
      <c r="I1772" s="222"/>
      <c r="J1772" s="43"/>
      <c r="K1772" s="43"/>
      <c r="L1772" s="47"/>
      <c r="M1772" s="223"/>
      <c r="N1772" s="224"/>
      <c r="O1772" s="87"/>
      <c r="P1772" s="87"/>
      <c r="Q1772" s="87"/>
      <c r="R1772" s="87"/>
      <c r="S1772" s="87"/>
      <c r="T1772" s="88"/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  <c r="AE1772" s="41"/>
      <c r="AT1772" s="20" t="s">
        <v>142</v>
      </c>
      <c r="AU1772" s="20" t="s">
        <v>83</v>
      </c>
    </row>
    <row r="1773" s="14" customFormat="1">
      <c r="A1773" s="14"/>
      <c r="B1773" s="238"/>
      <c r="C1773" s="239"/>
      <c r="D1773" s="220" t="s">
        <v>146</v>
      </c>
      <c r="E1773" s="240" t="s">
        <v>19</v>
      </c>
      <c r="F1773" s="241" t="s">
        <v>2789</v>
      </c>
      <c r="G1773" s="239"/>
      <c r="H1773" s="240" t="s">
        <v>19</v>
      </c>
      <c r="I1773" s="242"/>
      <c r="J1773" s="239"/>
      <c r="K1773" s="239"/>
      <c r="L1773" s="243"/>
      <c r="M1773" s="244"/>
      <c r="N1773" s="245"/>
      <c r="O1773" s="245"/>
      <c r="P1773" s="245"/>
      <c r="Q1773" s="245"/>
      <c r="R1773" s="245"/>
      <c r="S1773" s="245"/>
      <c r="T1773" s="246"/>
      <c r="U1773" s="14"/>
      <c r="V1773" s="14"/>
      <c r="W1773" s="14"/>
      <c r="X1773" s="14"/>
      <c r="Y1773" s="14"/>
      <c r="Z1773" s="14"/>
      <c r="AA1773" s="14"/>
      <c r="AB1773" s="14"/>
      <c r="AC1773" s="14"/>
      <c r="AD1773" s="14"/>
      <c r="AE1773" s="14"/>
      <c r="AT1773" s="247" t="s">
        <v>146</v>
      </c>
      <c r="AU1773" s="247" t="s">
        <v>83</v>
      </c>
      <c r="AV1773" s="14" t="s">
        <v>81</v>
      </c>
      <c r="AW1773" s="14" t="s">
        <v>33</v>
      </c>
      <c r="AX1773" s="14" t="s">
        <v>73</v>
      </c>
      <c r="AY1773" s="247" t="s">
        <v>133</v>
      </c>
    </row>
    <row r="1774" s="13" customFormat="1">
      <c r="A1774" s="13"/>
      <c r="B1774" s="227"/>
      <c r="C1774" s="228"/>
      <c r="D1774" s="220" t="s">
        <v>146</v>
      </c>
      <c r="E1774" s="229" t="s">
        <v>19</v>
      </c>
      <c r="F1774" s="230" t="s">
        <v>2790</v>
      </c>
      <c r="G1774" s="228"/>
      <c r="H1774" s="231">
        <v>38.770000000000003</v>
      </c>
      <c r="I1774" s="232"/>
      <c r="J1774" s="228"/>
      <c r="K1774" s="228"/>
      <c r="L1774" s="233"/>
      <c r="M1774" s="234"/>
      <c r="N1774" s="235"/>
      <c r="O1774" s="235"/>
      <c r="P1774" s="235"/>
      <c r="Q1774" s="235"/>
      <c r="R1774" s="235"/>
      <c r="S1774" s="235"/>
      <c r="T1774" s="236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37" t="s">
        <v>146</v>
      </c>
      <c r="AU1774" s="237" t="s">
        <v>83</v>
      </c>
      <c r="AV1774" s="13" t="s">
        <v>83</v>
      </c>
      <c r="AW1774" s="13" t="s">
        <v>33</v>
      </c>
      <c r="AX1774" s="13" t="s">
        <v>73</v>
      </c>
      <c r="AY1774" s="237" t="s">
        <v>133</v>
      </c>
    </row>
    <row r="1775" s="14" customFormat="1">
      <c r="A1775" s="14"/>
      <c r="B1775" s="238"/>
      <c r="C1775" s="239"/>
      <c r="D1775" s="220" t="s">
        <v>146</v>
      </c>
      <c r="E1775" s="240" t="s">
        <v>19</v>
      </c>
      <c r="F1775" s="241" t="s">
        <v>2791</v>
      </c>
      <c r="G1775" s="239"/>
      <c r="H1775" s="240" t="s">
        <v>19</v>
      </c>
      <c r="I1775" s="242"/>
      <c r="J1775" s="239"/>
      <c r="K1775" s="239"/>
      <c r="L1775" s="243"/>
      <c r="M1775" s="244"/>
      <c r="N1775" s="245"/>
      <c r="O1775" s="245"/>
      <c r="P1775" s="245"/>
      <c r="Q1775" s="245"/>
      <c r="R1775" s="245"/>
      <c r="S1775" s="245"/>
      <c r="T1775" s="246"/>
      <c r="U1775" s="14"/>
      <c r="V1775" s="14"/>
      <c r="W1775" s="14"/>
      <c r="X1775" s="14"/>
      <c r="Y1775" s="14"/>
      <c r="Z1775" s="14"/>
      <c r="AA1775" s="14"/>
      <c r="AB1775" s="14"/>
      <c r="AC1775" s="14"/>
      <c r="AD1775" s="14"/>
      <c r="AE1775" s="14"/>
      <c r="AT1775" s="247" t="s">
        <v>146</v>
      </c>
      <c r="AU1775" s="247" t="s">
        <v>83</v>
      </c>
      <c r="AV1775" s="14" t="s">
        <v>81</v>
      </c>
      <c r="AW1775" s="14" t="s">
        <v>33</v>
      </c>
      <c r="AX1775" s="14" t="s">
        <v>73</v>
      </c>
      <c r="AY1775" s="247" t="s">
        <v>133</v>
      </c>
    </row>
    <row r="1776" s="13" customFormat="1">
      <c r="A1776" s="13"/>
      <c r="B1776" s="227"/>
      <c r="C1776" s="228"/>
      <c r="D1776" s="220" t="s">
        <v>146</v>
      </c>
      <c r="E1776" s="229" t="s">
        <v>19</v>
      </c>
      <c r="F1776" s="230" t="s">
        <v>2792</v>
      </c>
      <c r="G1776" s="228"/>
      <c r="H1776" s="231">
        <v>49.799999999999997</v>
      </c>
      <c r="I1776" s="232"/>
      <c r="J1776" s="228"/>
      <c r="K1776" s="228"/>
      <c r="L1776" s="233"/>
      <c r="M1776" s="234"/>
      <c r="N1776" s="235"/>
      <c r="O1776" s="235"/>
      <c r="P1776" s="235"/>
      <c r="Q1776" s="235"/>
      <c r="R1776" s="235"/>
      <c r="S1776" s="235"/>
      <c r="T1776" s="236"/>
      <c r="U1776" s="13"/>
      <c r="V1776" s="13"/>
      <c r="W1776" s="13"/>
      <c r="X1776" s="13"/>
      <c r="Y1776" s="13"/>
      <c r="Z1776" s="13"/>
      <c r="AA1776" s="13"/>
      <c r="AB1776" s="13"/>
      <c r="AC1776" s="13"/>
      <c r="AD1776" s="13"/>
      <c r="AE1776" s="13"/>
      <c r="AT1776" s="237" t="s">
        <v>146</v>
      </c>
      <c r="AU1776" s="237" t="s">
        <v>83</v>
      </c>
      <c r="AV1776" s="13" t="s">
        <v>83</v>
      </c>
      <c r="AW1776" s="13" t="s">
        <v>33</v>
      </c>
      <c r="AX1776" s="13" t="s">
        <v>73</v>
      </c>
      <c r="AY1776" s="237" t="s">
        <v>133</v>
      </c>
    </row>
    <row r="1777" s="15" customFormat="1">
      <c r="A1777" s="15"/>
      <c r="B1777" s="248"/>
      <c r="C1777" s="249"/>
      <c r="D1777" s="220" t="s">
        <v>146</v>
      </c>
      <c r="E1777" s="250" t="s">
        <v>19</v>
      </c>
      <c r="F1777" s="251" t="s">
        <v>261</v>
      </c>
      <c r="G1777" s="249"/>
      <c r="H1777" s="252">
        <v>88.569999999999993</v>
      </c>
      <c r="I1777" s="253"/>
      <c r="J1777" s="249"/>
      <c r="K1777" s="249"/>
      <c r="L1777" s="254"/>
      <c r="M1777" s="255"/>
      <c r="N1777" s="256"/>
      <c r="O1777" s="256"/>
      <c r="P1777" s="256"/>
      <c r="Q1777" s="256"/>
      <c r="R1777" s="256"/>
      <c r="S1777" s="256"/>
      <c r="T1777" s="257"/>
      <c r="U1777" s="15"/>
      <c r="V1777" s="15"/>
      <c r="W1777" s="15"/>
      <c r="X1777" s="15"/>
      <c r="Y1777" s="15"/>
      <c r="Z1777" s="15"/>
      <c r="AA1777" s="15"/>
      <c r="AB1777" s="15"/>
      <c r="AC1777" s="15"/>
      <c r="AD1777" s="15"/>
      <c r="AE1777" s="15"/>
      <c r="AT1777" s="258" t="s">
        <v>146</v>
      </c>
      <c r="AU1777" s="258" t="s">
        <v>83</v>
      </c>
      <c r="AV1777" s="15" t="s">
        <v>140</v>
      </c>
      <c r="AW1777" s="15" t="s">
        <v>33</v>
      </c>
      <c r="AX1777" s="15" t="s">
        <v>81</v>
      </c>
      <c r="AY1777" s="258" t="s">
        <v>133</v>
      </c>
    </row>
    <row r="1778" s="13" customFormat="1">
      <c r="A1778" s="13"/>
      <c r="B1778" s="227"/>
      <c r="C1778" s="228"/>
      <c r="D1778" s="220" t="s">
        <v>146</v>
      </c>
      <c r="E1778" s="228"/>
      <c r="F1778" s="230" t="s">
        <v>2804</v>
      </c>
      <c r="G1778" s="228"/>
      <c r="H1778" s="231">
        <v>95.656000000000006</v>
      </c>
      <c r="I1778" s="232"/>
      <c r="J1778" s="228"/>
      <c r="K1778" s="228"/>
      <c r="L1778" s="233"/>
      <c r="M1778" s="234"/>
      <c r="N1778" s="235"/>
      <c r="O1778" s="235"/>
      <c r="P1778" s="235"/>
      <c r="Q1778" s="235"/>
      <c r="R1778" s="235"/>
      <c r="S1778" s="235"/>
      <c r="T1778" s="236"/>
      <c r="U1778" s="13"/>
      <c r="V1778" s="13"/>
      <c r="W1778" s="13"/>
      <c r="X1778" s="13"/>
      <c r="Y1778" s="13"/>
      <c r="Z1778" s="13"/>
      <c r="AA1778" s="13"/>
      <c r="AB1778" s="13"/>
      <c r="AC1778" s="13"/>
      <c r="AD1778" s="13"/>
      <c r="AE1778" s="13"/>
      <c r="AT1778" s="237" t="s">
        <v>146</v>
      </c>
      <c r="AU1778" s="237" t="s">
        <v>83</v>
      </c>
      <c r="AV1778" s="13" t="s">
        <v>83</v>
      </c>
      <c r="AW1778" s="13" t="s">
        <v>4</v>
      </c>
      <c r="AX1778" s="13" t="s">
        <v>81</v>
      </c>
      <c r="AY1778" s="237" t="s">
        <v>133</v>
      </c>
    </row>
    <row r="1779" s="2" customFormat="1" ht="24.15" customHeight="1">
      <c r="A1779" s="41"/>
      <c r="B1779" s="42"/>
      <c r="C1779" s="207" t="s">
        <v>2805</v>
      </c>
      <c r="D1779" s="207" t="s">
        <v>135</v>
      </c>
      <c r="E1779" s="208" t="s">
        <v>2806</v>
      </c>
      <c r="F1779" s="209" t="s">
        <v>2807</v>
      </c>
      <c r="G1779" s="210" t="s">
        <v>198</v>
      </c>
      <c r="H1779" s="211">
        <v>74.329999999999998</v>
      </c>
      <c r="I1779" s="212"/>
      <c r="J1779" s="213">
        <f>ROUND(I1779*H1779,2)</f>
        <v>0</v>
      </c>
      <c r="K1779" s="209" t="s">
        <v>139</v>
      </c>
      <c r="L1779" s="47"/>
      <c r="M1779" s="214" t="s">
        <v>19</v>
      </c>
      <c r="N1779" s="215" t="s">
        <v>44</v>
      </c>
      <c r="O1779" s="87"/>
      <c r="P1779" s="216">
        <f>O1779*H1779</f>
        <v>0</v>
      </c>
      <c r="Q1779" s="216">
        <v>0</v>
      </c>
      <c r="R1779" s="216">
        <f>Q1779*H1779</f>
        <v>0</v>
      </c>
      <c r="S1779" s="216">
        <v>0</v>
      </c>
      <c r="T1779" s="217">
        <f>S1779*H1779</f>
        <v>0</v>
      </c>
      <c r="U1779" s="41"/>
      <c r="V1779" s="41"/>
      <c r="W1779" s="41"/>
      <c r="X1779" s="41"/>
      <c r="Y1779" s="41"/>
      <c r="Z1779" s="41"/>
      <c r="AA1779" s="41"/>
      <c r="AB1779" s="41"/>
      <c r="AC1779" s="41"/>
      <c r="AD1779" s="41"/>
      <c r="AE1779" s="41"/>
      <c r="AR1779" s="218" t="s">
        <v>246</v>
      </c>
      <c r="AT1779" s="218" t="s">
        <v>135</v>
      </c>
      <c r="AU1779" s="218" t="s">
        <v>83</v>
      </c>
      <c r="AY1779" s="20" t="s">
        <v>133</v>
      </c>
      <c r="BE1779" s="219">
        <f>IF(N1779="základní",J1779,0)</f>
        <v>0</v>
      </c>
      <c r="BF1779" s="219">
        <f>IF(N1779="snížená",J1779,0)</f>
        <v>0</v>
      </c>
      <c r="BG1779" s="219">
        <f>IF(N1779="zákl. přenesená",J1779,0)</f>
        <v>0</v>
      </c>
      <c r="BH1779" s="219">
        <f>IF(N1779="sníž. přenesená",J1779,0)</f>
        <v>0</v>
      </c>
      <c r="BI1779" s="219">
        <f>IF(N1779="nulová",J1779,0)</f>
        <v>0</v>
      </c>
      <c r="BJ1779" s="20" t="s">
        <v>81</v>
      </c>
      <c r="BK1779" s="219">
        <f>ROUND(I1779*H1779,2)</f>
        <v>0</v>
      </c>
      <c r="BL1779" s="20" t="s">
        <v>246</v>
      </c>
      <c r="BM1779" s="218" t="s">
        <v>2808</v>
      </c>
    </row>
    <row r="1780" s="2" customFormat="1">
      <c r="A1780" s="41"/>
      <c r="B1780" s="42"/>
      <c r="C1780" s="43"/>
      <c r="D1780" s="220" t="s">
        <v>142</v>
      </c>
      <c r="E1780" s="43"/>
      <c r="F1780" s="221" t="s">
        <v>2809</v>
      </c>
      <c r="G1780" s="43"/>
      <c r="H1780" s="43"/>
      <c r="I1780" s="222"/>
      <c r="J1780" s="43"/>
      <c r="K1780" s="43"/>
      <c r="L1780" s="47"/>
      <c r="M1780" s="223"/>
      <c r="N1780" s="224"/>
      <c r="O1780" s="87"/>
      <c r="P1780" s="87"/>
      <c r="Q1780" s="87"/>
      <c r="R1780" s="87"/>
      <c r="S1780" s="87"/>
      <c r="T1780" s="88"/>
      <c r="U1780" s="41"/>
      <c r="V1780" s="41"/>
      <c r="W1780" s="41"/>
      <c r="X1780" s="41"/>
      <c r="Y1780" s="41"/>
      <c r="Z1780" s="41"/>
      <c r="AA1780" s="41"/>
      <c r="AB1780" s="41"/>
      <c r="AC1780" s="41"/>
      <c r="AD1780" s="41"/>
      <c r="AE1780" s="41"/>
      <c r="AT1780" s="20" t="s">
        <v>142</v>
      </c>
      <c r="AU1780" s="20" t="s">
        <v>83</v>
      </c>
    </row>
    <row r="1781" s="2" customFormat="1">
      <c r="A1781" s="41"/>
      <c r="B1781" s="42"/>
      <c r="C1781" s="43"/>
      <c r="D1781" s="225" t="s">
        <v>144</v>
      </c>
      <c r="E1781" s="43"/>
      <c r="F1781" s="226" t="s">
        <v>2810</v>
      </c>
      <c r="G1781" s="43"/>
      <c r="H1781" s="43"/>
      <c r="I1781" s="222"/>
      <c r="J1781" s="43"/>
      <c r="K1781" s="43"/>
      <c r="L1781" s="47"/>
      <c r="M1781" s="223"/>
      <c r="N1781" s="224"/>
      <c r="O1781" s="87"/>
      <c r="P1781" s="87"/>
      <c r="Q1781" s="87"/>
      <c r="R1781" s="87"/>
      <c r="S1781" s="87"/>
      <c r="T1781" s="88"/>
      <c r="U1781" s="41"/>
      <c r="V1781" s="41"/>
      <c r="W1781" s="41"/>
      <c r="X1781" s="41"/>
      <c r="Y1781" s="41"/>
      <c r="Z1781" s="41"/>
      <c r="AA1781" s="41"/>
      <c r="AB1781" s="41"/>
      <c r="AC1781" s="41"/>
      <c r="AD1781" s="41"/>
      <c r="AE1781" s="41"/>
      <c r="AT1781" s="20" t="s">
        <v>144</v>
      </c>
      <c r="AU1781" s="20" t="s">
        <v>83</v>
      </c>
    </row>
    <row r="1782" s="14" customFormat="1">
      <c r="A1782" s="14"/>
      <c r="B1782" s="238"/>
      <c r="C1782" s="239"/>
      <c r="D1782" s="220" t="s">
        <v>146</v>
      </c>
      <c r="E1782" s="240" t="s">
        <v>19</v>
      </c>
      <c r="F1782" s="241" t="s">
        <v>923</v>
      </c>
      <c r="G1782" s="239"/>
      <c r="H1782" s="240" t="s">
        <v>19</v>
      </c>
      <c r="I1782" s="242"/>
      <c r="J1782" s="239"/>
      <c r="K1782" s="239"/>
      <c r="L1782" s="243"/>
      <c r="M1782" s="244"/>
      <c r="N1782" s="245"/>
      <c r="O1782" s="245"/>
      <c r="P1782" s="245"/>
      <c r="Q1782" s="245"/>
      <c r="R1782" s="245"/>
      <c r="S1782" s="245"/>
      <c r="T1782" s="246"/>
      <c r="U1782" s="14"/>
      <c r="V1782" s="14"/>
      <c r="W1782" s="14"/>
      <c r="X1782" s="14"/>
      <c r="Y1782" s="14"/>
      <c r="Z1782" s="14"/>
      <c r="AA1782" s="14"/>
      <c r="AB1782" s="14"/>
      <c r="AC1782" s="14"/>
      <c r="AD1782" s="14"/>
      <c r="AE1782" s="14"/>
      <c r="AT1782" s="247" t="s">
        <v>146</v>
      </c>
      <c r="AU1782" s="247" t="s">
        <v>83</v>
      </c>
      <c r="AV1782" s="14" t="s">
        <v>81</v>
      </c>
      <c r="AW1782" s="14" t="s">
        <v>33</v>
      </c>
      <c r="AX1782" s="14" t="s">
        <v>73</v>
      </c>
      <c r="AY1782" s="247" t="s">
        <v>133</v>
      </c>
    </row>
    <row r="1783" s="13" customFormat="1">
      <c r="A1783" s="13"/>
      <c r="B1783" s="227"/>
      <c r="C1783" s="228"/>
      <c r="D1783" s="220" t="s">
        <v>146</v>
      </c>
      <c r="E1783" s="229" t="s">
        <v>19</v>
      </c>
      <c r="F1783" s="230" t="s">
        <v>1884</v>
      </c>
      <c r="G1783" s="228"/>
      <c r="H1783" s="231">
        <v>74.329999999999998</v>
      </c>
      <c r="I1783" s="232"/>
      <c r="J1783" s="228"/>
      <c r="K1783" s="228"/>
      <c r="L1783" s="233"/>
      <c r="M1783" s="234"/>
      <c r="N1783" s="235"/>
      <c r="O1783" s="235"/>
      <c r="P1783" s="235"/>
      <c r="Q1783" s="235"/>
      <c r="R1783" s="235"/>
      <c r="S1783" s="235"/>
      <c r="T1783" s="236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37" t="s">
        <v>146</v>
      </c>
      <c r="AU1783" s="237" t="s">
        <v>83</v>
      </c>
      <c r="AV1783" s="13" t="s">
        <v>83</v>
      </c>
      <c r="AW1783" s="13" t="s">
        <v>33</v>
      </c>
      <c r="AX1783" s="13" t="s">
        <v>81</v>
      </c>
      <c r="AY1783" s="237" t="s">
        <v>133</v>
      </c>
    </row>
    <row r="1784" s="2" customFormat="1" ht="24.15" customHeight="1">
      <c r="A1784" s="41"/>
      <c r="B1784" s="42"/>
      <c r="C1784" s="273" t="s">
        <v>2811</v>
      </c>
      <c r="D1784" s="273" t="s">
        <v>735</v>
      </c>
      <c r="E1784" s="274" t="s">
        <v>2812</v>
      </c>
      <c r="F1784" s="275" t="s">
        <v>2813</v>
      </c>
      <c r="G1784" s="276" t="s">
        <v>198</v>
      </c>
      <c r="H1784" s="277">
        <v>80.275999999999996</v>
      </c>
      <c r="I1784" s="278"/>
      <c r="J1784" s="279">
        <f>ROUND(I1784*H1784,2)</f>
        <v>0</v>
      </c>
      <c r="K1784" s="275" t="s">
        <v>139</v>
      </c>
      <c r="L1784" s="280"/>
      <c r="M1784" s="281" t="s">
        <v>19</v>
      </c>
      <c r="N1784" s="282" t="s">
        <v>44</v>
      </c>
      <c r="O1784" s="87"/>
      <c r="P1784" s="216">
        <f>O1784*H1784</f>
        <v>0</v>
      </c>
      <c r="Q1784" s="216">
        <v>0.00080000000000000004</v>
      </c>
      <c r="R1784" s="216">
        <f>Q1784*H1784</f>
        <v>0.064220799999999995</v>
      </c>
      <c r="S1784" s="216">
        <v>0</v>
      </c>
      <c r="T1784" s="217">
        <f>S1784*H1784</f>
        <v>0</v>
      </c>
      <c r="U1784" s="41"/>
      <c r="V1784" s="41"/>
      <c r="W1784" s="41"/>
      <c r="X1784" s="41"/>
      <c r="Y1784" s="41"/>
      <c r="Z1784" s="41"/>
      <c r="AA1784" s="41"/>
      <c r="AB1784" s="41"/>
      <c r="AC1784" s="41"/>
      <c r="AD1784" s="41"/>
      <c r="AE1784" s="41"/>
      <c r="AR1784" s="218" t="s">
        <v>382</v>
      </c>
      <c r="AT1784" s="218" t="s">
        <v>735</v>
      </c>
      <c r="AU1784" s="218" t="s">
        <v>83</v>
      </c>
      <c r="AY1784" s="20" t="s">
        <v>133</v>
      </c>
      <c r="BE1784" s="219">
        <f>IF(N1784="základní",J1784,0)</f>
        <v>0</v>
      </c>
      <c r="BF1784" s="219">
        <f>IF(N1784="snížená",J1784,0)</f>
        <v>0</v>
      </c>
      <c r="BG1784" s="219">
        <f>IF(N1784="zákl. přenesená",J1784,0)</f>
        <v>0</v>
      </c>
      <c r="BH1784" s="219">
        <f>IF(N1784="sníž. přenesená",J1784,0)</f>
        <v>0</v>
      </c>
      <c r="BI1784" s="219">
        <f>IF(N1784="nulová",J1784,0)</f>
        <v>0</v>
      </c>
      <c r="BJ1784" s="20" t="s">
        <v>81</v>
      </c>
      <c r="BK1784" s="219">
        <f>ROUND(I1784*H1784,2)</f>
        <v>0</v>
      </c>
      <c r="BL1784" s="20" t="s">
        <v>246</v>
      </c>
      <c r="BM1784" s="218" t="s">
        <v>2814</v>
      </c>
    </row>
    <row r="1785" s="2" customFormat="1">
      <c r="A1785" s="41"/>
      <c r="B1785" s="42"/>
      <c r="C1785" s="43"/>
      <c r="D1785" s="220" t="s">
        <v>142</v>
      </c>
      <c r="E1785" s="43"/>
      <c r="F1785" s="221" t="s">
        <v>2813</v>
      </c>
      <c r="G1785" s="43"/>
      <c r="H1785" s="43"/>
      <c r="I1785" s="222"/>
      <c r="J1785" s="43"/>
      <c r="K1785" s="43"/>
      <c r="L1785" s="47"/>
      <c r="M1785" s="223"/>
      <c r="N1785" s="224"/>
      <c r="O1785" s="87"/>
      <c r="P1785" s="87"/>
      <c r="Q1785" s="87"/>
      <c r="R1785" s="87"/>
      <c r="S1785" s="87"/>
      <c r="T1785" s="88"/>
      <c r="U1785" s="41"/>
      <c r="V1785" s="41"/>
      <c r="W1785" s="41"/>
      <c r="X1785" s="41"/>
      <c r="Y1785" s="41"/>
      <c r="Z1785" s="41"/>
      <c r="AA1785" s="41"/>
      <c r="AB1785" s="41"/>
      <c r="AC1785" s="41"/>
      <c r="AD1785" s="41"/>
      <c r="AE1785" s="41"/>
      <c r="AT1785" s="20" t="s">
        <v>142</v>
      </c>
      <c r="AU1785" s="20" t="s">
        <v>83</v>
      </c>
    </row>
    <row r="1786" s="13" customFormat="1">
      <c r="A1786" s="13"/>
      <c r="B1786" s="227"/>
      <c r="C1786" s="228"/>
      <c r="D1786" s="220" t="s">
        <v>146</v>
      </c>
      <c r="E1786" s="228"/>
      <c r="F1786" s="230" t="s">
        <v>2815</v>
      </c>
      <c r="G1786" s="228"/>
      <c r="H1786" s="231">
        <v>80.275999999999996</v>
      </c>
      <c r="I1786" s="232"/>
      <c r="J1786" s="228"/>
      <c r="K1786" s="228"/>
      <c r="L1786" s="233"/>
      <c r="M1786" s="234"/>
      <c r="N1786" s="235"/>
      <c r="O1786" s="235"/>
      <c r="P1786" s="235"/>
      <c r="Q1786" s="235"/>
      <c r="R1786" s="235"/>
      <c r="S1786" s="235"/>
      <c r="T1786" s="236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37" t="s">
        <v>146</v>
      </c>
      <c r="AU1786" s="237" t="s">
        <v>83</v>
      </c>
      <c r="AV1786" s="13" t="s">
        <v>83</v>
      </c>
      <c r="AW1786" s="13" t="s">
        <v>4</v>
      </c>
      <c r="AX1786" s="13" t="s">
        <v>81</v>
      </c>
      <c r="AY1786" s="237" t="s">
        <v>133</v>
      </c>
    </row>
    <row r="1787" s="2" customFormat="1" ht="24.15" customHeight="1">
      <c r="A1787" s="41"/>
      <c r="B1787" s="42"/>
      <c r="C1787" s="207" t="s">
        <v>2816</v>
      </c>
      <c r="D1787" s="207" t="s">
        <v>135</v>
      </c>
      <c r="E1787" s="208" t="s">
        <v>2817</v>
      </c>
      <c r="F1787" s="209" t="s">
        <v>2818</v>
      </c>
      <c r="G1787" s="210" t="s">
        <v>181</v>
      </c>
      <c r="H1787" s="211">
        <v>2.0350000000000001</v>
      </c>
      <c r="I1787" s="212"/>
      <c r="J1787" s="213">
        <f>ROUND(I1787*H1787,2)</f>
        <v>0</v>
      </c>
      <c r="K1787" s="209" t="s">
        <v>139</v>
      </c>
      <c r="L1787" s="47"/>
      <c r="M1787" s="214" t="s">
        <v>19</v>
      </c>
      <c r="N1787" s="215" t="s">
        <v>44</v>
      </c>
      <c r="O1787" s="87"/>
      <c r="P1787" s="216">
        <f>O1787*H1787</f>
        <v>0</v>
      </c>
      <c r="Q1787" s="216">
        <v>0</v>
      </c>
      <c r="R1787" s="216">
        <f>Q1787*H1787</f>
        <v>0</v>
      </c>
      <c r="S1787" s="216">
        <v>0</v>
      </c>
      <c r="T1787" s="217">
        <f>S1787*H1787</f>
        <v>0</v>
      </c>
      <c r="U1787" s="41"/>
      <c r="V1787" s="41"/>
      <c r="W1787" s="41"/>
      <c r="X1787" s="41"/>
      <c r="Y1787" s="41"/>
      <c r="Z1787" s="41"/>
      <c r="AA1787" s="41"/>
      <c r="AB1787" s="41"/>
      <c r="AC1787" s="41"/>
      <c r="AD1787" s="41"/>
      <c r="AE1787" s="41"/>
      <c r="AR1787" s="218" t="s">
        <v>246</v>
      </c>
      <c r="AT1787" s="218" t="s">
        <v>135</v>
      </c>
      <c r="AU1787" s="218" t="s">
        <v>83</v>
      </c>
      <c r="AY1787" s="20" t="s">
        <v>133</v>
      </c>
      <c r="BE1787" s="219">
        <f>IF(N1787="základní",J1787,0)</f>
        <v>0</v>
      </c>
      <c r="BF1787" s="219">
        <f>IF(N1787="snížená",J1787,0)</f>
        <v>0</v>
      </c>
      <c r="BG1787" s="219">
        <f>IF(N1787="zákl. přenesená",J1787,0)</f>
        <v>0</v>
      </c>
      <c r="BH1787" s="219">
        <f>IF(N1787="sníž. přenesená",J1787,0)</f>
        <v>0</v>
      </c>
      <c r="BI1787" s="219">
        <f>IF(N1787="nulová",J1787,0)</f>
        <v>0</v>
      </c>
      <c r="BJ1787" s="20" t="s">
        <v>81</v>
      </c>
      <c r="BK1787" s="219">
        <f>ROUND(I1787*H1787,2)</f>
        <v>0</v>
      </c>
      <c r="BL1787" s="20" t="s">
        <v>246</v>
      </c>
      <c r="BM1787" s="218" t="s">
        <v>2819</v>
      </c>
    </row>
    <row r="1788" s="2" customFormat="1">
      <c r="A1788" s="41"/>
      <c r="B1788" s="42"/>
      <c r="C1788" s="43"/>
      <c r="D1788" s="220" t="s">
        <v>142</v>
      </c>
      <c r="E1788" s="43"/>
      <c r="F1788" s="221" t="s">
        <v>2820</v>
      </c>
      <c r="G1788" s="43"/>
      <c r="H1788" s="43"/>
      <c r="I1788" s="222"/>
      <c r="J1788" s="43"/>
      <c r="K1788" s="43"/>
      <c r="L1788" s="47"/>
      <c r="M1788" s="223"/>
      <c r="N1788" s="224"/>
      <c r="O1788" s="87"/>
      <c r="P1788" s="87"/>
      <c r="Q1788" s="87"/>
      <c r="R1788" s="87"/>
      <c r="S1788" s="87"/>
      <c r="T1788" s="88"/>
      <c r="U1788" s="41"/>
      <c r="V1788" s="41"/>
      <c r="W1788" s="41"/>
      <c r="X1788" s="41"/>
      <c r="Y1788" s="41"/>
      <c r="Z1788" s="41"/>
      <c r="AA1788" s="41"/>
      <c r="AB1788" s="41"/>
      <c r="AC1788" s="41"/>
      <c r="AD1788" s="41"/>
      <c r="AE1788" s="41"/>
      <c r="AT1788" s="20" t="s">
        <v>142</v>
      </c>
      <c r="AU1788" s="20" t="s">
        <v>83</v>
      </c>
    </row>
    <row r="1789" s="2" customFormat="1">
      <c r="A1789" s="41"/>
      <c r="B1789" s="42"/>
      <c r="C1789" s="43"/>
      <c r="D1789" s="225" t="s">
        <v>144</v>
      </c>
      <c r="E1789" s="43"/>
      <c r="F1789" s="226" t="s">
        <v>2821</v>
      </c>
      <c r="G1789" s="43"/>
      <c r="H1789" s="43"/>
      <c r="I1789" s="222"/>
      <c r="J1789" s="43"/>
      <c r="K1789" s="43"/>
      <c r="L1789" s="47"/>
      <c r="M1789" s="223"/>
      <c r="N1789" s="224"/>
      <c r="O1789" s="87"/>
      <c r="P1789" s="87"/>
      <c r="Q1789" s="87"/>
      <c r="R1789" s="87"/>
      <c r="S1789" s="87"/>
      <c r="T1789" s="88"/>
      <c r="U1789" s="41"/>
      <c r="V1789" s="41"/>
      <c r="W1789" s="41"/>
      <c r="X1789" s="41"/>
      <c r="Y1789" s="41"/>
      <c r="Z1789" s="41"/>
      <c r="AA1789" s="41"/>
      <c r="AB1789" s="41"/>
      <c r="AC1789" s="41"/>
      <c r="AD1789" s="41"/>
      <c r="AE1789" s="41"/>
      <c r="AT1789" s="20" t="s">
        <v>144</v>
      </c>
      <c r="AU1789" s="20" t="s">
        <v>83</v>
      </c>
    </row>
    <row r="1790" s="12" customFormat="1" ht="22.8" customHeight="1">
      <c r="A1790" s="12"/>
      <c r="B1790" s="191"/>
      <c r="C1790" s="192"/>
      <c r="D1790" s="193" t="s">
        <v>72</v>
      </c>
      <c r="E1790" s="205" t="s">
        <v>592</v>
      </c>
      <c r="F1790" s="205" t="s">
        <v>593</v>
      </c>
      <c r="G1790" s="192"/>
      <c r="H1790" s="192"/>
      <c r="I1790" s="195"/>
      <c r="J1790" s="206">
        <f>BK1790</f>
        <v>0</v>
      </c>
      <c r="K1790" s="192"/>
      <c r="L1790" s="197"/>
      <c r="M1790" s="198"/>
      <c r="N1790" s="199"/>
      <c r="O1790" s="199"/>
      <c r="P1790" s="200">
        <f>SUM(P1791:P1806)</f>
        <v>0</v>
      </c>
      <c r="Q1790" s="199"/>
      <c r="R1790" s="200">
        <f>SUM(R1791:R1806)</f>
        <v>0.031628999999999997</v>
      </c>
      <c r="S1790" s="199"/>
      <c r="T1790" s="201">
        <f>SUM(T1791:T1806)</f>
        <v>0</v>
      </c>
      <c r="U1790" s="12"/>
      <c r="V1790" s="12"/>
      <c r="W1790" s="12"/>
      <c r="X1790" s="12"/>
      <c r="Y1790" s="12"/>
      <c r="Z1790" s="12"/>
      <c r="AA1790" s="12"/>
      <c r="AB1790" s="12"/>
      <c r="AC1790" s="12"/>
      <c r="AD1790" s="12"/>
      <c r="AE1790" s="12"/>
      <c r="AR1790" s="202" t="s">
        <v>83</v>
      </c>
      <c r="AT1790" s="203" t="s">
        <v>72</v>
      </c>
      <c r="AU1790" s="203" t="s">
        <v>81</v>
      </c>
      <c r="AY1790" s="202" t="s">
        <v>133</v>
      </c>
      <c r="BK1790" s="204">
        <f>SUM(BK1791:BK1806)</f>
        <v>0</v>
      </c>
    </row>
    <row r="1791" s="2" customFormat="1" ht="33" customHeight="1">
      <c r="A1791" s="41"/>
      <c r="B1791" s="42"/>
      <c r="C1791" s="207" t="s">
        <v>2822</v>
      </c>
      <c r="D1791" s="207" t="s">
        <v>135</v>
      </c>
      <c r="E1791" s="208" t="s">
        <v>2823</v>
      </c>
      <c r="F1791" s="209" t="s">
        <v>2824</v>
      </c>
      <c r="G1791" s="210" t="s">
        <v>198</v>
      </c>
      <c r="H1791" s="211">
        <v>3.8999999999999999</v>
      </c>
      <c r="I1791" s="212"/>
      <c r="J1791" s="213">
        <f>ROUND(I1791*H1791,2)</f>
        <v>0</v>
      </c>
      <c r="K1791" s="209" t="s">
        <v>139</v>
      </c>
      <c r="L1791" s="47"/>
      <c r="M1791" s="214" t="s">
        <v>19</v>
      </c>
      <c r="N1791" s="215" t="s">
        <v>44</v>
      </c>
      <c r="O1791" s="87"/>
      <c r="P1791" s="216">
        <f>O1791*H1791</f>
        <v>0</v>
      </c>
      <c r="Q1791" s="216">
        <v>0.0045500000000000002</v>
      </c>
      <c r="R1791" s="216">
        <f>Q1791*H1791</f>
        <v>0.017745</v>
      </c>
      <c r="S1791" s="216">
        <v>0</v>
      </c>
      <c r="T1791" s="217">
        <f>S1791*H1791</f>
        <v>0</v>
      </c>
      <c r="U1791" s="41"/>
      <c r="V1791" s="41"/>
      <c r="W1791" s="41"/>
      <c r="X1791" s="41"/>
      <c r="Y1791" s="41"/>
      <c r="Z1791" s="41"/>
      <c r="AA1791" s="41"/>
      <c r="AB1791" s="41"/>
      <c r="AC1791" s="41"/>
      <c r="AD1791" s="41"/>
      <c r="AE1791" s="41"/>
      <c r="AR1791" s="218" t="s">
        <v>246</v>
      </c>
      <c r="AT1791" s="218" t="s">
        <v>135</v>
      </c>
      <c r="AU1791" s="218" t="s">
        <v>83</v>
      </c>
      <c r="AY1791" s="20" t="s">
        <v>133</v>
      </c>
      <c r="BE1791" s="219">
        <f>IF(N1791="základní",J1791,0)</f>
        <v>0</v>
      </c>
      <c r="BF1791" s="219">
        <f>IF(N1791="snížená",J1791,0)</f>
        <v>0</v>
      </c>
      <c r="BG1791" s="219">
        <f>IF(N1791="zákl. přenesená",J1791,0)</f>
        <v>0</v>
      </c>
      <c r="BH1791" s="219">
        <f>IF(N1791="sníž. přenesená",J1791,0)</f>
        <v>0</v>
      </c>
      <c r="BI1791" s="219">
        <f>IF(N1791="nulová",J1791,0)</f>
        <v>0</v>
      </c>
      <c r="BJ1791" s="20" t="s">
        <v>81</v>
      </c>
      <c r="BK1791" s="219">
        <f>ROUND(I1791*H1791,2)</f>
        <v>0</v>
      </c>
      <c r="BL1791" s="20" t="s">
        <v>246</v>
      </c>
      <c r="BM1791" s="218" t="s">
        <v>2825</v>
      </c>
    </row>
    <row r="1792" s="2" customFormat="1">
      <c r="A1792" s="41"/>
      <c r="B1792" s="42"/>
      <c r="C1792" s="43"/>
      <c r="D1792" s="220" t="s">
        <v>142</v>
      </c>
      <c r="E1792" s="43"/>
      <c r="F1792" s="221" t="s">
        <v>2826</v>
      </c>
      <c r="G1792" s="43"/>
      <c r="H1792" s="43"/>
      <c r="I1792" s="222"/>
      <c r="J1792" s="43"/>
      <c r="K1792" s="43"/>
      <c r="L1792" s="47"/>
      <c r="M1792" s="223"/>
      <c r="N1792" s="224"/>
      <c r="O1792" s="87"/>
      <c r="P1792" s="87"/>
      <c r="Q1792" s="87"/>
      <c r="R1792" s="87"/>
      <c r="S1792" s="87"/>
      <c r="T1792" s="88"/>
      <c r="U1792" s="41"/>
      <c r="V1792" s="41"/>
      <c r="W1792" s="41"/>
      <c r="X1792" s="41"/>
      <c r="Y1792" s="41"/>
      <c r="Z1792" s="41"/>
      <c r="AA1792" s="41"/>
      <c r="AB1792" s="41"/>
      <c r="AC1792" s="41"/>
      <c r="AD1792" s="41"/>
      <c r="AE1792" s="41"/>
      <c r="AT1792" s="20" t="s">
        <v>142</v>
      </c>
      <c r="AU1792" s="20" t="s">
        <v>83</v>
      </c>
    </row>
    <row r="1793" s="2" customFormat="1">
      <c r="A1793" s="41"/>
      <c r="B1793" s="42"/>
      <c r="C1793" s="43"/>
      <c r="D1793" s="225" t="s">
        <v>144</v>
      </c>
      <c r="E1793" s="43"/>
      <c r="F1793" s="226" t="s">
        <v>2827</v>
      </c>
      <c r="G1793" s="43"/>
      <c r="H1793" s="43"/>
      <c r="I1793" s="222"/>
      <c r="J1793" s="43"/>
      <c r="K1793" s="43"/>
      <c r="L1793" s="47"/>
      <c r="M1793" s="223"/>
      <c r="N1793" s="224"/>
      <c r="O1793" s="87"/>
      <c r="P1793" s="87"/>
      <c r="Q1793" s="87"/>
      <c r="R1793" s="87"/>
      <c r="S1793" s="87"/>
      <c r="T1793" s="88"/>
      <c r="U1793" s="41"/>
      <c r="V1793" s="41"/>
      <c r="W1793" s="41"/>
      <c r="X1793" s="41"/>
      <c r="Y1793" s="41"/>
      <c r="Z1793" s="41"/>
      <c r="AA1793" s="41"/>
      <c r="AB1793" s="41"/>
      <c r="AC1793" s="41"/>
      <c r="AD1793" s="41"/>
      <c r="AE1793" s="41"/>
      <c r="AT1793" s="20" t="s">
        <v>144</v>
      </c>
      <c r="AU1793" s="20" t="s">
        <v>83</v>
      </c>
    </row>
    <row r="1794" s="14" customFormat="1">
      <c r="A1794" s="14"/>
      <c r="B1794" s="238"/>
      <c r="C1794" s="239"/>
      <c r="D1794" s="220" t="s">
        <v>146</v>
      </c>
      <c r="E1794" s="240" t="s">
        <v>19</v>
      </c>
      <c r="F1794" s="241" t="s">
        <v>1262</v>
      </c>
      <c r="G1794" s="239"/>
      <c r="H1794" s="240" t="s">
        <v>19</v>
      </c>
      <c r="I1794" s="242"/>
      <c r="J1794" s="239"/>
      <c r="K1794" s="239"/>
      <c r="L1794" s="243"/>
      <c r="M1794" s="244"/>
      <c r="N1794" s="245"/>
      <c r="O1794" s="245"/>
      <c r="P1794" s="245"/>
      <c r="Q1794" s="245"/>
      <c r="R1794" s="245"/>
      <c r="S1794" s="245"/>
      <c r="T1794" s="246"/>
      <c r="U1794" s="14"/>
      <c r="V1794" s="14"/>
      <c r="W1794" s="14"/>
      <c r="X1794" s="14"/>
      <c r="Y1794" s="14"/>
      <c r="Z1794" s="14"/>
      <c r="AA1794" s="14"/>
      <c r="AB1794" s="14"/>
      <c r="AC1794" s="14"/>
      <c r="AD1794" s="14"/>
      <c r="AE1794" s="14"/>
      <c r="AT1794" s="247" t="s">
        <v>146</v>
      </c>
      <c r="AU1794" s="247" t="s">
        <v>83</v>
      </c>
      <c r="AV1794" s="14" t="s">
        <v>81</v>
      </c>
      <c r="AW1794" s="14" t="s">
        <v>33</v>
      </c>
      <c r="AX1794" s="14" t="s">
        <v>73</v>
      </c>
      <c r="AY1794" s="247" t="s">
        <v>133</v>
      </c>
    </row>
    <row r="1795" s="13" customFormat="1">
      <c r="A1795" s="13"/>
      <c r="B1795" s="227"/>
      <c r="C1795" s="228"/>
      <c r="D1795" s="220" t="s">
        <v>146</v>
      </c>
      <c r="E1795" s="229" t="s">
        <v>19</v>
      </c>
      <c r="F1795" s="230" t="s">
        <v>1250</v>
      </c>
      <c r="G1795" s="228"/>
      <c r="H1795" s="231">
        <v>3.8999999999999999</v>
      </c>
      <c r="I1795" s="232"/>
      <c r="J1795" s="228"/>
      <c r="K1795" s="228"/>
      <c r="L1795" s="233"/>
      <c r="M1795" s="234"/>
      <c r="N1795" s="235"/>
      <c r="O1795" s="235"/>
      <c r="P1795" s="235"/>
      <c r="Q1795" s="235"/>
      <c r="R1795" s="235"/>
      <c r="S1795" s="235"/>
      <c r="T1795" s="236"/>
      <c r="U1795" s="13"/>
      <c r="V1795" s="13"/>
      <c r="W1795" s="13"/>
      <c r="X1795" s="13"/>
      <c r="Y1795" s="13"/>
      <c r="Z1795" s="13"/>
      <c r="AA1795" s="13"/>
      <c r="AB1795" s="13"/>
      <c r="AC1795" s="13"/>
      <c r="AD1795" s="13"/>
      <c r="AE1795" s="13"/>
      <c r="AT1795" s="237" t="s">
        <v>146</v>
      </c>
      <c r="AU1795" s="237" t="s">
        <v>83</v>
      </c>
      <c r="AV1795" s="13" t="s">
        <v>83</v>
      </c>
      <c r="AW1795" s="13" t="s">
        <v>33</v>
      </c>
      <c r="AX1795" s="13" t="s">
        <v>81</v>
      </c>
      <c r="AY1795" s="237" t="s">
        <v>133</v>
      </c>
    </row>
    <row r="1796" s="2" customFormat="1" ht="16.5" customHeight="1">
      <c r="A1796" s="41"/>
      <c r="B1796" s="42"/>
      <c r="C1796" s="207" t="s">
        <v>2828</v>
      </c>
      <c r="D1796" s="207" t="s">
        <v>135</v>
      </c>
      <c r="E1796" s="208" t="s">
        <v>2829</v>
      </c>
      <c r="F1796" s="209" t="s">
        <v>2830</v>
      </c>
      <c r="G1796" s="210" t="s">
        <v>198</v>
      </c>
      <c r="H1796" s="211">
        <v>3.8999999999999999</v>
      </c>
      <c r="I1796" s="212"/>
      <c r="J1796" s="213">
        <f>ROUND(I1796*H1796,2)</f>
        <v>0</v>
      </c>
      <c r="K1796" s="209" t="s">
        <v>139</v>
      </c>
      <c r="L1796" s="47"/>
      <c r="M1796" s="214" t="s">
        <v>19</v>
      </c>
      <c r="N1796" s="215" t="s">
        <v>44</v>
      </c>
      <c r="O1796" s="87"/>
      <c r="P1796" s="216">
        <f>O1796*H1796</f>
        <v>0</v>
      </c>
      <c r="Q1796" s="216">
        <v>0.00069999999999999999</v>
      </c>
      <c r="R1796" s="216">
        <f>Q1796*H1796</f>
        <v>0.0027299999999999998</v>
      </c>
      <c r="S1796" s="216">
        <v>0</v>
      </c>
      <c r="T1796" s="217">
        <f>S1796*H1796</f>
        <v>0</v>
      </c>
      <c r="U1796" s="41"/>
      <c r="V1796" s="41"/>
      <c r="W1796" s="41"/>
      <c r="X1796" s="41"/>
      <c r="Y1796" s="41"/>
      <c r="Z1796" s="41"/>
      <c r="AA1796" s="41"/>
      <c r="AB1796" s="41"/>
      <c r="AC1796" s="41"/>
      <c r="AD1796" s="41"/>
      <c r="AE1796" s="41"/>
      <c r="AR1796" s="218" t="s">
        <v>246</v>
      </c>
      <c r="AT1796" s="218" t="s">
        <v>135</v>
      </c>
      <c r="AU1796" s="218" t="s">
        <v>83</v>
      </c>
      <c r="AY1796" s="20" t="s">
        <v>133</v>
      </c>
      <c r="BE1796" s="219">
        <f>IF(N1796="základní",J1796,0)</f>
        <v>0</v>
      </c>
      <c r="BF1796" s="219">
        <f>IF(N1796="snížená",J1796,0)</f>
        <v>0</v>
      </c>
      <c r="BG1796" s="219">
        <f>IF(N1796="zákl. přenesená",J1796,0)</f>
        <v>0</v>
      </c>
      <c r="BH1796" s="219">
        <f>IF(N1796="sníž. přenesená",J1796,0)</f>
        <v>0</v>
      </c>
      <c r="BI1796" s="219">
        <f>IF(N1796="nulová",J1796,0)</f>
        <v>0</v>
      </c>
      <c r="BJ1796" s="20" t="s">
        <v>81</v>
      </c>
      <c r="BK1796" s="219">
        <f>ROUND(I1796*H1796,2)</f>
        <v>0</v>
      </c>
      <c r="BL1796" s="20" t="s">
        <v>246</v>
      </c>
      <c r="BM1796" s="218" t="s">
        <v>2831</v>
      </c>
    </row>
    <row r="1797" s="2" customFormat="1">
      <c r="A1797" s="41"/>
      <c r="B1797" s="42"/>
      <c r="C1797" s="43"/>
      <c r="D1797" s="220" t="s">
        <v>142</v>
      </c>
      <c r="E1797" s="43"/>
      <c r="F1797" s="221" t="s">
        <v>2832</v>
      </c>
      <c r="G1797" s="43"/>
      <c r="H1797" s="43"/>
      <c r="I1797" s="222"/>
      <c r="J1797" s="43"/>
      <c r="K1797" s="43"/>
      <c r="L1797" s="47"/>
      <c r="M1797" s="223"/>
      <c r="N1797" s="224"/>
      <c r="O1797" s="87"/>
      <c r="P1797" s="87"/>
      <c r="Q1797" s="87"/>
      <c r="R1797" s="87"/>
      <c r="S1797" s="87"/>
      <c r="T1797" s="88"/>
      <c r="U1797" s="41"/>
      <c r="V1797" s="41"/>
      <c r="W1797" s="41"/>
      <c r="X1797" s="41"/>
      <c r="Y1797" s="41"/>
      <c r="Z1797" s="41"/>
      <c r="AA1797" s="41"/>
      <c r="AB1797" s="41"/>
      <c r="AC1797" s="41"/>
      <c r="AD1797" s="41"/>
      <c r="AE1797" s="41"/>
      <c r="AT1797" s="20" t="s">
        <v>142</v>
      </c>
      <c r="AU1797" s="20" t="s">
        <v>83</v>
      </c>
    </row>
    <row r="1798" s="2" customFormat="1">
      <c r="A1798" s="41"/>
      <c r="B1798" s="42"/>
      <c r="C1798" s="43"/>
      <c r="D1798" s="225" t="s">
        <v>144</v>
      </c>
      <c r="E1798" s="43"/>
      <c r="F1798" s="226" t="s">
        <v>2833</v>
      </c>
      <c r="G1798" s="43"/>
      <c r="H1798" s="43"/>
      <c r="I1798" s="222"/>
      <c r="J1798" s="43"/>
      <c r="K1798" s="43"/>
      <c r="L1798" s="47"/>
      <c r="M1798" s="223"/>
      <c r="N1798" s="224"/>
      <c r="O1798" s="87"/>
      <c r="P1798" s="87"/>
      <c r="Q1798" s="87"/>
      <c r="R1798" s="87"/>
      <c r="S1798" s="87"/>
      <c r="T1798" s="88"/>
      <c r="U1798" s="41"/>
      <c r="V1798" s="41"/>
      <c r="W1798" s="41"/>
      <c r="X1798" s="41"/>
      <c r="Y1798" s="41"/>
      <c r="Z1798" s="41"/>
      <c r="AA1798" s="41"/>
      <c r="AB1798" s="41"/>
      <c r="AC1798" s="41"/>
      <c r="AD1798" s="41"/>
      <c r="AE1798" s="41"/>
      <c r="AT1798" s="20" t="s">
        <v>144</v>
      </c>
      <c r="AU1798" s="20" t="s">
        <v>83</v>
      </c>
    </row>
    <row r="1799" s="14" customFormat="1">
      <c r="A1799" s="14"/>
      <c r="B1799" s="238"/>
      <c r="C1799" s="239"/>
      <c r="D1799" s="220" t="s">
        <v>146</v>
      </c>
      <c r="E1799" s="240" t="s">
        <v>19</v>
      </c>
      <c r="F1799" s="241" t="s">
        <v>1262</v>
      </c>
      <c r="G1799" s="239"/>
      <c r="H1799" s="240" t="s">
        <v>19</v>
      </c>
      <c r="I1799" s="242"/>
      <c r="J1799" s="239"/>
      <c r="K1799" s="239"/>
      <c r="L1799" s="243"/>
      <c r="M1799" s="244"/>
      <c r="N1799" s="245"/>
      <c r="O1799" s="245"/>
      <c r="P1799" s="245"/>
      <c r="Q1799" s="245"/>
      <c r="R1799" s="245"/>
      <c r="S1799" s="245"/>
      <c r="T1799" s="246"/>
      <c r="U1799" s="14"/>
      <c r="V1799" s="14"/>
      <c r="W1799" s="14"/>
      <c r="X1799" s="14"/>
      <c r="Y1799" s="14"/>
      <c r="Z1799" s="14"/>
      <c r="AA1799" s="14"/>
      <c r="AB1799" s="14"/>
      <c r="AC1799" s="14"/>
      <c r="AD1799" s="14"/>
      <c r="AE1799" s="14"/>
      <c r="AT1799" s="247" t="s">
        <v>146</v>
      </c>
      <c r="AU1799" s="247" t="s">
        <v>83</v>
      </c>
      <c r="AV1799" s="14" t="s">
        <v>81</v>
      </c>
      <c r="AW1799" s="14" t="s">
        <v>33</v>
      </c>
      <c r="AX1799" s="14" t="s">
        <v>73</v>
      </c>
      <c r="AY1799" s="247" t="s">
        <v>133</v>
      </c>
    </row>
    <row r="1800" s="13" customFormat="1">
      <c r="A1800" s="13"/>
      <c r="B1800" s="227"/>
      <c r="C1800" s="228"/>
      <c r="D1800" s="220" t="s">
        <v>146</v>
      </c>
      <c r="E1800" s="229" t="s">
        <v>19</v>
      </c>
      <c r="F1800" s="230" t="s">
        <v>1250</v>
      </c>
      <c r="G1800" s="228"/>
      <c r="H1800" s="231">
        <v>3.8999999999999999</v>
      </c>
      <c r="I1800" s="232"/>
      <c r="J1800" s="228"/>
      <c r="K1800" s="228"/>
      <c r="L1800" s="233"/>
      <c r="M1800" s="234"/>
      <c r="N1800" s="235"/>
      <c r="O1800" s="235"/>
      <c r="P1800" s="235"/>
      <c r="Q1800" s="235"/>
      <c r="R1800" s="235"/>
      <c r="S1800" s="235"/>
      <c r="T1800" s="236"/>
      <c r="U1800" s="13"/>
      <c r="V1800" s="13"/>
      <c r="W1800" s="13"/>
      <c r="X1800" s="13"/>
      <c r="Y1800" s="13"/>
      <c r="Z1800" s="13"/>
      <c r="AA1800" s="13"/>
      <c r="AB1800" s="13"/>
      <c r="AC1800" s="13"/>
      <c r="AD1800" s="13"/>
      <c r="AE1800" s="13"/>
      <c r="AT1800" s="237" t="s">
        <v>146</v>
      </c>
      <c r="AU1800" s="237" t="s">
        <v>83</v>
      </c>
      <c r="AV1800" s="13" t="s">
        <v>83</v>
      </c>
      <c r="AW1800" s="13" t="s">
        <v>33</v>
      </c>
      <c r="AX1800" s="13" t="s">
        <v>81</v>
      </c>
      <c r="AY1800" s="237" t="s">
        <v>133</v>
      </c>
    </row>
    <row r="1801" s="2" customFormat="1" ht="55.5" customHeight="1">
      <c r="A1801" s="41"/>
      <c r="B1801" s="42"/>
      <c r="C1801" s="273" t="s">
        <v>2834</v>
      </c>
      <c r="D1801" s="273" t="s">
        <v>735</v>
      </c>
      <c r="E1801" s="274" t="s">
        <v>2835</v>
      </c>
      <c r="F1801" s="275" t="s">
        <v>2836</v>
      </c>
      <c r="G1801" s="276" t="s">
        <v>198</v>
      </c>
      <c r="H1801" s="277">
        <v>4.29</v>
      </c>
      <c r="I1801" s="278"/>
      <c r="J1801" s="279">
        <f>ROUND(I1801*H1801,2)</f>
        <v>0</v>
      </c>
      <c r="K1801" s="275" t="s">
        <v>139</v>
      </c>
      <c r="L1801" s="280"/>
      <c r="M1801" s="281" t="s">
        <v>19</v>
      </c>
      <c r="N1801" s="282" t="s">
        <v>44</v>
      </c>
      <c r="O1801" s="87"/>
      <c r="P1801" s="216">
        <f>O1801*H1801</f>
        <v>0</v>
      </c>
      <c r="Q1801" s="216">
        <v>0.0025999999999999999</v>
      </c>
      <c r="R1801" s="216">
        <f>Q1801*H1801</f>
        <v>0.011153999999999999</v>
      </c>
      <c r="S1801" s="216">
        <v>0</v>
      </c>
      <c r="T1801" s="217">
        <f>S1801*H1801</f>
        <v>0</v>
      </c>
      <c r="U1801" s="41"/>
      <c r="V1801" s="41"/>
      <c r="W1801" s="41"/>
      <c r="X1801" s="41"/>
      <c r="Y1801" s="41"/>
      <c r="Z1801" s="41"/>
      <c r="AA1801" s="41"/>
      <c r="AB1801" s="41"/>
      <c r="AC1801" s="41"/>
      <c r="AD1801" s="41"/>
      <c r="AE1801" s="41"/>
      <c r="AR1801" s="218" t="s">
        <v>382</v>
      </c>
      <c r="AT1801" s="218" t="s">
        <v>735</v>
      </c>
      <c r="AU1801" s="218" t="s">
        <v>83</v>
      </c>
      <c r="AY1801" s="20" t="s">
        <v>133</v>
      </c>
      <c r="BE1801" s="219">
        <f>IF(N1801="základní",J1801,0)</f>
        <v>0</v>
      </c>
      <c r="BF1801" s="219">
        <f>IF(N1801="snížená",J1801,0)</f>
        <v>0</v>
      </c>
      <c r="BG1801" s="219">
        <f>IF(N1801="zákl. přenesená",J1801,0)</f>
        <v>0</v>
      </c>
      <c r="BH1801" s="219">
        <f>IF(N1801="sníž. přenesená",J1801,0)</f>
        <v>0</v>
      </c>
      <c r="BI1801" s="219">
        <f>IF(N1801="nulová",J1801,0)</f>
        <v>0</v>
      </c>
      <c r="BJ1801" s="20" t="s">
        <v>81</v>
      </c>
      <c r="BK1801" s="219">
        <f>ROUND(I1801*H1801,2)</f>
        <v>0</v>
      </c>
      <c r="BL1801" s="20" t="s">
        <v>246</v>
      </c>
      <c r="BM1801" s="218" t="s">
        <v>2837</v>
      </c>
    </row>
    <row r="1802" s="2" customFormat="1">
      <c r="A1802" s="41"/>
      <c r="B1802" s="42"/>
      <c r="C1802" s="43"/>
      <c r="D1802" s="220" t="s">
        <v>142</v>
      </c>
      <c r="E1802" s="43"/>
      <c r="F1802" s="221" t="s">
        <v>2836</v>
      </c>
      <c r="G1802" s="43"/>
      <c r="H1802" s="43"/>
      <c r="I1802" s="222"/>
      <c r="J1802" s="43"/>
      <c r="K1802" s="43"/>
      <c r="L1802" s="47"/>
      <c r="M1802" s="223"/>
      <c r="N1802" s="224"/>
      <c r="O1802" s="87"/>
      <c r="P1802" s="87"/>
      <c r="Q1802" s="87"/>
      <c r="R1802" s="87"/>
      <c r="S1802" s="87"/>
      <c r="T1802" s="88"/>
      <c r="U1802" s="41"/>
      <c r="V1802" s="41"/>
      <c r="W1802" s="41"/>
      <c r="X1802" s="41"/>
      <c r="Y1802" s="41"/>
      <c r="Z1802" s="41"/>
      <c r="AA1802" s="41"/>
      <c r="AB1802" s="41"/>
      <c r="AC1802" s="41"/>
      <c r="AD1802" s="41"/>
      <c r="AE1802" s="41"/>
      <c r="AT1802" s="20" t="s">
        <v>142</v>
      </c>
      <c r="AU1802" s="20" t="s">
        <v>83</v>
      </c>
    </row>
    <row r="1803" s="13" customFormat="1">
      <c r="A1803" s="13"/>
      <c r="B1803" s="227"/>
      <c r="C1803" s="228"/>
      <c r="D1803" s="220" t="s">
        <v>146</v>
      </c>
      <c r="E1803" s="228"/>
      <c r="F1803" s="230" t="s">
        <v>2838</v>
      </c>
      <c r="G1803" s="228"/>
      <c r="H1803" s="231">
        <v>4.29</v>
      </c>
      <c r="I1803" s="232"/>
      <c r="J1803" s="228"/>
      <c r="K1803" s="228"/>
      <c r="L1803" s="233"/>
      <c r="M1803" s="234"/>
      <c r="N1803" s="235"/>
      <c r="O1803" s="235"/>
      <c r="P1803" s="235"/>
      <c r="Q1803" s="235"/>
      <c r="R1803" s="235"/>
      <c r="S1803" s="235"/>
      <c r="T1803" s="236"/>
      <c r="U1803" s="13"/>
      <c r="V1803" s="13"/>
      <c r="W1803" s="13"/>
      <c r="X1803" s="13"/>
      <c r="Y1803" s="13"/>
      <c r="Z1803" s="13"/>
      <c r="AA1803" s="13"/>
      <c r="AB1803" s="13"/>
      <c r="AC1803" s="13"/>
      <c r="AD1803" s="13"/>
      <c r="AE1803" s="13"/>
      <c r="AT1803" s="237" t="s">
        <v>146</v>
      </c>
      <c r="AU1803" s="237" t="s">
        <v>83</v>
      </c>
      <c r="AV1803" s="13" t="s">
        <v>83</v>
      </c>
      <c r="AW1803" s="13" t="s">
        <v>4</v>
      </c>
      <c r="AX1803" s="13" t="s">
        <v>81</v>
      </c>
      <c r="AY1803" s="237" t="s">
        <v>133</v>
      </c>
    </row>
    <row r="1804" s="2" customFormat="1" ht="24.15" customHeight="1">
      <c r="A1804" s="41"/>
      <c r="B1804" s="42"/>
      <c r="C1804" s="207" t="s">
        <v>2839</v>
      </c>
      <c r="D1804" s="207" t="s">
        <v>135</v>
      </c>
      <c r="E1804" s="208" t="s">
        <v>2840</v>
      </c>
      <c r="F1804" s="209" t="s">
        <v>2841</v>
      </c>
      <c r="G1804" s="210" t="s">
        <v>181</v>
      </c>
      <c r="H1804" s="211">
        <v>0.032000000000000001</v>
      </c>
      <c r="I1804" s="212"/>
      <c r="J1804" s="213">
        <f>ROUND(I1804*H1804,2)</f>
        <v>0</v>
      </c>
      <c r="K1804" s="209" t="s">
        <v>139</v>
      </c>
      <c r="L1804" s="47"/>
      <c r="M1804" s="214" t="s">
        <v>19</v>
      </c>
      <c r="N1804" s="215" t="s">
        <v>44</v>
      </c>
      <c r="O1804" s="87"/>
      <c r="P1804" s="216">
        <f>O1804*H1804</f>
        <v>0</v>
      </c>
      <c r="Q1804" s="216">
        <v>0</v>
      </c>
      <c r="R1804" s="216">
        <f>Q1804*H1804</f>
        <v>0</v>
      </c>
      <c r="S1804" s="216">
        <v>0</v>
      </c>
      <c r="T1804" s="217">
        <f>S1804*H1804</f>
        <v>0</v>
      </c>
      <c r="U1804" s="41"/>
      <c r="V1804" s="41"/>
      <c r="W1804" s="41"/>
      <c r="X1804" s="41"/>
      <c r="Y1804" s="41"/>
      <c r="Z1804" s="41"/>
      <c r="AA1804" s="41"/>
      <c r="AB1804" s="41"/>
      <c r="AC1804" s="41"/>
      <c r="AD1804" s="41"/>
      <c r="AE1804" s="41"/>
      <c r="AR1804" s="218" t="s">
        <v>246</v>
      </c>
      <c r="AT1804" s="218" t="s">
        <v>135</v>
      </c>
      <c r="AU1804" s="218" t="s">
        <v>83</v>
      </c>
      <c r="AY1804" s="20" t="s">
        <v>133</v>
      </c>
      <c r="BE1804" s="219">
        <f>IF(N1804="základní",J1804,0)</f>
        <v>0</v>
      </c>
      <c r="BF1804" s="219">
        <f>IF(N1804="snížená",J1804,0)</f>
        <v>0</v>
      </c>
      <c r="BG1804" s="219">
        <f>IF(N1804="zákl. přenesená",J1804,0)</f>
        <v>0</v>
      </c>
      <c r="BH1804" s="219">
        <f>IF(N1804="sníž. přenesená",J1804,0)</f>
        <v>0</v>
      </c>
      <c r="BI1804" s="219">
        <f>IF(N1804="nulová",J1804,0)</f>
        <v>0</v>
      </c>
      <c r="BJ1804" s="20" t="s">
        <v>81</v>
      </c>
      <c r="BK1804" s="219">
        <f>ROUND(I1804*H1804,2)</f>
        <v>0</v>
      </c>
      <c r="BL1804" s="20" t="s">
        <v>246</v>
      </c>
      <c r="BM1804" s="218" t="s">
        <v>2842</v>
      </c>
    </row>
    <row r="1805" s="2" customFormat="1">
      <c r="A1805" s="41"/>
      <c r="B1805" s="42"/>
      <c r="C1805" s="43"/>
      <c r="D1805" s="220" t="s">
        <v>142</v>
      </c>
      <c r="E1805" s="43"/>
      <c r="F1805" s="221" t="s">
        <v>2843</v>
      </c>
      <c r="G1805" s="43"/>
      <c r="H1805" s="43"/>
      <c r="I1805" s="222"/>
      <c r="J1805" s="43"/>
      <c r="K1805" s="43"/>
      <c r="L1805" s="47"/>
      <c r="M1805" s="223"/>
      <c r="N1805" s="224"/>
      <c r="O1805" s="87"/>
      <c r="P1805" s="87"/>
      <c r="Q1805" s="87"/>
      <c r="R1805" s="87"/>
      <c r="S1805" s="87"/>
      <c r="T1805" s="88"/>
      <c r="U1805" s="41"/>
      <c r="V1805" s="41"/>
      <c r="W1805" s="41"/>
      <c r="X1805" s="41"/>
      <c r="Y1805" s="41"/>
      <c r="Z1805" s="41"/>
      <c r="AA1805" s="41"/>
      <c r="AB1805" s="41"/>
      <c r="AC1805" s="41"/>
      <c r="AD1805" s="41"/>
      <c r="AE1805" s="41"/>
      <c r="AT1805" s="20" t="s">
        <v>142</v>
      </c>
      <c r="AU1805" s="20" t="s">
        <v>83</v>
      </c>
    </row>
    <row r="1806" s="2" customFormat="1">
      <c r="A1806" s="41"/>
      <c r="B1806" s="42"/>
      <c r="C1806" s="43"/>
      <c r="D1806" s="225" t="s">
        <v>144</v>
      </c>
      <c r="E1806" s="43"/>
      <c r="F1806" s="226" t="s">
        <v>2844</v>
      </c>
      <c r="G1806" s="43"/>
      <c r="H1806" s="43"/>
      <c r="I1806" s="222"/>
      <c r="J1806" s="43"/>
      <c r="K1806" s="43"/>
      <c r="L1806" s="47"/>
      <c r="M1806" s="223"/>
      <c r="N1806" s="224"/>
      <c r="O1806" s="87"/>
      <c r="P1806" s="87"/>
      <c r="Q1806" s="87"/>
      <c r="R1806" s="87"/>
      <c r="S1806" s="87"/>
      <c r="T1806" s="88"/>
      <c r="U1806" s="41"/>
      <c r="V1806" s="41"/>
      <c r="W1806" s="41"/>
      <c r="X1806" s="41"/>
      <c r="Y1806" s="41"/>
      <c r="Z1806" s="41"/>
      <c r="AA1806" s="41"/>
      <c r="AB1806" s="41"/>
      <c r="AC1806" s="41"/>
      <c r="AD1806" s="41"/>
      <c r="AE1806" s="41"/>
      <c r="AT1806" s="20" t="s">
        <v>144</v>
      </c>
      <c r="AU1806" s="20" t="s">
        <v>83</v>
      </c>
    </row>
    <row r="1807" s="12" customFormat="1" ht="22.8" customHeight="1">
      <c r="A1807" s="12"/>
      <c r="B1807" s="191"/>
      <c r="C1807" s="192"/>
      <c r="D1807" s="193" t="s">
        <v>72</v>
      </c>
      <c r="E1807" s="205" t="s">
        <v>601</v>
      </c>
      <c r="F1807" s="205" t="s">
        <v>602</v>
      </c>
      <c r="G1807" s="192"/>
      <c r="H1807" s="192"/>
      <c r="I1807" s="195"/>
      <c r="J1807" s="206">
        <f>BK1807</f>
        <v>0</v>
      </c>
      <c r="K1807" s="192"/>
      <c r="L1807" s="197"/>
      <c r="M1807" s="198"/>
      <c r="N1807" s="199"/>
      <c r="O1807" s="199"/>
      <c r="P1807" s="200">
        <f>SUM(P1808:P1834)</f>
        <v>0</v>
      </c>
      <c r="Q1807" s="199"/>
      <c r="R1807" s="200">
        <f>SUM(R1808:R1834)</f>
        <v>1.3971204779999999</v>
      </c>
      <c r="S1807" s="199"/>
      <c r="T1807" s="201">
        <f>SUM(T1808:T1834)</f>
        <v>0</v>
      </c>
      <c r="U1807" s="12"/>
      <c r="V1807" s="12"/>
      <c r="W1807" s="12"/>
      <c r="X1807" s="12"/>
      <c r="Y1807" s="12"/>
      <c r="Z1807" s="12"/>
      <c r="AA1807" s="12"/>
      <c r="AB1807" s="12"/>
      <c r="AC1807" s="12"/>
      <c r="AD1807" s="12"/>
      <c r="AE1807" s="12"/>
      <c r="AR1807" s="202" t="s">
        <v>83</v>
      </c>
      <c r="AT1807" s="203" t="s">
        <v>72</v>
      </c>
      <c r="AU1807" s="203" t="s">
        <v>81</v>
      </c>
      <c r="AY1807" s="202" t="s">
        <v>133</v>
      </c>
      <c r="BK1807" s="204">
        <f>SUM(BK1808:BK1834)</f>
        <v>0</v>
      </c>
    </row>
    <row r="1808" s="2" customFormat="1" ht="16.5" customHeight="1">
      <c r="A1808" s="41"/>
      <c r="B1808" s="42"/>
      <c r="C1808" s="207" t="s">
        <v>2845</v>
      </c>
      <c r="D1808" s="207" t="s">
        <v>135</v>
      </c>
      <c r="E1808" s="208" t="s">
        <v>2846</v>
      </c>
      <c r="F1808" s="209" t="s">
        <v>2847</v>
      </c>
      <c r="G1808" s="210" t="s">
        <v>198</v>
      </c>
      <c r="H1808" s="211">
        <v>53.313000000000002</v>
      </c>
      <c r="I1808" s="212"/>
      <c r="J1808" s="213">
        <f>ROUND(I1808*H1808,2)</f>
        <v>0</v>
      </c>
      <c r="K1808" s="209" t="s">
        <v>139</v>
      </c>
      <c r="L1808" s="47"/>
      <c r="M1808" s="214" t="s">
        <v>19</v>
      </c>
      <c r="N1808" s="215" t="s">
        <v>44</v>
      </c>
      <c r="O1808" s="87"/>
      <c r="P1808" s="216">
        <f>O1808*H1808</f>
        <v>0</v>
      </c>
      <c r="Q1808" s="216">
        <v>0.00029999999999999997</v>
      </c>
      <c r="R1808" s="216">
        <f>Q1808*H1808</f>
        <v>0.015993899999999998</v>
      </c>
      <c r="S1808" s="216">
        <v>0</v>
      </c>
      <c r="T1808" s="217">
        <f>S1808*H1808</f>
        <v>0</v>
      </c>
      <c r="U1808" s="41"/>
      <c r="V1808" s="41"/>
      <c r="W1808" s="41"/>
      <c r="X1808" s="41"/>
      <c r="Y1808" s="41"/>
      <c r="Z1808" s="41"/>
      <c r="AA1808" s="41"/>
      <c r="AB1808" s="41"/>
      <c r="AC1808" s="41"/>
      <c r="AD1808" s="41"/>
      <c r="AE1808" s="41"/>
      <c r="AR1808" s="218" t="s">
        <v>246</v>
      </c>
      <c r="AT1808" s="218" t="s">
        <v>135</v>
      </c>
      <c r="AU1808" s="218" t="s">
        <v>83</v>
      </c>
      <c r="AY1808" s="20" t="s">
        <v>133</v>
      </c>
      <c r="BE1808" s="219">
        <f>IF(N1808="základní",J1808,0)</f>
        <v>0</v>
      </c>
      <c r="BF1808" s="219">
        <f>IF(N1808="snížená",J1808,0)</f>
        <v>0</v>
      </c>
      <c r="BG1808" s="219">
        <f>IF(N1808="zákl. přenesená",J1808,0)</f>
        <v>0</v>
      </c>
      <c r="BH1808" s="219">
        <f>IF(N1808="sníž. přenesená",J1808,0)</f>
        <v>0</v>
      </c>
      <c r="BI1808" s="219">
        <f>IF(N1808="nulová",J1808,0)</f>
        <v>0</v>
      </c>
      <c r="BJ1808" s="20" t="s">
        <v>81</v>
      </c>
      <c r="BK1808" s="219">
        <f>ROUND(I1808*H1808,2)</f>
        <v>0</v>
      </c>
      <c r="BL1808" s="20" t="s">
        <v>246</v>
      </c>
      <c r="BM1808" s="218" t="s">
        <v>2848</v>
      </c>
    </row>
    <row r="1809" s="2" customFormat="1">
      <c r="A1809" s="41"/>
      <c r="B1809" s="42"/>
      <c r="C1809" s="43"/>
      <c r="D1809" s="220" t="s">
        <v>142</v>
      </c>
      <c r="E1809" s="43"/>
      <c r="F1809" s="221" t="s">
        <v>2849</v>
      </c>
      <c r="G1809" s="43"/>
      <c r="H1809" s="43"/>
      <c r="I1809" s="222"/>
      <c r="J1809" s="43"/>
      <c r="K1809" s="43"/>
      <c r="L1809" s="47"/>
      <c r="M1809" s="223"/>
      <c r="N1809" s="224"/>
      <c r="O1809" s="87"/>
      <c r="P1809" s="87"/>
      <c r="Q1809" s="87"/>
      <c r="R1809" s="87"/>
      <c r="S1809" s="87"/>
      <c r="T1809" s="88"/>
      <c r="U1809" s="41"/>
      <c r="V1809" s="41"/>
      <c r="W1809" s="41"/>
      <c r="X1809" s="41"/>
      <c r="Y1809" s="41"/>
      <c r="Z1809" s="41"/>
      <c r="AA1809" s="41"/>
      <c r="AB1809" s="41"/>
      <c r="AC1809" s="41"/>
      <c r="AD1809" s="41"/>
      <c r="AE1809" s="41"/>
      <c r="AT1809" s="20" t="s">
        <v>142</v>
      </c>
      <c r="AU1809" s="20" t="s">
        <v>83</v>
      </c>
    </row>
    <row r="1810" s="2" customFormat="1">
      <c r="A1810" s="41"/>
      <c r="B1810" s="42"/>
      <c r="C1810" s="43"/>
      <c r="D1810" s="225" t="s">
        <v>144</v>
      </c>
      <c r="E1810" s="43"/>
      <c r="F1810" s="226" t="s">
        <v>2850</v>
      </c>
      <c r="G1810" s="43"/>
      <c r="H1810" s="43"/>
      <c r="I1810" s="222"/>
      <c r="J1810" s="43"/>
      <c r="K1810" s="43"/>
      <c r="L1810" s="47"/>
      <c r="M1810" s="223"/>
      <c r="N1810" s="224"/>
      <c r="O1810" s="87"/>
      <c r="P1810" s="87"/>
      <c r="Q1810" s="87"/>
      <c r="R1810" s="87"/>
      <c r="S1810" s="87"/>
      <c r="T1810" s="88"/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  <c r="AE1810" s="41"/>
      <c r="AT1810" s="20" t="s">
        <v>144</v>
      </c>
      <c r="AU1810" s="20" t="s">
        <v>83</v>
      </c>
    </row>
    <row r="1811" s="14" customFormat="1">
      <c r="A1811" s="14"/>
      <c r="B1811" s="238"/>
      <c r="C1811" s="239"/>
      <c r="D1811" s="220" t="s">
        <v>146</v>
      </c>
      <c r="E1811" s="240" t="s">
        <v>19</v>
      </c>
      <c r="F1811" s="241" t="s">
        <v>2851</v>
      </c>
      <c r="G1811" s="239"/>
      <c r="H1811" s="240" t="s">
        <v>19</v>
      </c>
      <c r="I1811" s="242"/>
      <c r="J1811" s="239"/>
      <c r="K1811" s="239"/>
      <c r="L1811" s="243"/>
      <c r="M1811" s="244"/>
      <c r="N1811" s="245"/>
      <c r="O1811" s="245"/>
      <c r="P1811" s="245"/>
      <c r="Q1811" s="245"/>
      <c r="R1811" s="245"/>
      <c r="S1811" s="245"/>
      <c r="T1811" s="246"/>
      <c r="U1811" s="14"/>
      <c r="V1811" s="14"/>
      <c r="W1811" s="14"/>
      <c r="X1811" s="14"/>
      <c r="Y1811" s="14"/>
      <c r="Z1811" s="14"/>
      <c r="AA1811" s="14"/>
      <c r="AB1811" s="14"/>
      <c r="AC1811" s="14"/>
      <c r="AD1811" s="14"/>
      <c r="AE1811" s="14"/>
      <c r="AT1811" s="247" t="s">
        <v>146</v>
      </c>
      <c r="AU1811" s="247" t="s">
        <v>83</v>
      </c>
      <c r="AV1811" s="14" t="s">
        <v>81</v>
      </c>
      <c r="AW1811" s="14" t="s">
        <v>33</v>
      </c>
      <c r="AX1811" s="14" t="s">
        <v>73</v>
      </c>
      <c r="AY1811" s="247" t="s">
        <v>133</v>
      </c>
    </row>
    <row r="1812" s="13" customFormat="1">
      <c r="A1812" s="13"/>
      <c r="B1812" s="227"/>
      <c r="C1812" s="228"/>
      <c r="D1812" s="220" t="s">
        <v>146</v>
      </c>
      <c r="E1812" s="229" t="s">
        <v>19</v>
      </c>
      <c r="F1812" s="230" t="s">
        <v>2852</v>
      </c>
      <c r="G1812" s="228"/>
      <c r="H1812" s="231">
        <v>17.762</v>
      </c>
      <c r="I1812" s="232"/>
      <c r="J1812" s="228"/>
      <c r="K1812" s="228"/>
      <c r="L1812" s="233"/>
      <c r="M1812" s="234"/>
      <c r="N1812" s="235"/>
      <c r="O1812" s="235"/>
      <c r="P1812" s="235"/>
      <c r="Q1812" s="235"/>
      <c r="R1812" s="235"/>
      <c r="S1812" s="235"/>
      <c r="T1812" s="236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37" t="s">
        <v>146</v>
      </c>
      <c r="AU1812" s="237" t="s">
        <v>83</v>
      </c>
      <c r="AV1812" s="13" t="s">
        <v>83</v>
      </c>
      <c r="AW1812" s="13" t="s">
        <v>33</v>
      </c>
      <c r="AX1812" s="13" t="s">
        <v>73</v>
      </c>
      <c r="AY1812" s="237" t="s">
        <v>133</v>
      </c>
    </row>
    <row r="1813" s="13" customFormat="1">
      <c r="A1813" s="13"/>
      <c r="B1813" s="227"/>
      <c r="C1813" s="228"/>
      <c r="D1813" s="220" t="s">
        <v>146</v>
      </c>
      <c r="E1813" s="229" t="s">
        <v>19</v>
      </c>
      <c r="F1813" s="230" t="s">
        <v>2853</v>
      </c>
      <c r="G1813" s="228"/>
      <c r="H1813" s="231">
        <v>13.544000000000001</v>
      </c>
      <c r="I1813" s="232"/>
      <c r="J1813" s="228"/>
      <c r="K1813" s="228"/>
      <c r="L1813" s="233"/>
      <c r="M1813" s="234"/>
      <c r="N1813" s="235"/>
      <c r="O1813" s="235"/>
      <c r="P1813" s="235"/>
      <c r="Q1813" s="235"/>
      <c r="R1813" s="235"/>
      <c r="S1813" s="235"/>
      <c r="T1813" s="236"/>
      <c r="U1813" s="13"/>
      <c r="V1813" s="13"/>
      <c r="W1813" s="13"/>
      <c r="X1813" s="13"/>
      <c r="Y1813" s="13"/>
      <c r="Z1813" s="13"/>
      <c r="AA1813" s="13"/>
      <c r="AB1813" s="13"/>
      <c r="AC1813" s="13"/>
      <c r="AD1813" s="13"/>
      <c r="AE1813" s="13"/>
      <c r="AT1813" s="237" t="s">
        <v>146</v>
      </c>
      <c r="AU1813" s="237" t="s">
        <v>83</v>
      </c>
      <c r="AV1813" s="13" t="s">
        <v>83</v>
      </c>
      <c r="AW1813" s="13" t="s">
        <v>33</v>
      </c>
      <c r="AX1813" s="13" t="s">
        <v>73</v>
      </c>
      <c r="AY1813" s="237" t="s">
        <v>133</v>
      </c>
    </row>
    <row r="1814" s="13" customFormat="1">
      <c r="A1814" s="13"/>
      <c r="B1814" s="227"/>
      <c r="C1814" s="228"/>
      <c r="D1814" s="220" t="s">
        <v>146</v>
      </c>
      <c r="E1814" s="229" t="s">
        <v>19</v>
      </c>
      <c r="F1814" s="230" t="s">
        <v>2854</v>
      </c>
      <c r="G1814" s="228"/>
      <c r="H1814" s="231">
        <v>6.3840000000000003</v>
      </c>
      <c r="I1814" s="232"/>
      <c r="J1814" s="228"/>
      <c r="K1814" s="228"/>
      <c r="L1814" s="233"/>
      <c r="M1814" s="234"/>
      <c r="N1814" s="235"/>
      <c r="O1814" s="235"/>
      <c r="P1814" s="235"/>
      <c r="Q1814" s="235"/>
      <c r="R1814" s="235"/>
      <c r="S1814" s="235"/>
      <c r="T1814" s="236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37" t="s">
        <v>146</v>
      </c>
      <c r="AU1814" s="237" t="s">
        <v>83</v>
      </c>
      <c r="AV1814" s="13" t="s">
        <v>83</v>
      </c>
      <c r="AW1814" s="13" t="s">
        <v>33</v>
      </c>
      <c r="AX1814" s="13" t="s">
        <v>73</v>
      </c>
      <c r="AY1814" s="237" t="s">
        <v>133</v>
      </c>
    </row>
    <row r="1815" s="13" customFormat="1">
      <c r="A1815" s="13"/>
      <c r="B1815" s="227"/>
      <c r="C1815" s="228"/>
      <c r="D1815" s="220" t="s">
        <v>146</v>
      </c>
      <c r="E1815" s="229" t="s">
        <v>19</v>
      </c>
      <c r="F1815" s="230" t="s">
        <v>2855</v>
      </c>
      <c r="G1815" s="228"/>
      <c r="H1815" s="231">
        <v>15.622999999999999</v>
      </c>
      <c r="I1815" s="232"/>
      <c r="J1815" s="228"/>
      <c r="K1815" s="228"/>
      <c r="L1815" s="233"/>
      <c r="M1815" s="234"/>
      <c r="N1815" s="235"/>
      <c r="O1815" s="235"/>
      <c r="P1815" s="235"/>
      <c r="Q1815" s="235"/>
      <c r="R1815" s="235"/>
      <c r="S1815" s="235"/>
      <c r="T1815" s="236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37" t="s">
        <v>146</v>
      </c>
      <c r="AU1815" s="237" t="s">
        <v>83</v>
      </c>
      <c r="AV1815" s="13" t="s">
        <v>83</v>
      </c>
      <c r="AW1815" s="13" t="s">
        <v>33</v>
      </c>
      <c r="AX1815" s="13" t="s">
        <v>73</v>
      </c>
      <c r="AY1815" s="237" t="s">
        <v>133</v>
      </c>
    </row>
    <row r="1816" s="15" customFormat="1">
      <c r="A1816" s="15"/>
      <c r="B1816" s="248"/>
      <c r="C1816" s="249"/>
      <c r="D1816" s="220" t="s">
        <v>146</v>
      </c>
      <c r="E1816" s="250" t="s">
        <v>19</v>
      </c>
      <c r="F1816" s="251" t="s">
        <v>261</v>
      </c>
      <c r="G1816" s="249"/>
      <c r="H1816" s="252">
        <v>53.312999999999995</v>
      </c>
      <c r="I1816" s="253"/>
      <c r="J1816" s="249"/>
      <c r="K1816" s="249"/>
      <c r="L1816" s="254"/>
      <c r="M1816" s="255"/>
      <c r="N1816" s="256"/>
      <c r="O1816" s="256"/>
      <c r="P1816" s="256"/>
      <c r="Q1816" s="256"/>
      <c r="R1816" s="256"/>
      <c r="S1816" s="256"/>
      <c r="T1816" s="257"/>
      <c r="U1816" s="15"/>
      <c r="V1816" s="15"/>
      <c r="W1816" s="15"/>
      <c r="X1816" s="15"/>
      <c r="Y1816" s="15"/>
      <c r="Z1816" s="15"/>
      <c r="AA1816" s="15"/>
      <c r="AB1816" s="15"/>
      <c r="AC1816" s="15"/>
      <c r="AD1816" s="15"/>
      <c r="AE1816" s="15"/>
      <c r="AT1816" s="258" t="s">
        <v>146</v>
      </c>
      <c r="AU1816" s="258" t="s">
        <v>83</v>
      </c>
      <c r="AV1816" s="15" t="s">
        <v>140</v>
      </c>
      <c r="AW1816" s="15" t="s">
        <v>33</v>
      </c>
      <c r="AX1816" s="15" t="s">
        <v>81</v>
      </c>
      <c r="AY1816" s="258" t="s">
        <v>133</v>
      </c>
    </row>
    <row r="1817" s="2" customFormat="1" ht="24.15" customHeight="1">
      <c r="A1817" s="41"/>
      <c r="B1817" s="42"/>
      <c r="C1817" s="207" t="s">
        <v>2856</v>
      </c>
      <c r="D1817" s="207" t="s">
        <v>135</v>
      </c>
      <c r="E1817" s="208" t="s">
        <v>2857</v>
      </c>
      <c r="F1817" s="209" t="s">
        <v>2858</v>
      </c>
      <c r="G1817" s="210" t="s">
        <v>198</v>
      </c>
      <c r="H1817" s="211">
        <v>53.313000000000002</v>
      </c>
      <c r="I1817" s="212"/>
      <c r="J1817" s="213">
        <f>ROUND(I1817*H1817,2)</f>
        <v>0</v>
      </c>
      <c r="K1817" s="209" t="s">
        <v>139</v>
      </c>
      <c r="L1817" s="47"/>
      <c r="M1817" s="214" t="s">
        <v>19</v>
      </c>
      <c r="N1817" s="215" t="s">
        <v>44</v>
      </c>
      <c r="O1817" s="87"/>
      <c r="P1817" s="216">
        <f>O1817*H1817</f>
        <v>0</v>
      </c>
      <c r="Q1817" s="216">
        <v>0.0015</v>
      </c>
      <c r="R1817" s="216">
        <f>Q1817*H1817</f>
        <v>0.079969499999999999</v>
      </c>
      <c r="S1817" s="216">
        <v>0</v>
      </c>
      <c r="T1817" s="217">
        <f>S1817*H1817</f>
        <v>0</v>
      </c>
      <c r="U1817" s="41"/>
      <c r="V1817" s="41"/>
      <c r="W1817" s="41"/>
      <c r="X1817" s="41"/>
      <c r="Y1817" s="41"/>
      <c r="Z1817" s="41"/>
      <c r="AA1817" s="41"/>
      <c r="AB1817" s="41"/>
      <c r="AC1817" s="41"/>
      <c r="AD1817" s="41"/>
      <c r="AE1817" s="41"/>
      <c r="AR1817" s="218" t="s">
        <v>246</v>
      </c>
      <c r="AT1817" s="218" t="s">
        <v>135</v>
      </c>
      <c r="AU1817" s="218" t="s">
        <v>83</v>
      </c>
      <c r="AY1817" s="20" t="s">
        <v>133</v>
      </c>
      <c r="BE1817" s="219">
        <f>IF(N1817="základní",J1817,0)</f>
        <v>0</v>
      </c>
      <c r="BF1817" s="219">
        <f>IF(N1817="snížená",J1817,0)</f>
        <v>0</v>
      </c>
      <c r="BG1817" s="219">
        <f>IF(N1817="zákl. přenesená",J1817,0)</f>
        <v>0</v>
      </c>
      <c r="BH1817" s="219">
        <f>IF(N1817="sníž. přenesená",J1817,0)</f>
        <v>0</v>
      </c>
      <c r="BI1817" s="219">
        <f>IF(N1817="nulová",J1817,0)</f>
        <v>0</v>
      </c>
      <c r="BJ1817" s="20" t="s">
        <v>81</v>
      </c>
      <c r="BK1817" s="219">
        <f>ROUND(I1817*H1817,2)</f>
        <v>0</v>
      </c>
      <c r="BL1817" s="20" t="s">
        <v>246</v>
      </c>
      <c r="BM1817" s="218" t="s">
        <v>2859</v>
      </c>
    </row>
    <row r="1818" s="2" customFormat="1">
      <c r="A1818" s="41"/>
      <c r="B1818" s="42"/>
      <c r="C1818" s="43"/>
      <c r="D1818" s="220" t="s">
        <v>142</v>
      </c>
      <c r="E1818" s="43"/>
      <c r="F1818" s="221" t="s">
        <v>2860</v>
      </c>
      <c r="G1818" s="43"/>
      <c r="H1818" s="43"/>
      <c r="I1818" s="222"/>
      <c r="J1818" s="43"/>
      <c r="K1818" s="43"/>
      <c r="L1818" s="47"/>
      <c r="M1818" s="223"/>
      <c r="N1818" s="224"/>
      <c r="O1818" s="87"/>
      <c r="P1818" s="87"/>
      <c r="Q1818" s="87"/>
      <c r="R1818" s="87"/>
      <c r="S1818" s="87"/>
      <c r="T1818" s="88"/>
      <c r="U1818" s="41"/>
      <c r="V1818" s="41"/>
      <c r="W1818" s="41"/>
      <c r="X1818" s="41"/>
      <c r="Y1818" s="41"/>
      <c r="Z1818" s="41"/>
      <c r="AA1818" s="41"/>
      <c r="AB1818" s="41"/>
      <c r="AC1818" s="41"/>
      <c r="AD1818" s="41"/>
      <c r="AE1818" s="41"/>
      <c r="AT1818" s="20" t="s">
        <v>142</v>
      </c>
      <c r="AU1818" s="20" t="s">
        <v>83</v>
      </c>
    </row>
    <row r="1819" s="2" customFormat="1">
      <c r="A1819" s="41"/>
      <c r="B1819" s="42"/>
      <c r="C1819" s="43"/>
      <c r="D1819" s="225" t="s">
        <v>144</v>
      </c>
      <c r="E1819" s="43"/>
      <c r="F1819" s="226" t="s">
        <v>2861</v>
      </c>
      <c r="G1819" s="43"/>
      <c r="H1819" s="43"/>
      <c r="I1819" s="222"/>
      <c r="J1819" s="43"/>
      <c r="K1819" s="43"/>
      <c r="L1819" s="47"/>
      <c r="M1819" s="223"/>
      <c r="N1819" s="224"/>
      <c r="O1819" s="87"/>
      <c r="P1819" s="87"/>
      <c r="Q1819" s="87"/>
      <c r="R1819" s="87"/>
      <c r="S1819" s="87"/>
      <c r="T1819" s="88"/>
      <c r="U1819" s="41"/>
      <c r="V1819" s="41"/>
      <c r="W1819" s="41"/>
      <c r="X1819" s="41"/>
      <c r="Y1819" s="41"/>
      <c r="Z1819" s="41"/>
      <c r="AA1819" s="41"/>
      <c r="AB1819" s="41"/>
      <c r="AC1819" s="41"/>
      <c r="AD1819" s="41"/>
      <c r="AE1819" s="41"/>
      <c r="AT1819" s="20" t="s">
        <v>144</v>
      </c>
      <c r="AU1819" s="20" t="s">
        <v>83</v>
      </c>
    </row>
    <row r="1820" s="13" customFormat="1">
      <c r="A1820" s="13"/>
      <c r="B1820" s="227"/>
      <c r="C1820" s="228"/>
      <c r="D1820" s="220" t="s">
        <v>146</v>
      </c>
      <c r="E1820" s="229" t="s">
        <v>19</v>
      </c>
      <c r="F1820" s="230" t="s">
        <v>2862</v>
      </c>
      <c r="G1820" s="228"/>
      <c r="H1820" s="231">
        <v>53.313000000000002</v>
      </c>
      <c r="I1820" s="232"/>
      <c r="J1820" s="228"/>
      <c r="K1820" s="228"/>
      <c r="L1820" s="233"/>
      <c r="M1820" s="234"/>
      <c r="N1820" s="235"/>
      <c r="O1820" s="235"/>
      <c r="P1820" s="235"/>
      <c r="Q1820" s="235"/>
      <c r="R1820" s="235"/>
      <c r="S1820" s="235"/>
      <c r="T1820" s="236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37" t="s">
        <v>146</v>
      </c>
      <c r="AU1820" s="237" t="s">
        <v>83</v>
      </c>
      <c r="AV1820" s="13" t="s">
        <v>83</v>
      </c>
      <c r="AW1820" s="13" t="s">
        <v>33</v>
      </c>
      <c r="AX1820" s="13" t="s">
        <v>81</v>
      </c>
      <c r="AY1820" s="237" t="s">
        <v>133</v>
      </c>
    </row>
    <row r="1821" s="2" customFormat="1" ht="33" customHeight="1">
      <c r="A1821" s="41"/>
      <c r="B1821" s="42"/>
      <c r="C1821" s="207" t="s">
        <v>2863</v>
      </c>
      <c r="D1821" s="207" t="s">
        <v>135</v>
      </c>
      <c r="E1821" s="208" t="s">
        <v>2864</v>
      </c>
      <c r="F1821" s="209" t="s">
        <v>2865</v>
      </c>
      <c r="G1821" s="210" t="s">
        <v>198</v>
      </c>
      <c r="H1821" s="211">
        <v>53.313000000000002</v>
      </c>
      <c r="I1821" s="212"/>
      <c r="J1821" s="213">
        <f>ROUND(I1821*H1821,2)</f>
        <v>0</v>
      </c>
      <c r="K1821" s="209" t="s">
        <v>139</v>
      </c>
      <c r="L1821" s="47"/>
      <c r="M1821" s="214" t="s">
        <v>19</v>
      </c>
      <c r="N1821" s="215" t="s">
        <v>44</v>
      </c>
      <c r="O1821" s="87"/>
      <c r="P1821" s="216">
        <f>O1821*H1821</f>
        <v>0</v>
      </c>
      <c r="Q1821" s="216">
        <v>0.0059959999999999996</v>
      </c>
      <c r="R1821" s="216">
        <f>Q1821*H1821</f>
        <v>0.319664748</v>
      </c>
      <c r="S1821" s="216">
        <v>0</v>
      </c>
      <c r="T1821" s="217">
        <f>S1821*H1821</f>
        <v>0</v>
      </c>
      <c r="U1821" s="41"/>
      <c r="V1821" s="41"/>
      <c r="W1821" s="41"/>
      <c r="X1821" s="41"/>
      <c r="Y1821" s="41"/>
      <c r="Z1821" s="41"/>
      <c r="AA1821" s="41"/>
      <c r="AB1821" s="41"/>
      <c r="AC1821" s="41"/>
      <c r="AD1821" s="41"/>
      <c r="AE1821" s="41"/>
      <c r="AR1821" s="218" t="s">
        <v>246</v>
      </c>
      <c r="AT1821" s="218" t="s">
        <v>135</v>
      </c>
      <c r="AU1821" s="218" t="s">
        <v>83</v>
      </c>
      <c r="AY1821" s="20" t="s">
        <v>133</v>
      </c>
      <c r="BE1821" s="219">
        <f>IF(N1821="základní",J1821,0)</f>
        <v>0</v>
      </c>
      <c r="BF1821" s="219">
        <f>IF(N1821="snížená",J1821,0)</f>
        <v>0</v>
      </c>
      <c r="BG1821" s="219">
        <f>IF(N1821="zákl. přenesená",J1821,0)</f>
        <v>0</v>
      </c>
      <c r="BH1821" s="219">
        <f>IF(N1821="sníž. přenesená",J1821,0)</f>
        <v>0</v>
      </c>
      <c r="BI1821" s="219">
        <f>IF(N1821="nulová",J1821,0)</f>
        <v>0</v>
      </c>
      <c r="BJ1821" s="20" t="s">
        <v>81</v>
      </c>
      <c r="BK1821" s="219">
        <f>ROUND(I1821*H1821,2)</f>
        <v>0</v>
      </c>
      <c r="BL1821" s="20" t="s">
        <v>246</v>
      </c>
      <c r="BM1821" s="218" t="s">
        <v>2866</v>
      </c>
    </row>
    <row r="1822" s="2" customFormat="1">
      <c r="A1822" s="41"/>
      <c r="B1822" s="42"/>
      <c r="C1822" s="43"/>
      <c r="D1822" s="220" t="s">
        <v>142</v>
      </c>
      <c r="E1822" s="43"/>
      <c r="F1822" s="221" t="s">
        <v>2867</v>
      </c>
      <c r="G1822" s="43"/>
      <c r="H1822" s="43"/>
      <c r="I1822" s="222"/>
      <c r="J1822" s="43"/>
      <c r="K1822" s="43"/>
      <c r="L1822" s="47"/>
      <c r="M1822" s="223"/>
      <c r="N1822" s="224"/>
      <c r="O1822" s="87"/>
      <c r="P1822" s="87"/>
      <c r="Q1822" s="87"/>
      <c r="R1822" s="87"/>
      <c r="S1822" s="87"/>
      <c r="T1822" s="88"/>
      <c r="U1822" s="41"/>
      <c r="V1822" s="41"/>
      <c r="W1822" s="41"/>
      <c r="X1822" s="41"/>
      <c r="Y1822" s="41"/>
      <c r="Z1822" s="41"/>
      <c r="AA1822" s="41"/>
      <c r="AB1822" s="41"/>
      <c r="AC1822" s="41"/>
      <c r="AD1822" s="41"/>
      <c r="AE1822" s="41"/>
      <c r="AT1822" s="20" t="s">
        <v>142</v>
      </c>
      <c r="AU1822" s="20" t="s">
        <v>83</v>
      </c>
    </row>
    <row r="1823" s="2" customFormat="1">
      <c r="A1823" s="41"/>
      <c r="B1823" s="42"/>
      <c r="C1823" s="43"/>
      <c r="D1823" s="225" t="s">
        <v>144</v>
      </c>
      <c r="E1823" s="43"/>
      <c r="F1823" s="226" t="s">
        <v>2868</v>
      </c>
      <c r="G1823" s="43"/>
      <c r="H1823" s="43"/>
      <c r="I1823" s="222"/>
      <c r="J1823" s="43"/>
      <c r="K1823" s="43"/>
      <c r="L1823" s="47"/>
      <c r="M1823" s="223"/>
      <c r="N1823" s="224"/>
      <c r="O1823" s="87"/>
      <c r="P1823" s="87"/>
      <c r="Q1823" s="87"/>
      <c r="R1823" s="87"/>
      <c r="S1823" s="87"/>
      <c r="T1823" s="88"/>
      <c r="U1823" s="41"/>
      <c r="V1823" s="41"/>
      <c r="W1823" s="41"/>
      <c r="X1823" s="41"/>
      <c r="Y1823" s="41"/>
      <c r="Z1823" s="41"/>
      <c r="AA1823" s="41"/>
      <c r="AB1823" s="41"/>
      <c r="AC1823" s="41"/>
      <c r="AD1823" s="41"/>
      <c r="AE1823" s="41"/>
      <c r="AT1823" s="20" t="s">
        <v>144</v>
      </c>
      <c r="AU1823" s="20" t="s">
        <v>83</v>
      </c>
    </row>
    <row r="1824" s="14" customFormat="1">
      <c r="A1824" s="14"/>
      <c r="B1824" s="238"/>
      <c r="C1824" s="239"/>
      <c r="D1824" s="220" t="s">
        <v>146</v>
      </c>
      <c r="E1824" s="240" t="s">
        <v>19</v>
      </c>
      <c r="F1824" s="241" t="s">
        <v>2851</v>
      </c>
      <c r="G1824" s="239"/>
      <c r="H1824" s="240" t="s">
        <v>19</v>
      </c>
      <c r="I1824" s="242"/>
      <c r="J1824" s="239"/>
      <c r="K1824" s="239"/>
      <c r="L1824" s="243"/>
      <c r="M1824" s="244"/>
      <c r="N1824" s="245"/>
      <c r="O1824" s="245"/>
      <c r="P1824" s="245"/>
      <c r="Q1824" s="245"/>
      <c r="R1824" s="245"/>
      <c r="S1824" s="245"/>
      <c r="T1824" s="246"/>
      <c r="U1824" s="14"/>
      <c r="V1824" s="14"/>
      <c r="W1824" s="14"/>
      <c r="X1824" s="14"/>
      <c r="Y1824" s="14"/>
      <c r="Z1824" s="14"/>
      <c r="AA1824" s="14"/>
      <c r="AB1824" s="14"/>
      <c r="AC1824" s="14"/>
      <c r="AD1824" s="14"/>
      <c r="AE1824" s="14"/>
      <c r="AT1824" s="247" t="s">
        <v>146</v>
      </c>
      <c r="AU1824" s="247" t="s">
        <v>83</v>
      </c>
      <c r="AV1824" s="14" t="s">
        <v>81</v>
      </c>
      <c r="AW1824" s="14" t="s">
        <v>33</v>
      </c>
      <c r="AX1824" s="14" t="s">
        <v>73</v>
      </c>
      <c r="AY1824" s="247" t="s">
        <v>133</v>
      </c>
    </row>
    <row r="1825" s="13" customFormat="1">
      <c r="A1825" s="13"/>
      <c r="B1825" s="227"/>
      <c r="C1825" s="228"/>
      <c r="D1825" s="220" t="s">
        <v>146</v>
      </c>
      <c r="E1825" s="229" t="s">
        <v>19</v>
      </c>
      <c r="F1825" s="230" t="s">
        <v>2852</v>
      </c>
      <c r="G1825" s="228"/>
      <c r="H1825" s="231">
        <v>17.762</v>
      </c>
      <c r="I1825" s="232"/>
      <c r="J1825" s="228"/>
      <c r="K1825" s="228"/>
      <c r="L1825" s="233"/>
      <c r="M1825" s="234"/>
      <c r="N1825" s="235"/>
      <c r="O1825" s="235"/>
      <c r="P1825" s="235"/>
      <c r="Q1825" s="235"/>
      <c r="R1825" s="235"/>
      <c r="S1825" s="235"/>
      <c r="T1825" s="236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37" t="s">
        <v>146</v>
      </c>
      <c r="AU1825" s="237" t="s">
        <v>83</v>
      </c>
      <c r="AV1825" s="13" t="s">
        <v>83</v>
      </c>
      <c r="AW1825" s="13" t="s">
        <v>33</v>
      </c>
      <c r="AX1825" s="13" t="s">
        <v>73</v>
      </c>
      <c r="AY1825" s="237" t="s">
        <v>133</v>
      </c>
    </row>
    <row r="1826" s="13" customFormat="1">
      <c r="A1826" s="13"/>
      <c r="B1826" s="227"/>
      <c r="C1826" s="228"/>
      <c r="D1826" s="220" t="s">
        <v>146</v>
      </c>
      <c r="E1826" s="229" t="s">
        <v>19</v>
      </c>
      <c r="F1826" s="230" t="s">
        <v>2853</v>
      </c>
      <c r="G1826" s="228"/>
      <c r="H1826" s="231">
        <v>13.544000000000001</v>
      </c>
      <c r="I1826" s="232"/>
      <c r="J1826" s="228"/>
      <c r="K1826" s="228"/>
      <c r="L1826" s="233"/>
      <c r="M1826" s="234"/>
      <c r="N1826" s="235"/>
      <c r="O1826" s="235"/>
      <c r="P1826" s="235"/>
      <c r="Q1826" s="235"/>
      <c r="R1826" s="235"/>
      <c r="S1826" s="235"/>
      <c r="T1826" s="236"/>
      <c r="U1826" s="13"/>
      <c r="V1826" s="13"/>
      <c r="W1826" s="13"/>
      <c r="X1826" s="13"/>
      <c r="Y1826" s="13"/>
      <c r="Z1826" s="13"/>
      <c r="AA1826" s="13"/>
      <c r="AB1826" s="13"/>
      <c r="AC1826" s="13"/>
      <c r="AD1826" s="13"/>
      <c r="AE1826" s="13"/>
      <c r="AT1826" s="237" t="s">
        <v>146</v>
      </c>
      <c r="AU1826" s="237" t="s">
        <v>83</v>
      </c>
      <c r="AV1826" s="13" t="s">
        <v>83</v>
      </c>
      <c r="AW1826" s="13" t="s">
        <v>33</v>
      </c>
      <c r="AX1826" s="13" t="s">
        <v>73</v>
      </c>
      <c r="AY1826" s="237" t="s">
        <v>133</v>
      </c>
    </row>
    <row r="1827" s="13" customFormat="1">
      <c r="A1827" s="13"/>
      <c r="B1827" s="227"/>
      <c r="C1827" s="228"/>
      <c r="D1827" s="220" t="s">
        <v>146</v>
      </c>
      <c r="E1827" s="229" t="s">
        <v>19</v>
      </c>
      <c r="F1827" s="230" t="s">
        <v>2854</v>
      </c>
      <c r="G1827" s="228"/>
      <c r="H1827" s="231">
        <v>6.3840000000000003</v>
      </c>
      <c r="I1827" s="232"/>
      <c r="J1827" s="228"/>
      <c r="K1827" s="228"/>
      <c r="L1827" s="233"/>
      <c r="M1827" s="234"/>
      <c r="N1827" s="235"/>
      <c r="O1827" s="235"/>
      <c r="P1827" s="235"/>
      <c r="Q1827" s="235"/>
      <c r="R1827" s="235"/>
      <c r="S1827" s="235"/>
      <c r="T1827" s="236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37" t="s">
        <v>146</v>
      </c>
      <c r="AU1827" s="237" t="s">
        <v>83</v>
      </c>
      <c r="AV1827" s="13" t="s">
        <v>83</v>
      </c>
      <c r="AW1827" s="13" t="s">
        <v>33</v>
      </c>
      <c r="AX1827" s="13" t="s">
        <v>73</v>
      </c>
      <c r="AY1827" s="237" t="s">
        <v>133</v>
      </c>
    </row>
    <row r="1828" s="13" customFormat="1">
      <c r="A1828" s="13"/>
      <c r="B1828" s="227"/>
      <c r="C1828" s="228"/>
      <c r="D1828" s="220" t="s">
        <v>146</v>
      </c>
      <c r="E1828" s="229" t="s">
        <v>19</v>
      </c>
      <c r="F1828" s="230" t="s">
        <v>2855</v>
      </c>
      <c r="G1828" s="228"/>
      <c r="H1828" s="231">
        <v>15.622999999999999</v>
      </c>
      <c r="I1828" s="232"/>
      <c r="J1828" s="228"/>
      <c r="K1828" s="228"/>
      <c r="L1828" s="233"/>
      <c r="M1828" s="234"/>
      <c r="N1828" s="235"/>
      <c r="O1828" s="235"/>
      <c r="P1828" s="235"/>
      <c r="Q1828" s="235"/>
      <c r="R1828" s="235"/>
      <c r="S1828" s="235"/>
      <c r="T1828" s="236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37" t="s">
        <v>146</v>
      </c>
      <c r="AU1828" s="237" t="s">
        <v>83</v>
      </c>
      <c r="AV1828" s="13" t="s">
        <v>83</v>
      </c>
      <c r="AW1828" s="13" t="s">
        <v>33</v>
      </c>
      <c r="AX1828" s="13" t="s">
        <v>73</v>
      </c>
      <c r="AY1828" s="237" t="s">
        <v>133</v>
      </c>
    </row>
    <row r="1829" s="15" customFormat="1">
      <c r="A1829" s="15"/>
      <c r="B1829" s="248"/>
      <c r="C1829" s="249"/>
      <c r="D1829" s="220" t="s">
        <v>146</v>
      </c>
      <c r="E1829" s="250" t="s">
        <v>19</v>
      </c>
      <c r="F1829" s="251" t="s">
        <v>261</v>
      </c>
      <c r="G1829" s="249"/>
      <c r="H1829" s="252">
        <v>53.312999999999995</v>
      </c>
      <c r="I1829" s="253"/>
      <c r="J1829" s="249"/>
      <c r="K1829" s="249"/>
      <c r="L1829" s="254"/>
      <c r="M1829" s="255"/>
      <c r="N1829" s="256"/>
      <c r="O1829" s="256"/>
      <c r="P1829" s="256"/>
      <c r="Q1829" s="256"/>
      <c r="R1829" s="256"/>
      <c r="S1829" s="256"/>
      <c r="T1829" s="257"/>
      <c r="U1829" s="15"/>
      <c r="V1829" s="15"/>
      <c r="W1829" s="15"/>
      <c r="X1829" s="15"/>
      <c r="Y1829" s="15"/>
      <c r="Z1829" s="15"/>
      <c r="AA1829" s="15"/>
      <c r="AB1829" s="15"/>
      <c r="AC1829" s="15"/>
      <c r="AD1829" s="15"/>
      <c r="AE1829" s="15"/>
      <c r="AT1829" s="258" t="s">
        <v>146</v>
      </c>
      <c r="AU1829" s="258" t="s">
        <v>83</v>
      </c>
      <c r="AV1829" s="15" t="s">
        <v>140</v>
      </c>
      <c r="AW1829" s="15" t="s">
        <v>33</v>
      </c>
      <c r="AX1829" s="15" t="s">
        <v>81</v>
      </c>
      <c r="AY1829" s="258" t="s">
        <v>133</v>
      </c>
    </row>
    <row r="1830" s="2" customFormat="1" ht="24.15" customHeight="1">
      <c r="A1830" s="41"/>
      <c r="B1830" s="42"/>
      <c r="C1830" s="273" t="s">
        <v>2869</v>
      </c>
      <c r="D1830" s="273" t="s">
        <v>735</v>
      </c>
      <c r="E1830" s="274" t="s">
        <v>2870</v>
      </c>
      <c r="F1830" s="275" t="s">
        <v>2871</v>
      </c>
      <c r="G1830" s="276" t="s">
        <v>198</v>
      </c>
      <c r="H1830" s="277">
        <v>53.313000000000002</v>
      </c>
      <c r="I1830" s="278"/>
      <c r="J1830" s="279">
        <f>ROUND(I1830*H1830,2)</f>
        <v>0</v>
      </c>
      <c r="K1830" s="275" t="s">
        <v>139</v>
      </c>
      <c r="L1830" s="280"/>
      <c r="M1830" s="281" t="s">
        <v>19</v>
      </c>
      <c r="N1830" s="282" t="s">
        <v>44</v>
      </c>
      <c r="O1830" s="87"/>
      <c r="P1830" s="216">
        <f>O1830*H1830</f>
        <v>0</v>
      </c>
      <c r="Q1830" s="216">
        <v>0.018409999999999999</v>
      </c>
      <c r="R1830" s="216">
        <f>Q1830*H1830</f>
        <v>0.98149233000000002</v>
      </c>
      <c r="S1830" s="216">
        <v>0</v>
      </c>
      <c r="T1830" s="217">
        <f>S1830*H1830</f>
        <v>0</v>
      </c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  <c r="AE1830" s="41"/>
      <c r="AR1830" s="218" t="s">
        <v>382</v>
      </c>
      <c r="AT1830" s="218" t="s">
        <v>735</v>
      </c>
      <c r="AU1830" s="218" t="s">
        <v>83</v>
      </c>
      <c r="AY1830" s="20" t="s">
        <v>133</v>
      </c>
      <c r="BE1830" s="219">
        <f>IF(N1830="základní",J1830,0)</f>
        <v>0</v>
      </c>
      <c r="BF1830" s="219">
        <f>IF(N1830="snížená",J1830,0)</f>
        <v>0</v>
      </c>
      <c r="BG1830" s="219">
        <f>IF(N1830="zákl. přenesená",J1830,0)</f>
        <v>0</v>
      </c>
      <c r="BH1830" s="219">
        <f>IF(N1830="sníž. přenesená",J1830,0)</f>
        <v>0</v>
      </c>
      <c r="BI1830" s="219">
        <f>IF(N1830="nulová",J1830,0)</f>
        <v>0</v>
      </c>
      <c r="BJ1830" s="20" t="s">
        <v>81</v>
      </c>
      <c r="BK1830" s="219">
        <f>ROUND(I1830*H1830,2)</f>
        <v>0</v>
      </c>
      <c r="BL1830" s="20" t="s">
        <v>246</v>
      </c>
      <c r="BM1830" s="218" t="s">
        <v>2872</v>
      </c>
    </row>
    <row r="1831" s="2" customFormat="1">
      <c r="A1831" s="41"/>
      <c r="B1831" s="42"/>
      <c r="C1831" s="43"/>
      <c r="D1831" s="220" t="s">
        <v>142</v>
      </c>
      <c r="E1831" s="43"/>
      <c r="F1831" s="221" t="s">
        <v>2871</v>
      </c>
      <c r="G1831" s="43"/>
      <c r="H1831" s="43"/>
      <c r="I1831" s="222"/>
      <c r="J1831" s="43"/>
      <c r="K1831" s="43"/>
      <c r="L1831" s="47"/>
      <c r="M1831" s="223"/>
      <c r="N1831" s="224"/>
      <c r="O1831" s="87"/>
      <c r="P1831" s="87"/>
      <c r="Q1831" s="87"/>
      <c r="R1831" s="87"/>
      <c r="S1831" s="87"/>
      <c r="T1831" s="88"/>
      <c r="U1831" s="41"/>
      <c r="V1831" s="41"/>
      <c r="W1831" s="41"/>
      <c r="X1831" s="41"/>
      <c r="Y1831" s="41"/>
      <c r="Z1831" s="41"/>
      <c r="AA1831" s="41"/>
      <c r="AB1831" s="41"/>
      <c r="AC1831" s="41"/>
      <c r="AD1831" s="41"/>
      <c r="AE1831" s="41"/>
      <c r="AT1831" s="20" t="s">
        <v>142</v>
      </c>
      <c r="AU1831" s="20" t="s">
        <v>83</v>
      </c>
    </row>
    <row r="1832" s="2" customFormat="1" ht="24.15" customHeight="1">
      <c r="A1832" s="41"/>
      <c r="B1832" s="42"/>
      <c r="C1832" s="207" t="s">
        <v>2873</v>
      </c>
      <c r="D1832" s="207" t="s">
        <v>135</v>
      </c>
      <c r="E1832" s="208" t="s">
        <v>2874</v>
      </c>
      <c r="F1832" s="209" t="s">
        <v>2875</v>
      </c>
      <c r="G1832" s="210" t="s">
        <v>181</v>
      </c>
      <c r="H1832" s="211">
        <v>1.397</v>
      </c>
      <c r="I1832" s="212"/>
      <c r="J1832" s="213">
        <f>ROUND(I1832*H1832,2)</f>
        <v>0</v>
      </c>
      <c r="K1832" s="209" t="s">
        <v>139</v>
      </c>
      <c r="L1832" s="47"/>
      <c r="M1832" s="214" t="s">
        <v>19</v>
      </c>
      <c r="N1832" s="215" t="s">
        <v>44</v>
      </c>
      <c r="O1832" s="87"/>
      <c r="P1832" s="216">
        <f>O1832*H1832</f>
        <v>0</v>
      </c>
      <c r="Q1832" s="216">
        <v>0</v>
      </c>
      <c r="R1832" s="216">
        <f>Q1832*H1832</f>
        <v>0</v>
      </c>
      <c r="S1832" s="216">
        <v>0</v>
      </c>
      <c r="T1832" s="217">
        <f>S1832*H1832</f>
        <v>0</v>
      </c>
      <c r="U1832" s="41"/>
      <c r="V1832" s="41"/>
      <c r="W1832" s="41"/>
      <c r="X1832" s="41"/>
      <c r="Y1832" s="41"/>
      <c r="Z1832" s="41"/>
      <c r="AA1832" s="41"/>
      <c r="AB1832" s="41"/>
      <c r="AC1832" s="41"/>
      <c r="AD1832" s="41"/>
      <c r="AE1832" s="41"/>
      <c r="AR1832" s="218" t="s">
        <v>246</v>
      </c>
      <c r="AT1832" s="218" t="s">
        <v>135</v>
      </c>
      <c r="AU1832" s="218" t="s">
        <v>83</v>
      </c>
      <c r="AY1832" s="20" t="s">
        <v>133</v>
      </c>
      <c r="BE1832" s="219">
        <f>IF(N1832="základní",J1832,0)</f>
        <v>0</v>
      </c>
      <c r="BF1832" s="219">
        <f>IF(N1832="snížená",J1832,0)</f>
        <v>0</v>
      </c>
      <c r="BG1832" s="219">
        <f>IF(N1832="zákl. přenesená",J1832,0)</f>
        <v>0</v>
      </c>
      <c r="BH1832" s="219">
        <f>IF(N1832="sníž. přenesená",J1832,0)</f>
        <v>0</v>
      </c>
      <c r="BI1832" s="219">
        <f>IF(N1832="nulová",J1832,0)</f>
        <v>0</v>
      </c>
      <c r="BJ1832" s="20" t="s">
        <v>81</v>
      </c>
      <c r="BK1832" s="219">
        <f>ROUND(I1832*H1832,2)</f>
        <v>0</v>
      </c>
      <c r="BL1832" s="20" t="s">
        <v>246</v>
      </c>
      <c r="BM1832" s="218" t="s">
        <v>2876</v>
      </c>
    </row>
    <row r="1833" s="2" customFormat="1">
      <c r="A1833" s="41"/>
      <c r="B1833" s="42"/>
      <c r="C1833" s="43"/>
      <c r="D1833" s="220" t="s">
        <v>142</v>
      </c>
      <c r="E1833" s="43"/>
      <c r="F1833" s="221" t="s">
        <v>2877</v>
      </c>
      <c r="G1833" s="43"/>
      <c r="H1833" s="43"/>
      <c r="I1833" s="222"/>
      <c r="J1833" s="43"/>
      <c r="K1833" s="43"/>
      <c r="L1833" s="47"/>
      <c r="M1833" s="223"/>
      <c r="N1833" s="224"/>
      <c r="O1833" s="87"/>
      <c r="P1833" s="87"/>
      <c r="Q1833" s="87"/>
      <c r="R1833" s="87"/>
      <c r="S1833" s="87"/>
      <c r="T1833" s="88"/>
      <c r="U1833" s="41"/>
      <c r="V1833" s="41"/>
      <c r="W1833" s="41"/>
      <c r="X1833" s="41"/>
      <c r="Y1833" s="41"/>
      <c r="Z1833" s="41"/>
      <c r="AA1833" s="41"/>
      <c r="AB1833" s="41"/>
      <c r="AC1833" s="41"/>
      <c r="AD1833" s="41"/>
      <c r="AE1833" s="41"/>
      <c r="AT1833" s="20" t="s">
        <v>142</v>
      </c>
      <c r="AU1833" s="20" t="s">
        <v>83</v>
      </c>
    </row>
    <row r="1834" s="2" customFormat="1">
      <c r="A1834" s="41"/>
      <c r="B1834" s="42"/>
      <c r="C1834" s="43"/>
      <c r="D1834" s="225" t="s">
        <v>144</v>
      </c>
      <c r="E1834" s="43"/>
      <c r="F1834" s="226" t="s">
        <v>2878</v>
      </c>
      <c r="G1834" s="43"/>
      <c r="H1834" s="43"/>
      <c r="I1834" s="222"/>
      <c r="J1834" s="43"/>
      <c r="K1834" s="43"/>
      <c r="L1834" s="47"/>
      <c r="M1834" s="223"/>
      <c r="N1834" s="224"/>
      <c r="O1834" s="87"/>
      <c r="P1834" s="87"/>
      <c r="Q1834" s="87"/>
      <c r="R1834" s="87"/>
      <c r="S1834" s="87"/>
      <c r="T1834" s="88"/>
      <c r="U1834" s="41"/>
      <c r="V1834" s="41"/>
      <c r="W1834" s="41"/>
      <c r="X1834" s="41"/>
      <c r="Y1834" s="41"/>
      <c r="Z1834" s="41"/>
      <c r="AA1834" s="41"/>
      <c r="AB1834" s="41"/>
      <c r="AC1834" s="41"/>
      <c r="AD1834" s="41"/>
      <c r="AE1834" s="41"/>
      <c r="AT1834" s="20" t="s">
        <v>144</v>
      </c>
      <c r="AU1834" s="20" t="s">
        <v>83</v>
      </c>
    </row>
    <row r="1835" s="12" customFormat="1" ht="22.8" customHeight="1">
      <c r="A1835" s="12"/>
      <c r="B1835" s="191"/>
      <c r="C1835" s="192"/>
      <c r="D1835" s="193" t="s">
        <v>72</v>
      </c>
      <c r="E1835" s="205" t="s">
        <v>2879</v>
      </c>
      <c r="F1835" s="205" t="s">
        <v>2880</v>
      </c>
      <c r="G1835" s="192"/>
      <c r="H1835" s="192"/>
      <c r="I1835" s="195"/>
      <c r="J1835" s="206">
        <f>BK1835</f>
        <v>0</v>
      </c>
      <c r="K1835" s="192"/>
      <c r="L1835" s="197"/>
      <c r="M1835" s="198"/>
      <c r="N1835" s="199"/>
      <c r="O1835" s="199"/>
      <c r="P1835" s="200">
        <f>SUM(P1836:P1959)</f>
        <v>0</v>
      </c>
      <c r="Q1835" s="199"/>
      <c r="R1835" s="200">
        <f>SUM(R1836:R1959)</f>
        <v>0.19180107199999999</v>
      </c>
      <c r="S1835" s="199"/>
      <c r="T1835" s="201">
        <f>SUM(T1836:T1959)</f>
        <v>0</v>
      </c>
      <c r="U1835" s="12"/>
      <c r="V1835" s="12"/>
      <c r="W1835" s="12"/>
      <c r="X1835" s="12"/>
      <c r="Y1835" s="12"/>
      <c r="Z1835" s="12"/>
      <c r="AA1835" s="12"/>
      <c r="AB1835" s="12"/>
      <c r="AC1835" s="12"/>
      <c r="AD1835" s="12"/>
      <c r="AE1835" s="12"/>
      <c r="AR1835" s="202" t="s">
        <v>83</v>
      </c>
      <c r="AT1835" s="203" t="s">
        <v>72</v>
      </c>
      <c r="AU1835" s="203" t="s">
        <v>81</v>
      </c>
      <c r="AY1835" s="202" t="s">
        <v>133</v>
      </c>
      <c r="BK1835" s="204">
        <f>SUM(BK1836:BK1959)</f>
        <v>0</v>
      </c>
    </row>
    <row r="1836" s="2" customFormat="1" ht="24.15" customHeight="1">
      <c r="A1836" s="41"/>
      <c r="B1836" s="42"/>
      <c r="C1836" s="207" t="s">
        <v>2881</v>
      </c>
      <c r="D1836" s="207" t="s">
        <v>135</v>
      </c>
      <c r="E1836" s="208" t="s">
        <v>2882</v>
      </c>
      <c r="F1836" s="209" t="s">
        <v>2883</v>
      </c>
      <c r="G1836" s="210" t="s">
        <v>198</v>
      </c>
      <c r="H1836" s="211">
        <v>14.462999999999999</v>
      </c>
      <c r="I1836" s="212"/>
      <c r="J1836" s="213">
        <f>ROUND(I1836*H1836,2)</f>
        <v>0</v>
      </c>
      <c r="K1836" s="209" t="s">
        <v>139</v>
      </c>
      <c r="L1836" s="47"/>
      <c r="M1836" s="214" t="s">
        <v>19</v>
      </c>
      <c r="N1836" s="215" t="s">
        <v>44</v>
      </c>
      <c r="O1836" s="87"/>
      <c r="P1836" s="216">
        <f>O1836*H1836</f>
        <v>0</v>
      </c>
      <c r="Q1836" s="216">
        <v>2.0000000000000002E-05</v>
      </c>
      <c r="R1836" s="216">
        <f>Q1836*H1836</f>
        <v>0.00028926000000000001</v>
      </c>
      <c r="S1836" s="216">
        <v>0</v>
      </c>
      <c r="T1836" s="217">
        <f>S1836*H1836</f>
        <v>0</v>
      </c>
      <c r="U1836" s="41"/>
      <c r="V1836" s="41"/>
      <c r="W1836" s="41"/>
      <c r="X1836" s="41"/>
      <c r="Y1836" s="41"/>
      <c r="Z1836" s="41"/>
      <c r="AA1836" s="41"/>
      <c r="AB1836" s="41"/>
      <c r="AC1836" s="41"/>
      <c r="AD1836" s="41"/>
      <c r="AE1836" s="41"/>
      <c r="AR1836" s="218" t="s">
        <v>246</v>
      </c>
      <c r="AT1836" s="218" t="s">
        <v>135</v>
      </c>
      <c r="AU1836" s="218" t="s">
        <v>83</v>
      </c>
      <c r="AY1836" s="20" t="s">
        <v>133</v>
      </c>
      <c r="BE1836" s="219">
        <f>IF(N1836="základní",J1836,0)</f>
        <v>0</v>
      </c>
      <c r="BF1836" s="219">
        <f>IF(N1836="snížená",J1836,0)</f>
        <v>0</v>
      </c>
      <c r="BG1836" s="219">
        <f>IF(N1836="zákl. přenesená",J1836,0)</f>
        <v>0</v>
      </c>
      <c r="BH1836" s="219">
        <f>IF(N1836="sníž. přenesená",J1836,0)</f>
        <v>0</v>
      </c>
      <c r="BI1836" s="219">
        <f>IF(N1836="nulová",J1836,0)</f>
        <v>0</v>
      </c>
      <c r="BJ1836" s="20" t="s">
        <v>81</v>
      </c>
      <c r="BK1836" s="219">
        <f>ROUND(I1836*H1836,2)</f>
        <v>0</v>
      </c>
      <c r="BL1836" s="20" t="s">
        <v>246</v>
      </c>
      <c r="BM1836" s="218" t="s">
        <v>2884</v>
      </c>
    </row>
    <row r="1837" s="2" customFormat="1">
      <c r="A1837" s="41"/>
      <c r="B1837" s="42"/>
      <c r="C1837" s="43"/>
      <c r="D1837" s="220" t="s">
        <v>142</v>
      </c>
      <c r="E1837" s="43"/>
      <c r="F1837" s="221" t="s">
        <v>2885</v>
      </c>
      <c r="G1837" s="43"/>
      <c r="H1837" s="43"/>
      <c r="I1837" s="222"/>
      <c r="J1837" s="43"/>
      <c r="K1837" s="43"/>
      <c r="L1837" s="47"/>
      <c r="M1837" s="223"/>
      <c r="N1837" s="224"/>
      <c r="O1837" s="87"/>
      <c r="P1837" s="87"/>
      <c r="Q1837" s="87"/>
      <c r="R1837" s="87"/>
      <c r="S1837" s="87"/>
      <c r="T1837" s="88"/>
      <c r="U1837" s="41"/>
      <c r="V1837" s="41"/>
      <c r="W1837" s="41"/>
      <c r="X1837" s="41"/>
      <c r="Y1837" s="41"/>
      <c r="Z1837" s="41"/>
      <c r="AA1837" s="41"/>
      <c r="AB1837" s="41"/>
      <c r="AC1837" s="41"/>
      <c r="AD1837" s="41"/>
      <c r="AE1837" s="41"/>
      <c r="AT1837" s="20" t="s">
        <v>142</v>
      </c>
      <c r="AU1837" s="20" t="s">
        <v>83</v>
      </c>
    </row>
    <row r="1838" s="2" customFormat="1">
      <c r="A1838" s="41"/>
      <c r="B1838" s="42"/>
      <c r="C1838" s="43"/>
      <c r="D1838" s="225" t="s">
        <v>144</v>
      </c>
      <c r="E1838" s="43"/>
      <c r="F1838" s="226" t="s">
        <v>2886</v>
      </c>
      <c r="G1838" s="43"/>
      <c r="H1838" s="43"/>
      <c r="I1838" s="222"/>
      <c r="J1838" s="43"/>
      <c r="K1838" s="43"/>
      <c r="L1838" s="47"/>
      <c r="M1838" s="223"/>
      <c r="N1838" s="224"/>
      <c r="O1838" s="87"/>
      <c r="P1838" s="87"/>
      <c r="Q1838" s="87"/>
      <c r="R1838" s="87"/>
      <c r="S1838" s="87"/>
      <c r="T1838" s="88"/>
      <c r="U1838" s="41"/>
      <c r="V1838" s="41"/>
      <c r="W1838" s="41"/>
      <c r="X1838" s="41"/>
      <c r="Y1838" s="41"/>
      <c r="Z1838" s="41"/>
      <c r="AA1838" s="41"/>
      <c r="AB1838" s="41"/>
      <c r="AC1838" s="41"/>
      <c r="AD1838" s="41"/>
      <c r="AE1838" s="41"/>
      <c r="AT1838" s="20" t="s">
        <v>144</v>
      </c>
      <c r="AU1838" s="20" t="s">
        <v>83</v>
      </c>
    </row>
    <row r="1839" s="14" customFormat="1">
      <c r="A1839" s="14"/>
      <c r="B1839" s="238"/>
      <c r="C1839" s="239"/>
      <c r="D1839" s="220" t="s">
        <v>146</v>
      </c>
      <c r="E1839" s="240" t="s">
        <v>19</v>
      </c>
      <c r="F1839" s="241" t="s">
        <v>2887</v>
      </c>
      <c r="G1839" s="239"/>
      <c r="H1839" s="240" t="s">
        <v>19</v>
      </c>
      <c r="I1839" s="242"/>
      <c r="J1839" s="239"/>
      <c r="K1839" s="239"/>
      <c r="L1839" s="243"/>
      <c r="M1839" s="244"/>
      <c r="N1839" s="245"/>
      <c r="O1839" s="245"/>
      <c r="P1839" s="245"/>
      <c r="Q1839" s="245"/>
      <c r="R1839" s="245"/>
      <c r="S1839" s="245"/>
      <c r="T1839" s="246"/>
      <c r="U1839" s="14"/>
      <c r="V1839" s="14"/>
      <c r="W1839" s="14"/>
      <c r="X1839" s="14"/>
      <c r="Y1839" s="14"/>
      <c r="Z1839" s="14"/>
      <c r="AA1839" s="14"/>
      <c r="AB1839" s="14"/>
      <c r="AC1839" s="14"/>
      <c r="AD1839" s="14"/>
      <c r="AE1839" s="14"/>
      <c r="AT1839" s="247" t="s">
        <v>146</v>
      </c>
      <c r="AU1839" s="247" t="s">
        <v>83</v>
      </c>
      <c r="AV1839" s="14" t="s">
        <v>81</v>
      </c>
      <c r="AW1839" s="14" t="s">
        <v>33</v>
      </c>
      <c r="AX1839" s="14" t="s">
        <v>73</v>
      </c>
      <c r="AY1839" s="247" t="s">
        <v>133</v>
      </c>
    </row>
    <row r="1840" s="13" customFormat="1">
      <c r="A1840" s="13"/>
      <c r="B1840" s="227"/>
      <c r="C1840" s="228"/>
      <c r="D1840" s="220" t="s">
        <v>146</v>
      </c>
      <c r="E1840" s="229" t="s">
        <v>19</v>
      </c>
      <c r="F1840" s="230" t="s">
        <v>1250</v>
      </c>
      <c r="G1840" s="228"/>
      <c r="H1840" s="231">
        <v>3.8999999999999999</v>
      </c>
      <c r="I1840" s="232"/>
      <c r="J1840" s="228"/>
      <c r="K1840" s="228"/>
      <c r="L1840" s="233"/>
      <c r="M1840" s="234"/>
      <c r="N1840" s="235"/>
      <c r="O1840" s="235"/>
      <c r="P1840" s="235"/>
      <c r="Q1840" s="235"/>
      <c r="R1840" s="235"/>
      <c r="S1840" s="235"/>
      <c r="T1840" s="236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37" t="s">
        <v>146</v>
      </c>
      <c r="AU1840" s="237" t="s">
        <v>83</v>
      </c>
      <c r="AV1840" s="13" t="s">
        <v>83</v>
      </c>
      <c r="AW1840" s="13" t="s">
        <v>33</v>
      </c>
      <c r="AX1840" s="13" t="s">
        <v>73</v>
      </c>
      <c r="AY1840" s="237" t="s">
        <v>133</v>
      </c>
    </row>
    <row r="1841" s="14" customFormat="1">
      <c r="A1841" s="14"/>
      <c r="B1841" s="238"/>
      <c r="C1841" s="239"/>
      <c r="D1841" s="220" t="s">
        <v>146</v>
      </c>
      <c r="E1841" s="240" t="s">
        <v>19</v>
      </c>
      <c r="F1841" s="241" t="s">
        <v>2888</v>
      </c>
      <c r="G1841" s="239"/>
      <c r="H1841" s="240" t="s">
        <v>19</v>
      </c>
      <c r="I1841" s="242"/>
      <c r="J1841" s="239"/>
      <c r="K1841" s="239"/>
      <c r="L1841" s="243"/>
      <c r="M1841" s="244"/>
      <c r="N1841" s="245"/>
      <c r="O1841" s="245"/>
      <c r="P1841" s="245"/>
      <c r="Q1841" s="245"/>
      <c r="R1841" s="245"/>
      <c r="S1841" s="245"/>
      <c r="T1841" s="246"/>
      <c r="U1841" s="14"/>
      <c r="V1841" s="14"/>
      <c r="W1841" s="14"/>
      <c r="X1841" s="14"/>
      <c r="Y1841" s="14"/>
      <c r="Z1841" s="14"/>
      <c r="AA1841" s="14"/>
      <c r="AB1841" s="14"/>
      <c r="AC1841" s="14"/>
      <c r="AD1841" s="14"/>
      <c r="AE1841" s="14"/>
      <c r="AT1841" s="247" t="s">
        <v>146</v>
      </c>
      <c r="AU1841" s="247" t="s">
        <v>83</v>
      </c>
      <c r="AV1841" s="14" t="s">
        <v>81</v>
      </c>
      <c r="AW1841" s="14" t="s">
        <v>33</v>
      </c>
      <c r="AX1841" s="14" t="s">
        <v>73</v>
      </c>
      <c r="AY1841" s="247" t="s">
        <v>133</v>
      </c>
    </row>
    <row r="1842" s="13" customFormat="1">
      <c r="A1842" s="13"/>
      <c r="B1842" s="227"/>
      <c r="C1842" s="228"/>
      <c r="D1842" s="220" t="s">
        <v>146</v>
      </c>
      <c r="E1842" s="229" t="s">
        <v>19</v>
      </c>
      <c r="F1842" s="230" t="s">
        <v>1252</v>
      </c>
      <c r="G1842" s="228"/>
      <c r="H1842" s="231">
        <v>10.563000000000001</v>
      </c>
      <c r="I1842" s="232"/>
      <c r="J1842" s="228"/>
      <c r="K1842" s="228"/>
      <c r="L1842" s="233"/>
      <c r="M1842" s="234"/>
      <c r="N1842" s="235"/>
      <c r="O1842" s="235"/>
      <c r="P1842" s="235"/>
      <c r="Q1842" s="235"/>
      <c r="R1842" s="235"/>
      <c r="S1842" s="235"/>
      <c r="T1842" s="236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37" t="s">
        <v>146</v>
      </c>
      <c r="AU1842" s="237" t="s">
        <v>83</v>
      </c>
      <c r="AV1842" s="13" t="s">
        <v>83</v>
      </c>
      <c r="AW1842" s="13" t="s">
        <v>33</v>
      </c>
      <c r="AX1842" s="13" t="s">
        <v>73</v>
      </c>
      <c r="AY1842" s="237" t="s">
        <v>133</v>
      </c>
    </row>
    <row r="1843" s="15" customFormat="1">
      <c r="A1843" s="15"/>
      <c r="B1843" s="248"/>
      <c r="C1843" s="249"/>
      <c r="D1843" s="220" t="s">
        <v>146</v>
      </c>
      <c r="E1843" s="250" t="s">
        <v>19</v>
      </c>
      <c r="F1843" s="251" t="s">
        <v>261</v>
      </c>
      <c r="G1843" s="249"/>
      <c r="H1843" s="252">
        <v>14.463000000000001</v>
      </c>
      <c r="I1843" s="253"/>
      <c r="J1843" s="249"/>
      <c r="K1843" s="249"/>
      <c r="L1843" s="254"/>
      <c r="M1843" s="255"/>
      <c r="N1843" s="256"/>
      <c r="O1843" s="256"/>
      <c r="P1843" s="256"/>
      <c r="Q1843" s="256"/>
      <c r="R1843" s="256"/>
      <c r="S1843" s="256"/>
      <c r="T1843" s="257"/>
      <c r="U1843" s="15"/>
      <c r="V1843" s="15"/>
      <c r="W1843" s="15"/>
      <c r="X1843" s="15"/>
      <c r="Y1843" s="15"/>
      <c r="Z1843" s="15"/>
      <c r="AA1843" s="15"/>
      <c r="AB1843" s="15"/>
      <c r="AC1843" s="15"/>
      <c r="AD1843" s="15"/>
      <c r="AE1843" s="15"/>
      <c r="AT1843" s="258" t="s">
        <v>146</v>
      </c>
      <c r="AU1843" s="258" t="s">
        <v>83</v>
      </c>
      <c r="AV1843" s="15" t="s">
        <v>140</v>
      </c>
      <c r="AW1843" s="15" t="s">
        <v>33</v>
      </c>
      <c r="AX1843" s="15" t="s">
        <v>81</v>
      </c>
      <c r="AY1843" s="258" t="s">
        <v>133</v>
      </c>
    </row>
    <row r="1844" s="2" customFormat="1" ht="24.15" customHeight="1">
      <c r="A1844" s="41"/>
      <c r="B1844" s="42"/>
      <c r="C1844" s="207" t="s">
        <v>2889</v>
      </c>
      <c r="D1844" s="207" t="s">
        <v>135</v>
      </c>
      <c r="E1844" s="208" t="s">
        <v>2890</v>
      </c>
      <c r="F1844" s="209" t="s">
        <v>2891</v>
      </c>
      <c r="G1844" s="210" t="s">
        <v>198</v>
      </c>
      <c r="H1844" s="211">
        <v>179.446</v>
      </c>
      <c r="I1844" s="212"/>
      <c r="J1844" s="213">
        <f>ROUND(I1844*H1844,2)</f>
        <v>0</v>
      </c>
      <c r="K1844" s="209" t="s">
        <v>139</v>
      </c>
      <c r="L1844" s="47"/>
      <c r="M1844" s="214" t="s">
        <v>19</v>
      </c>
      <c r="N1844" s="215" t="s">
        <v>44</v>
      </c>
      <c r="O1844" s="87"/>
      <c r="P1844" s="216">
        <f>O1844*H1844</f>
        <v>0</v>
      </c>
      <c r="Q1844" s="216">
        <v>2.0000000000000002E-05</v>
      </c>
      <c r="R1844" s="216">
        <f>Q1844*H1844</f>
        <v>0.0035889200000000002</v>
      </c>
      <c r="S1844" s="216">
        <v>0</v>
      </c>
      <c r="T1844" s="217">
        <f>S1844*H1844</f>
        <v>0</v>
      </c>
      <c r="U1844" s="41"/>
      <c r="V1844" s="41"/>
      <c r="W1844" s="41"/>
      <c r="X1844" s="41"/>
      <c r="Y1844" s="41"/>
      <c r="Z1844" s="41"/>
      <c r="AA1844" s="41"/>
      <c r="AB1844" s="41"/>
      <c r="AC1844" s="41"/>
      <c r="AD1844" s="41"/>
      <c r="AE1844" s="41"/>
      <c r="AR1844" s="218" t="s">
        <v>246</v>
      </c>
      <c r="AT1844" s="218" t="s">
        <v>135</v>
      </c>
      <c r="AU1844" s="218" t="s">
        <v>83</v>
      </c>
      <c r="AY1844" s="20" t="s">
        <v>133</v>
      </c>
      <c r="BE1844" s="219">
        <f>IF(N1844="základní",J1844,0)</f>
        <v>0</v>
      </c>
      <c r="BF1844" s="219">
        <f>IF(N1844="snížená",J1844,0)</f>
        <v>0</v>
      </c>
      <c r="BG1844" s="219">
        <f>IF(N1844="zákl. přenesená",J1844,0)</f>
        <v>0</v>
      </c>
      <c r="BH1844" s="219">
        <f>IF(N1844="sníž. přenesená",J1844,0)</f>
        <v>0</v>
      </c>
      <c r="BI1844" s="219">
        <f>IF(N1844="nulová",J1844,0)</f>
        <v>0</v>
      </c>
      <c r="BJ1844" s="20" t="s">
        <v>81</v>
      </c>
      <c r="BK1844" s="219">
        <f>ROUND(I1844*H1844,2)</f>
        <v>0</v>
      </c>
      <c r="BL1844" s="20" t="s">
        <v>246</v>
      </c>
      <c r="BM1844" s="218" t="s">
        <v>2892</v>
      </c>
    </row>
    <row r="1845" s="2" customFormat="1">
      <c r="A1845" s="41"/>
      <c r="B1845" s="42"/>
      <c r="C1845" s="43"/>
      <c r="D1845" s="220" t="s">
        <v>142</v>
      </c>
      <c r="E1845" s="43"/>
      <c r="F1845" s="221" t="s">
        <v>2893</v>
      </c>
      <c r="G1845" s="43"/>
      <c r="H1845" s="43"/>
      <c r="I1845" s="222"/>
      <c r="J1845" s="43"/>
      <c r="K1845" s="43"/>
      <c r="L1845" s="47"/>
      <c r="M1845" s="223"/>
      <c r="N1845" s="224"/>
      <c r="O1845" s="87"/>
      <c r="P1845" s="87"/>
      <c r="Q1845" s="87"/>
      <c r="R1845" s="87"/>
      <c r="S1845" s="87"/>
      <c r="T1845" s="88"/>
      <c r="U1845" s="41"/>
      <c r="V1845" s="41"/>
      <c r="W1845" s="41"/>
      <c r="X1845" s="41"/>
      <c r="Y1845" s="41"/>
      <c r="Z1845" s="41"/>
      <c r="AA1845" s="41"/>
      <c r="AB1845" s="41"/>
      <c r="AC1845" s="41"/>
      <c r="AD1845" s="41"/>
      <c r="AE1845" s="41"/>
      <c r="AT1845" s="20" t="s">
        <v>142</v>
      </c>
      <c r="AU1845" s="20" t="s">
        <v>83</v>
      </c>
    </row>
    <row r="1846" s="2" customFormat="1">
      <c r="A1846" s="41"/>
      <c r="B1846" s="42"/>
      <c r="C1846" s="43"/>
      <c r="D1846" s="225" t="s">
        <v>144</v>
      </c>
      <c r="E1846" s="43"/>
      <c r="F1846" s="226" t="s">
        <v>2894</v>
      </c>
      <c r="G1846" s="43"/>
      <c r="H1846" s="43"/>
      <c r="I1846" s="222"/>
      <c r="J1846" s="43"/>
      <c r="K1846" s="43"/>
      <c r="L1846" s="47"/>
      <c r="M1846" s="223"/>
      <c r="N1846" s="224"/>
      <c r="O1846" s="87"/>
      <c r="P1846" s="87"/>
      <c r="Q1846" s="87"/>
      <c r="R1846" s="87"/>
      <c r="S1846" s="87"/>
      <c r="T1846" s="88"/>
      <c r="U1846" s="41"/>
      <c r="V1846" s="41"/>
      <c r="W1846" s="41"/>
      <c r="X1846" s="41"/>
      <c r="Y1846" s="41"/>
      <c r="Z1846" s="41"/>
      <c r="AA1846" s="41"/>
      <c r="AB1846" s="41"/>
      <c r="AC1846" s="41"/>
      <c r="AD1846" s="41"/>
      <c r="AE1846" s="41"/>
      <c r="AT1846" s="20" t="s">
        <v>144</v>
      </c>
      <c r="AU1846" s="20" t="s">
        <v>83</v>
      </c>
    </row>
    <row r="1847" s="14" customFormat="1">
      <c r="A1847" s="14"/>
      <c r="B1847" s="238"/>
      <c r="C1847" s="239"/>
      <c r="D1847" s="220" t="s">
        <v>146</v>
      </c>
      <c r="E1847" s="240" t="s">
        <v>19</v>
      </c>
      <c r="F1847" s="241" t="s">
        <v>2895</v>
      </c>
      <c r="G1847" s="239"/>
      <c r="H1847" s="240" t="s">
        <v>19</v>
      </c>
      <c r="I1847" s="242"/>
      <c r="J1847" s="239"/>
      <c r="K1847" s="239"/>
      <c r="L1847" s="243"/>
      <c r="M1847" s="244"/>
      <c r="N1847" s="245"/>
      <c r="O1847" s="245"/>
      <c r="P1847" s="245"/>
      <c r="Q1847" s="245"/>
      <c r="R1847" s="245"/>
      <c r="S1847" s="245"/>
      <c r="T1847" s="246"/>
      <c r="U1847" s="14"/>
      <c r="V1847" s="14"/>
      <c r="W1847" s="14"/>
      <c r="X1847" s="14"/>
      <c r="Y1847" s="14"/>
      <c r="Z1847" s="14"/>
      <c r="AA1847" s="14"/>
      <c r="AB1847" s="14"/>
      <c r="AC1847" s="14"/>
      <c r="AD1847" s="14"/>
      <c r="AE1847" s="14"/>
      <c r="AT1847" s="247" t="s">
        <v>146</v>
      </c>
      <c r="AU1847" s="247" t="s">
        <v>83</v>
      </c>
      <c r="AV1847" s="14" t="s">
        <v>81</v>
      </c>
      <c r="AW1847" s="14" t="s">
        <v>33</v>
      </c>
      <c r="AX1847" s="14" t="s">
        <v>73</v>
      </c>
      <c r="AY1847" s="247" t="s">
        <v>133</v>
      </c>
    </row>
    <row r="1848" s="13" customFormat="1">
      <c r="A1848" s="13"/>
      <c r="B1848" s="227"/>
      <c r="C1848" s="228"/>
      <c r="D1848" s="220" t="s">
        <v>146</v>
      </c>
      <c r="E1848" s="229" t="s">
        <v>19</v>
      </c>
      <c r="F1848" s="230" t="s">
        <v>2896</v>
      </c>
      <c r="G1848" s="228"/>
      <c r="H1848" s="231">
        <v>153.06999999999999</v>
      </c>
      <c r="I1848" s="232"/>
      <c r="J1848" s="228"/>
      <c r="K1848" s="228"/>
      <c r="L1848" s="233"/>
      <c r="M1848" s="234"/>
      <c r="N1848" s="235"/>
      <c r="O1848" s="235"/>
      <c r="P1848" s="235"/>
      <c r="Q1848" s="235"/>
      <c r="R1848" s="235"/>
      <c r="S1848" s="235"/>
      <c r="T1848" s="236"/>
      <c r="U1848" s="13"/>
      <c r="V1848" s="13"/>
      <c r="W1848" s="13"/>
      <c r="X1848" s="13"/>
      <c r="Y1848" s="13"/>
      <c r="Z1848" s="13"/>
      <c r="AA1848" s="13"/>
      <c r="AB1848" s="13"/>
      <c r="AC1848" s="13"/>
      <c r="AD1848" s="13"/>
      <c r="AE1848" s="13"/>
      <c r="AT1848" s="237" t="s">
        <v>146</v>
      </c>
      <c r="AU1848" s="237" t="s">
        <v>83</v>
      </c>
      <c r="AV1848" s="13" t="s">
        <v>83</v>
      </c>
      <c r="AW1848" s="13" t="s">
        <v>33</v>
      </c>
      <c r="AX1848" s="13" t="s">
        <v>73</v>
      </c>
      <c r="AY1848" s="237" t="s">
        <v>133</v>
      </c>
    </row>
    <row r="1849" s="14" customFormat="1">
      <c r="A1849" s="14"/>
      <c r="B1849" s="238"/>
      <c r="C1849" s="239"/>
      <c r="D1849" s="220" t="s">
        <v>146</v>
      </c>
      <c r="E1849" s="240" t="s">
        <v>19</v>
      </c>
      <c r="F1849" s="241" t="s">
        <v>2897</v>
      </c>
      <c r="G1849" s="239"/>
      <c r="H1849" s="240" t="s">
        <v>19</v>
      </c>
      <c r="I1849" s="242"/>
      <c r="J1849" s="239"/>
      <c r="K1849" s="239"/>
      <c r="L1849" s="243"/>
      <c r="M1849" s="244"/>
      <c r="N1849" s="245"/>
      <c r="O1849" s="245"/>
      <c r="P1849" s="245"/>
      <c r="Q1849" s="245"/>
      <c r="R1849" s="245"/>
      <c r="S1849" s="245"/>
      <c r="T1849" s="246"/>
      <c r="U1849" s="14"/>
      <c r="V1849" s="14"/>
      <c r="W1849" s="14"/>
      <c r="X1849" s="14"/>
      <c r="Y1849" s="14"/>
      <c r="Z1849" s="14"/>
      <c r="AA1849" s="14"/>
      <c r="AB1849" s="14"/>
      <c r="AC1849" s="14"/>
      <c r="AD1849" s="14"/>
      <c r="AE1849" s="14"/>
      <c r="AT1849" s="247" t="s">
        <v>146</v>
      </c>
      <c r="AU1849" s="247" t="s">
        <v>83</v>
      </c>
      <c r="AV1849" s="14" t="s">
        <v>81</v>
      </c>
      <c r="AW1849" s="14" t="s">
        <v>33</v>
      </c>
      <c r="AX1849" s="14" t="s">
        <v>73</v>
      </c>
      <c r="AY1849" s="247" t="s">
        <v>133</v>
      </c>
    </row>
    <row r="1850" s="14" customFormat="1">
      <c r="A1850" s="14"/>
      <c r="B1850" s="238"/>
      <c r="C1850" s="239"/>
      <c r="D1850" s="220" t="s">
        <v>146</v>
      </c>
      <c r="E1850" s="240" t="s">
        <v>19</v>
      </c>
      <c r="F1850" s="241" t="s">
        <v>2348</v>
      </c>
      <c r="G1850" s="239"/>
      <c r="H1850" s="240" t="s">
        <v>19</v>
      </c>
      <c r="I1850" s="242"/>
      <c r="J1850" s="239"/>
      <c r="K1850" s="239"/>
      <c r="L1850" s="243"/>
      <c r="M1850" s="244"/>
      <c r="N1850" s="245"/>
      <c r="O1850" s="245"/>
      <c r="P1850" s="245"/>
      <c r="Q1850" s="245"/>
      <c r="R1850" s="245"/>
      <c r="S1850" s="245"/>
      <c r="T1850" s="246"/>
      <c r="U1850" s="14"/>
      <c r="V1850" s="14"/>
      <c r="W1850" s="14"/>
      <c r="X1850" s="14"/>
      <c r="Y1850" s="14"/>
      <c r="Z1850" s="14"/>
      <c r="AA1850" s="14"/>
      <c r="AB1850" s="14"/>
      <c r="AC1850" s="14"/>
      <c r="AD1850" s="14"/>
      <c r="AE1850" s="14"/>
      <c r="AT1850" s="247" t="s">
        <v>146</v>
      </c>
      <c r="AU1850" s="247" t="s">
        <v>83</v>
      </c>
      <c r="AV1850" s="14" t="s">
        <v>81</v>
      </c>
      <c r="AW1850" s="14" t="s">
        <v>33</v>
      </c>
      <c r="AX1850" s="14" t="s">
        <v>73</v>
      </c>
      <c r="AY1850" s="247" t="s">
        <v>133</v>
      </c>
    </row>
    <row r="1851" s="13" customFormat="1">
      <c r="A1851" s="13"/>
      <c r="B1851" s="227"/>
      <c r="C1851" s="228"/>
      <c r="D1851" s="220" t="s">
        <v>146</v>
      </c>
      <c r="E1851" s="229" t="s">
        <v>19</v>
      </c>
      <c r="F1851" s="230" t="s">
        <v>2898</v>
      </c>
      <c r="G1851" s="228"/>
      <c r="H1851" s="231">
        <v>7.5</v>
      </c>
      <c r="I1851" s="232"/>
      <c r="J1851" s="228"/>
      <c r="K1851" s="228"/>
      <c r="L1851" s="233"/>
      <c r="M1851" s="234"/>
      <c r="N1851" s="235"/>
      <c r="O1851" s="235"/>
      <c r="P1851" s="235"/>
      <c r="Q1851" s="235"/>
      <c r="R1851" s="235"/>
      <c r="S1851" s="235"/>
      <c r="T1851" s="236"/>
      <c r="U1851" s="13"/>
      <c r="V1851" s="13"/>
      <c r="W1851" s="13"/>
      <c r="X1851" s="13"/>
      <c r="Y1851" s="13"/>
      <c r="Z1851" s="13"/>
      <c r="AA1851" s="13"/>
      <c r="AB1851" s="13"/>
      <c r="AC1851" s="13"/>
      <c r="AD1851" s="13"/>
      <c r="AE1851" s="13"/>
      <c r="AT1851" s="237" t="s">
        <v>146</v>
      </c>
      <c r="AU1851" s="237" t="s">
        <v>83</v>
      </c>
      <c r="AV1851" s="13" t="s">
        <v>83</v>
      </c>
      <c r="AW1851" s="13" t="s">
        <v>33</v>
      </c>
      <c r="AX1851" s="13" t="s">
        <v>73</v>
      </c>
      <c r="AY1851" s="237" t="s">
        <v>133</v>
      </c>
    </row>
    <row r="1852" s="13" customFormat="1">
      <c r="A1852" s="13"/>
      <c r="B1852" s="227"/>
      <c r="C1852" s="228"/>
      <c r="D1852" s="220" t="s">
        <v>146</v>
      </c>
      <c r="E1852" s="229" t="s">
        <v>19</v>
      </c>
      <c r="F1852" s="230" t="s">
        <v>2899</v>
      </c>
      <c r="G1852" s="228"/>
      <c r="H1852" s="231">
        <v>3.532</v>
      </c>
      <c r="I1852" s="232"/>
      <c r="J1852" s="228"/>
      <c r="K1852" s="228"/>
      <c r="L1852" s="233"/>
      <c r="M1852" s="234"/>
      <c r="N1852" s="235"/>
      <c r="O1852" s="235"/>
      <c r="P1852" s="235"/>
      <c r="Q1852" s="235"/>
      <c r="R1852" s="235"/>
      <c r="S1852" s="235"/>
      <c r="T1852" s="236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37" t="s">
        <v>146</v>
      </c>
      <c r="AU1852" s="237" t="s">
        <v>83</v>
      </c>
      <c r="AV1852" s="13" t="s">
        <v>83</v>
      </c>
      <c r="AW1852" s="13" t="s">
        <v>33</v>
      </c>
      <c r="AX1852" s="13" t="s">
        <v>73</v>
      </c>
      <c r="AY1852" s="237" t="s">
        <v>133</v>
      </c>
    </row>
    <row r="1853" s="14" customFormat="1">
      <c r="A1853" s="14"/>
      <c r="B1853" s="238"/>
      <c r="C1853" s="239"/>
      <c r="D1853" s="220" t="s">
        <v>146</v>
      </c>
      <c r="E1853" s="240" t="s">
        <v>19</v>
      </c>
      <c r="F1853" s="241" t="s">
        <v>2351</v>
      </c>
      <c r="G1853" s="239"/>
      <c r="H1853" s="240" t="s">
        <v>19</v>
      </c>
      <c r="I1853" s="242"/>
      <c r="J1853" s="239"/>
      <c r="K1853" s="239"/>
      <c r="L1853" s="243"/>
      <c r="M1853" s="244"/>
      <c r="N1853" s="245"/>
      <c r="O1853" s="245"/>
      <c r="P1853" s="245"/>
      <c r="Q1853" s="245"/>
      <c r="R1853" s="245"/>
      <c r="S1853" s="245"/>
      <c r="T1853" s="246"/>
      <c r="U1853" s="14"/>
      <c r="V1853" s="14"/>
      <c r="W1853" s="14"/>
      <c r="X1853" s="14"/>
      <c r="Y1853" s="14"/>
      <c r="Z1853" s="14"/>
      <c r="AA1853" s="14"/>
      <c r="AB1853" s="14"/>
      <c r="AC1853" s="14"/>
      <c r="AD1853" s="14"/>
      <c r="AE1853" s="14"/>
      <c r="AT1853" s="247" t="s">
        <v>146</v>
      </c>
      <c r="AU1853" s="247" t="s">
        <v>83</v>
      </c>
      <c r="AV1853" s="14" t="s">
        <v>81</v>
      </c>
      <c r="AW1853" s="14" t="s">
        <v>33</v>
      </c>
      <c r="AX1853" s="14" t="s">
        <v>73</v>
      </c>
      <c r="AY1853" s="247" t="s">
        <v>133</v>
      </c>
    </row>
    <row r="1854" s="13" customFormat="1">
      <c r="A1854" s="13"/>
      <c r="B1854" s="227"/>
      <c r="C1854" s="228"/>
      <c r="D1854" s="220" t="s">
        <v>146</v>
      </c>
      <c r="E1854" s="229" t="s">
        <v>19</v>
      </c>
      <c r="F1854" s="230" t="s">
        <v>2900</v>
      </c>
      <c r="G1854" s="228"/>
      <c r="H1854" s="231">
        <v>4.8399999999999999</v>
      </c>
      <c r="I1854" s="232"/>
      <c r="J1854" s="228"/>
      <c r="K1854" s="228"/>
      <c r="L1854" s="233"/>
      <c r="M1854" s="234"/>
      <c r="N1854" s="235"/>
      <c r="O1854" s="235"/>
      <c r="P1854" s="235"/>
      <c r="Q1854" s="235"/>
      <c r="R1854" s="235"/>
      <c r="S1854" s="235"/>
      <c r="T1854" s="236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37" t="s">
        <v>146</v>
      </c>
      <c r="AU1854" s="237" t="s">
        <v>83</v>
      </c>
      <c r="AV1854" s="13" t="s">
        <v>83</v>
      </c>
      <c r="AW1854" s="13" t="s">
        <v>33</v>
      </c>
      <c r="AX1854" s="13" t="s">
        <v>73</v>
      </c>
      <c r="AY1854" s="237" t="s">
        <v>133</v>
      </c>
    </row>
    <row r="1855" s="13" customFormat="1">
      <c r="A1855" s="13"/>
      <c r="B1855" s="227"/>
      <c r="C1855" s="228"/>
      <c r="D1855" s="220" t="s">
        <v>146</v>
      </c>
      <c r="E1855" s="229" t="s">
        <v>19</v>
      </c>
      <c r="F1855" s="230" t="s">
        <v>2901</v>
      </c>
      <c r="G1855" s="228"/>
      <c r="H1855" s="231">
        <v>2.145</v>
      </c>
      <c r="I1855" s="232"/>
      <c r="J1855" s="228"/>
      <c r="K1855" s="228"/>
      <c r="L1855" s="233"/>
      <c r="M1855" s="234"/>
      <c r="N1855" s="235"/>
      <c r="O1855" s="235"/>
      <c r="P1855" s="235"/>
      <c r="Q1855" s="235"/>
      <c r="R1855" s="235"/>
      <c r="S1855" s="235"/>
      <c r="T1855" s="236"/>
      <c r="U1855" s="13"/>
      <c r="V1855" s="13"/>
      <c r="W1855" s="13"/>
      <c r="X1855" s="13"/>
      <c r="Y1855" s="13"/>
      <c r="Z1855" s="13"/>
      <c r="AA1855" s="13"/>
      <c r="AB1855" s="13"/>
      <c r="AC1855" s="13"/>
      <c r="AD1855" s="13"/>
      <c r="AE1855" s="13"/>
      <c r="AT1855" s="237" t="s">
        <v>146</v>
      </c>
      <c r="AU1855" s="237" t="s">
        <v>83</v>
      </c>
      <c r="AV1855" s="13" t="s">
        <v>83</v>
      </c>
      <c r="AW1855" s="13" t="s">
        <v>33</v>
      </c>
      <c r="AX1855" s="13" t="s">
        <v>73</v>
      </c>
      <c r="AY1855" s="237" t="s">
        <v>133</v>
      </c>
    </row>
    <row r="1856" s="13" customFormat="1">
      <c r="A1856" s="13"/>
      <c r="B1856" s="227"/>
      <c r="C1856" s="228"/>
      <c r="D1856" s="220" t="s">
        <v>146</v>
      </c>
      <c r="E1856" s="229" t="s">
        <v>19</v>
      </c>
      <c r="F1856" s="230" t="s">
        <v>2902</v>
      </c>
      <c r="G1856" s="228"/>
      <c r="H1856" s="231">
        <v>5.7199999999999998</v>
      </c>
      <c r="I1856" s="232"/>
      <c r="J1856" s="228"/>
      <c r="K1856" s="228"/>
      <c r="L1856" s="233"/>
      <c r="M1856" s="234"/>
      <c r="N1856" s="235"/>
      <c r="O1856" s="235"/>
      <c r="P1856" s="235"/>
      <c r="Q1856" s="235"/>
      <c r="R1856" s="235"/>
      <c r="S1856" s="235"/>
      <c r="T1856" s="236"/>
      <c r="U1856" s="13"/>
      <c r="V1856" s="13"/>
      <c r="W1856" s="13"/>
      <c r="X1856" s="13"/>
      <c r="Y1856" s="13"/>
      <c r="Z1856" s="13"/>
      <c r="AA1856" s="13"/>
      <c r="AB1856" s="13"/>
      <c r="AC1856" s="13"/>
      <c r="AD1856" s="13"/>
      <c r="AE1856" s="13"/>
      <c r="AT1856" s="237" t="s">
        <v>146</v>
      </c>
      <c r="AU1856" s="237" t="s">
        <v>83</v>
      </c>
      <c r="AV1856" s="13" t="s">
        <v>83</v>
      </c>
      <c r="AW1856" s="13" t="s">
        <v>33</v>
      </c>
      <c r="AX1856" s="13" t="s">
        <v>73</v>
      </c>
      <c r="AY1856" s="237" t="s">
        <v>133</v>
      </c>
    </row>
    <row r="1857" s="13" customFormat="1">
      <c r="A1857" s="13"/>
      <c r="B1857" s="227"/>
      <c r="C1857" s="228"/>
      <c r="D1857" s="220" t="s">
        <v>146</v>
      </c>
      <c r="E1857" s="229" t="s">
        <v>19</v>
      </c>
      <c r="F1857" s="230" t="s">
        <v>2903</v>
      </c>
      <c r="G1857" s="228"/>
      <c r="H1857" s="231">
        <v>2.6389999999999998</v>
      </c>
      <c r="I1857" s="232"/>
      <c r="J1857" s="228"/>
      <c r="K1857" s="228"/>
      <c r="L1857" s="233"/>
      <c r="M1857" s="234"/>
      <c r="N1857" s="235"/>
      <c r="O1857" s="235"/>
      <c r="P1857" s="235"/>
      <c r="Q1857" s="235"/>
      <c r="R1857" s="235"/>
      <c r="S1857" s="235"/>
      <c r="T1857" s="236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37" t="s">
        <v>146</v>
      </c>
      <c r="AU1857" s="237" t="s">
        <v>83</v>
      </c>
      <c r="AV1857" s="13" t="s">
        <v>83</v>
      </c>
      <c r="AW1857" s="13" t="s">
        <v>33</v>
      </c>
      <c r="AX1857" s="13" t="s">
        <v>73</v>
      </c>
      <c r="AY1857" s="237" t="s">
        <v>133</v>
      </c>
    </row>
    <row r="1858" s="15" customFormat="1">
      <c r="A1858" s="15"/>
      <c r="B1858" s="248"/>
      <c r="C1858" s="249"/>
      <c r="D1858" s="220" t="s">
        <v>146</v>
      </c>
      <c r="E1858" s="250" t="s">
        <v>19</v>
      </c>
      <c r="F1858" s="251" t="s">
        <v>261</v>
      </c>
      <c r="G1858" s="249"/>
      <c r="H1858" s="252">
        <v>179.44600000000003</v>
      </c>
      <c r="I1858" s="253"/>
      <c r="J1858" s="249"/>
      <c r="K1858" s="249"/>
      <c r="L1858" s="254"/>
      <c r="M1858" s="255"/>
      <c r="N1858" s="256"/>
      <c r="O1858" s="256"/>
      <c r="P1858" s="256"/>
      <c r="Q1858" s="256"/>
      <c r="R1858" s="256"/>
      <c r="S1858" s="256"/>
      <c r="T1858" s="257"/>
      <c r="U1858" s="15"/>
      <c r="V1858" s="15"/>
      <c r="W1858" s="15"/>
      <c r="X1858" s="15"/>
      <c r="Y1858" s="15"/>
      <c r="Z1858" s="15"/>
      <c r="AA1858" s="15"/>
      <c r="AB1858" s="15"/>
      <c r="AC1858" s="15"/>
      <c r="AD1858" s="15"/>
      <c r="AE1858" s="15"/>
      <c r="AT1858" s="258" t="s">
        <v>146</v>
      </c>
      <c r="AU1858" s="258" t="s">
        <v>83</v>
      </c>
      <c r="AV1858" s="15" t="s">
        <v>140</v>
      </c>
      <c r="AW1858" s="15" t="s">
        <v>33</v>
      </c>
      <c r="AX1858" s="15" t="s">
        <v>81</v>
      </c>
      <c r="AY1858" s="258" t="s">
        <v>133</v>
      </c>
    </row>
    <row r="1859" s="2" customFormat="1" ht="24.15" customHeight="1">
      <c r="A1859" s="41"/>
      <c r="B1859" s="42"/>
      <c r="C1859" s="207" t="s">
        <v>2904</v>
      </c>
      <c r="D1859" s="207" t="s">
        <v>135</v>
      </c>
      <c r="E1859" s="208" t="s">
        <v>2905</v>
      </c>
      <c r="F1859" s="209" t="s">
        <v>2906</v>
      </c>
      <c r="G1859" s="210" t="s">
        <v>198</v>
      </c>
      <c r="H1859" s="211">
        <v>179.446</v>
      </c>
      <c r="I1859" s="212"/>
      <c r="J1859" s="213">
        <f>ROUND(I1859*H1859,2)</f>
        <v>0</v>
      </c>
      <c r="K1859" s="209" t="s">
        <v>139</v>
      </c>
      <c r="L1859" s="47"/>
      <c r="M1859" s="214" t="s">
        <v>19</v>
      </c>
      <c r="N1859" s="215" t="s">
        <v>44</v>
      </c>
      <c r="O1859" s="87"/>
      <c r="P1859" s="216">
        <f>O1859*H1859</f>
        <v>0</v>
      </c>
      <c r="Q1859" s="216">
        <v>0.00013999999999999999</v>
      </c>
      <c r="R1859" s="216">
        <f>Q1859*H1859</f>
        <v>0.025122439999999996</v>
      </c>
      <c r="S1859" s="216">
        <v>0</v>
      </c>
      <c r="T1859" s="217">
        <f>S1859*H1859</f>
        <v>0</v>
      </c>
      <c r="U1859" s="41"/>
      <c r="V1859" s="41"/>
      <c r="W1859" s="41"/>
      <c r="X1859" s="41"/>
      <c r="Y1859" s="41"/>
      <c r="Z1859" s="41"/>
      <c r="AA1859" s="41"/>
      <c r="AB1859" s="41"/>
      <c r="AC1859" s="41"/>
      <c r="AD1859" s="41"/>
      <c r="AE1859" s="41"/>
      <c r="AR1859" s="218" t="s">
        <v>246</v>
      </c>
      <c r="AT1859" s="218" t="s">
        <v>135</v>
      </c>
      <c r="AU1859" s="218" t="s">
        <v>83</v>
      </c>
      <c r="AY1859" s="20" t="s">
        <v>133</v>
      </c>
      <c r="BE1859" s="219">
        <f>IF(N1859="základní",J1859,0)</f>
        <v>0</v>
      </c>
      <c r="BF1859" s="219">
        <f>IF(N1859="snížená",J1859,0)</f>
        <v>0</v>
      </c>
      <c r="BG1859" s="219">
        <f>IF(N1859="zákl. přenesená",J1859,0)</f>
        <v>0</v>
      </c>
      <c r="BH1859" s="219">
        <f>IF(N1859="sníž. přenesená",J1859,0)</f>
        <v>0</v>
      </c>
      <c r="BI1859" s="219">
        <f>IF(N1859="nulová",J1859,0)</f>
        <v>0</v>
      </c>
      <c r="BJ1859" s="20" t="s">
        <v>81</v>
      </c>
      <c r="BK1859" s="219">
        <f>ROUND(I1859*H1859,2)</f>
        <v>0</v>
      </c>
      <c r="BL1859" s="20" t="s">
        <v>246</v>
      </c>
      <c r="BM1859" s="218" t="s">
        <v>2907</v>
      </c>
    </row>
    <row r="1860" s="2" customFormat="1">
      <c r="A1860" s="41"/>
      <c r="B1860" s="42"/>
      <c r="C1860" s="43"/>
      <c r="D1860" s="220" t="s">
        <v>142</v>
      </c>
      <c r="E1860" s="43"/>
      <c r="F1860" s="221" t="s">
        <v>2908</v>
      </c>
      <c r="G1860" s="43"/>
      <c r="H1860" s="43"/>
      <c r="I1860" s="222"/>
      <c r="J1860" s="43"/>
      <c r="K1860" s="43"/>
      <c r="L1860" s="47"/>
      <c r="M1860" s="223"/>
      <c r="N1860" s="224"/>
      <c r="O1860" s="87"/>
      <c r="P1860" s="87"/>
      <c r="Q1860" s="87"/>
      <c r="R1860" s="87"/>
      <c r="S1860" s="87"/>
      <c r="T1860" s="88"/>
      <c r="U1860" s="41"/>
      <c r="V1860" s="41"/>
      <c r="W1860" s="41"/>
      <c r="X1860" s="41"/>
      <c r="Y1860" s="41"/>
      <c r="Z1860" s="41"/>
      <c r="AA1860" s="41"/>
      <c r="AB1860" s="41"/>
      <c r="AC1860" s="41"/>
      <c r="AD1860" s="41"/>
      <c r="AE1860" s="41"/>
      <c r="AT1860" s="20" t="s">
        <v>142</v>
      </c>
      <c r="AU1860" s="20" t="s">
        <v>83</v>
      </c>
    </row>
    <row r="1861" s="2" customFormat="1">
      <c r="A1861" s="41"/>
      <c r="B1861" s="42"/>
      <c r="C1861" s="43"/>
      <c r="D1861" s="225" t="s">
        <v>144</v>
      </c>
      <c r="E1861" s="43"/>
      <c r="F1861" s="226" t="s">
        <v>2909</v>
      </c>
      <c r="G1861" s="43"/>
      <c r="H1861" s="43"/>
      <c r="I1861" s="222"/>
      <c r="J1861" s="43"/>
      <c r="K1861" s="43"/>
      <c r="L1861" s="47"/>
      <c r="M1861" s="223"/>
      <c r="N1861" s="224"/>
      <c r="O1861" s="87"/>
      <c r="P1861" s="87"/>
      <c r="Q1861" s="87"/>
      <c r="R1861" s="87"/>
      <c r="S1861" s="87"/>
      <c r="T1861" s="88"/>
      <c r="U1861" s="41"/>
      <c r="V1861" s="41"/>
      <c r="W1861" s="41"/>
      <c r="X1861" s="41"/>
      <c r="Y1861" s="41"/>
      <c r="Z1861" s="41"/>
      <c r="AA1861" s="41"/>
      <c r="AB1861" s="41"/>
      <c r="AC1861" s="41"/>
      <c r="AD1861" s="41"/>
      <c r="AE1861" s="41"/>
      <c r="AT1861" s="20" t="s">
        <v>144</v>
      </c>
      <c r="AU1861" s="20" t="s">
        <v>83</v>
      </c>
    </row>
    <row r="1862" s="14" customFormat="1">
      <c r="A1862" s="14"/>
      <c r="B1862" s="238"/>
      <c r="C1862" s="239"/>
      <c r="D1862" s="220" t="s">
        <v>146</v>
      </c>
      <c r="E1862" s="240" t="s">
        <v>19</v>
      </c>
      <c r="F1862" s="241" t="s">
        <v>2895</v>
      </c>
      <c r="G1862" s="239"/>
      <c r="H1862" s="240" t="s">
        <v>19</v>
      </c>
      <c r="I1862" s="242"/>
      <c r="J1862" s="239"/>
      <c r="K1862" s="239"/>
      <c r="L1862" s="243"/>
      <c r="M1862" s="244"/>
      <c r="N1862" s="245"/>
      <c r="O1862" s="245"/>
      <c r="P1862" s="245"/>
      <c r="Q1862" s="245"/>
      <c r="R1862" s="245"/>
      <c r="S1862" s="245"/>
      <c r="T1862" s="246"/>
      <c r="U1862" s="14"/>
      <c r="V1862" s="14"/>
      <c r="W1862" s="14"/>
      <c r="X1862" s="14"/>
      <c r="Y1862" s="14"/>
      <c r="Z1862" s="14"/>
      <c r="AA1862" s="14"/>
      <c r="AB1862" s="14"/>
      <c r="AC1862" s="14"/>
      <c r="AD1862" s="14"/>
      <c r="AE1862" s="14"/>
      <c r="AT1862" s="247" t="s">
        <v>146</v>
      </c>
      <c r="AU1862" s="247" t="s">
        <v>83</v>
      </c>
      <c r="AV1862" s="14" t="s">
        <v>81</v>
      </c>
      <c r="AW1862" s="14" t="s">
        <v>33</v>
      </c>
      <c r="AX1862" s="14" t="s">
        <v>73</v>
      </c>
      <c r="AY1862" s="247" t="s">
        <v>133</v>
      </c>
    </row>
    <row r="1863" s="13" customFormat="1">
      <c r="A1863" s="13"/>
      <c r="B1863" s="227"/>
      <c r="C1863" s="228"/>
      <c r="D1863" s="220" t="s">
        <v>146</v>
      </c>
      <c r="E1863" s="229" t="s">
        <v>19</v>
      </c>
      <c r="F1863" s="230" t="s">
        <v>2896</v>
      </c>
      <c r="G1863" s="228"/>
      <c r="H1863" s="231">
        <v>153.06999999999999</v>
      </c>
      <c r="I1863" s="232"/>
      <c r="J1863" s="228"/>
      <c r="K1863" s="228"/>
      <c r="L1863" s="233"/>
      <c r="M1863" s="234"/>
      <c r="N1863" s="235"/>
      <c r="O1863" s="235"/>
      <c r="P1863" s="235"/>
      <c r="Q1863" s="235"/>
      <c r="R1863" s="235"/>
      <c r="S1863" s="235"/>
      <c r="T1863" s="236"/>
      <c r="U1863" s="13"/>
      <c r="V1863" s="13"/>
      <c r="W1863" s="13"/>
      <c r="X1863" s="13"/>
      <c r="Y1863" s="13"/>
      <c r="Z1863" s="13"/>
      <c r="AA1863" s="13"/>
      <c r="AB1863" s="13"/>
      <c r="AC1863" s="13"/>
      <c r="AD1863" s="13"/>
      <c r="AE1863" s="13"/>
      <c r="AT1863" s="237" t="s">
        <v>146</v>
      </c>
      <c r="AU1863" s="237" t="s">
        <v>83</v>
      </c>
      <c r="AV1863" s="13" t="s">
        <v>83</v>
      </c>
      <c r="AW1863" s="13" t="s">
        <v>33</v>
      </c>
      <c r="AX1863" s="13" t="s">
        <v>73</v>
      </c>
      <c r="AY1863" s="237" t="s">
        <v>133</v>
      </c>
    </row>
    <row r="1864" s="14" customFormat="1">
      <c r="A1864" s="14"/>
      <c r="B1864" s="238"/>
      <c r="C1864" s="239"/>
      <c r="D1864" s="220" t="s">
        <v>146</v>
      </c>
      <c r="E1864" s="240" t="s">
        <v>19</v>
      </c>
      <c r="F1864" s="241" t="s">
        <v>2897</v>
      </c>
      <c r="G1864" s="239"/>
      <c r="H1864" s="240" t="s">
        <v>19</v>
      </c>
      <c r="I1864" s="242"/>
      <c r="J1864" s="239"/>
      <c r="K1864" s="239"/>
      <c r="L1864" s="243"/>
      <c r="M1864" s="244"/>
      <c r="N1864" s="245"/>
      <c r="O1864" s="245"/>
      <c r="P1864" s="245"/>
      <c r="Q1864" s="245"/>
      <c r="R1864" s="245"/>
      <c r="S1864" s="245"/>
      <c r="T1864" s="246"/>
      <c r="U1864" s="14"/>
      <c r="V1864" s="14"/>
      <c r="W1864" s="14"/>
      <c r="X1864" s="14"/>
      <c r="Y1864" s="14"/>
      <c r="Z1864" s="14"/>
      <c r="AA1864" s="14"/>
      <c r="AB1864" s="14"/>
      <c r="AC1864" s="14"/>
      <c r="AD1864" s="14"/>
      <c r="AE1864" s="14"/>
      <c r="AT1864" s="247" t="s">
        <v>146</v>
      </c>
      <c r="AU1864" s="247" t="s">
        <v>83</v>
      </c>
      <c r="AV1864" s="14" t="s">
        <v>81</v>
      </c>
      <c r="AW1864" s="14" t="s">
        <v>33</v>
      </c>
      <c r="AX1864" s="14" t="s">
        <v>73</v>
      </c>
      <c r="AY1864" s="247" t="s">
        <v>133</v>
      </c>
    </row>
    <row r="1865" s="14" customFormat="1">
      <c r="A1865" s="14"/>
      <c r="B1865" s="238"/>
      <c r="C1865" s="239"/>
      <c r="D1865" s="220" t="s">
        <v>146</v>
      </c>
      <c r="E1865" s="240" t="s">
        <v>19</v>
      </c>
      <c r="F1865" s="241" t="s">
        <v>2348</v>
      </c>
      <c r="G1865" s="239"/>
      <c r="H1865" s="240" t="s">
        <v>19</v>
      </c>
      <c r="I1865" s="242"/>
      <c r="J1865" s="239"/>
      <c r="K1865" s="239"/>
      <c r="L1865" s="243"/>
      <c r="M1865" s="244"/>
      <c r="N1865" s="245"/>
      <c r="O1865" s="245"/>
      <c r="P1865" s="245"/>
      <c r="Q1865" s="245"/>
      <c r="R1865" s="245"/>
      <c r="S1865" s="245"/>
      <c r="T1865" s="246"/>
      <c r="U1865" s="14"/>
      <c r="V1865" s="14"/>
      <c r="W1865" s="14"/>
      <c r="X1865" s="14"/>
      <c r="Y1865" s="14"/>
      <c r="Z1865" s="14"/>
      <c r="AA1865" s="14"/>
      <c r="AB1865" s="14"/>
      <c r="AC1865" s="14"/>
      <c r="AD1865" s="14"/>
      <c r="AE1865" s="14"/>
      <c r="AT1865" s="247" t="s">
        <v>146</v>
      </c>
      <c r="AU1865" s="247" t="s">
        <v>83</v>
      </c>
      <c r="AV1865" s="14" t="s">
        <v>81</v>
      </c>
      <c r="AW1865" s="14" t="s">
        <v>33</v>
      </c>
      <c r="AX1865" s="14" t="s">
        <v>73</v>
      </c>
      <c r="AY1865" s="247" t="s">
        <v>133</v>
      </c>
    </row>
    <row r="1866" s="13" customFormat="1">
      <c r="A1866" s="13"/>
      <c r="B1866" s="227"/>
      <c r="C1866" s="228"/>
      <c r="D1866" s="220" t="s">
        <v>146</v>
      </c>
      <c r="E1866" s="229" t="s">
        <v>19</v>
      </c>
      <c r="F1866" s="230" t="s">
        <v>2898</v>
      </c>
      <c r="G1866" s="228"/>
      <c r="H1866" s="231">
        <v>7.5</v>
      </c>
      <c r="I1866" s="232"/>
      <c r="J1866" s="228"/>
      <c r="K1866" s="228"/>
      <c r="L1866" s="233"/>
      <c r="M1866" s="234"/>
      <c r="N1866" s="235"/>
      <c r="O1866" s="235"/>
      <c r="P1866" s="235"/>
      <c r="Q1866" s="235"/>
      <c r="R1866" s="235"/>
      <c r="S1866" s="235"/>
      <c r="T1866" s="236"/>
      <c r="U1866" s="13"/>
      <c r="V1866" s="13"/>
      <c r="W1866" s="13"/>
      <c r="X1866" s="13"/>
      <c r="Y1866" s="13"/>
      <c r="Z1866" s="13"/>
      <c r="AA1866" s="13"/>
      <c r="AB1866" s="13"/>
      <c r="AC1866" s="13"/>
      <c r="AD1866" s="13"/>
      <c r="AE1866" s="13"/>
      <c r="AT1866" s="237" t="s">
        <v>146</v>
      </c>
      <c r="AU1866" s="237" t="s">
        <v>83</v>
      </c>
      <c r="AV1866" s="13" t="s">
        <v>83</v>
      </c>
      <c r="AW1866" s="13" t="s">
        <v>33</v>
      </c>
      <c r="AX1866" s="13" t="s">
        <v>73</v>
      </c>
      <c r="AY1866" s="237" t="s">
        <v>133</v>
      </c>
    </row>
    <row r="1867" s="13" customFormat="1">
      <c r="A1867" s="13"/>
      <c r="B1867" s="227"/>
      <c r="C1867" s="228"/>
      <c r="D1867" s="220" t="s">
        <v>146</v>
      </c>
      <c r="E1867" s="229" t="s">
        <v>19</v>
      </c>
      <c r="F1867" s="230" t="s">
        <v>2899</v>
      </c>
      <c r="G1867" s="228"/>
      <c r="H1867" s="231">
        <v>3.532</v>
      </c>
      <c r="I1867" s="232"/>
      <c r="J1867" s="228"/>
      <c r="K1867" s="228"/>
      <c r="L1867" s="233"/>
      <c r="M1867" s="234"/>
      <c r="N1867" s="235"/>
      <c r="O1867" s="235"/>
      <c r="P1867" s="235"/>
      <c r="Q1867" s="235"/>
      <c r="R1867" s="235"/>
      <c r="S1867" s="235"/>
      <c r="T1867" s="236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37" t="s">
        <v>146</v>
      </c>
      <c r="AU1867" s="237" t="s">
        <v>83</v>
      </c>
      <c r="AV1867" s="13" t="s">
        <v>83</v>
      </c>
      <c r="AW1867" s="13" t="s">
        <v>33</v>
      </c>
      <c r="AX1867" s="13" t="s">
        <v>73</v>
      </c>
      <c r="AY1867" s="237" t="s">
        <v>133</v>
      </c>
    </row>
    <row r="1868" s="14" customFormat="1">
      <c r="A1868" s="14"/>
      <c r="B1868" s="238"/>
      <c r="C1868" s="239"/>
      <c r="D1868" s="220" t="s">
        <v>146</v>
      </c>
      <c r="E1868" s="240" t="s">
        <v>19</v>
      </c>
      <c r="F1868" s="241" t="s">
        <v>2351</v>
      </c>
      <c r="G1868" s="239"/>
      <c r="H1868" s="240" t="s">
        <v>19</v>
      </c>
      <c r="I1868" s="242"/>
      <c r="J1868" s="239"/>
      <c r="K1868" s="239"/>
      <c r="L1868" s="243"/>
      <c r="M1868" s="244"/>
      <c r="N1868" s="245"/>
      <c r="O1868" s="245"/>
      <c r="P1868" s="245"/>
      <c r="Q1868" s="245"/>
      <c r="R1868" s="245"/>
      <c r="S1868" s="245"/>
      <c r="T1868" s="246"/>
      <c r="U1868" s="14"/>
      <c r="V1868" s="14"/>
      <c r="W1868" s="14"/>
      <c r="X1868" s="14"/>
      <c r="Y1868" s="14"/>
      <c r="Z1868" s="14"/>
      <c r="AA1868" s="14"/>
      <c r="AB1868" s="14"/>
      <c r="AC1868" s="14"/>
      <c r="AD1868" s="14"/>
      <c r="AE1868" s="14"/>
      <c r="AT1868" s="247" t="s">
        <v>146</v>
      </c>
      <c r="AU1868" s="247" t="s">
        <v>83</v>
      </c>
      <c r="AV1868" s="14" t="s">
        <v>81</v>
      </c>
      <c r="AW1868" s="14" t="s">
        <v>33</v>
      </c>
      <c r="AX1868" s="14" t="s">
        <v>73</v>
      </c>
      <c r="AY1868" s="247" t="s">
        <v>133</v>
      </c>
    </row>
    <row r="1869" s="13" customFormat="1">
      <c r="A1869" s="13"/>
      <c r="B1869" s="227"/>
      <c r="C1869" s="228"/>
      <c r="D1869" s="220" t="s">
        <v>146</v>
      </c>
      <c r="E1869" s="229" t="s">
        <v>19</v>
      </c>
      <c r="F1869" s="230" t="s">
        <v>2900</v>
      </c>
      <c r="G1869" s="228"/>
      <c r="H1869" s="231">
        <v>4.8399999999999999</v>
      </c>
      <c r="I1869" s="232"/>
      <c r="J1869" s="228"/>
      <c r="K1869" s="228"/>
      <c r="L1869" s="233"/>
      <c r="M1869" s="234"/>
      <c r="N1869" s="235"/>
      <c r="O1869" s="235"/>
      <c r="P1869" s="235"/>
      <c r="Q1869" s="235"/>
      <c r="R1869" s="235"/>
      <c r="S1869" s="235"/>
      <c r="T1869" s="236"/>
      <c r="U1869" s="13"/>
      <c r="V1869" s="13"/>
      <c r="W1869" s="13"/>
      <c r="X1869" s="13"/>
      <c r="Y1869" s="13"/>
      <c r="Z1869" s="13"/>
      <c r="AA1869" s="13"/>
      <c r="AB1869" s="13"/>
      <c r="AC1869" s="13"/>
      <c r="AD1869" s="13"/>
      <c r="AE1869" s="13"/>
      <c r="AT1869" s="237" t="s">
        <v>146</v>
      </c>
      <c r="AU1869" s="237" t="s">
        <v>83</v>
      </c>
      <c r="AV1869" s="13" t="s">
        <v>83</v>
      </c>
      <c r="AW1869" s="13" t="s">
        <v>33</v>
      </c>
      <c r="AX1869" s="13" t="s">
        <v>73</v>
      </c>
      <c r="AY1869" s="237" t="s">
        <v>133</v>
      </c>
    </row>
    <row r="1870" s="13" customFormat="1">
      <c r="A1870" s="13"/>
      <c r="B1870" s="227"/>
      <c r="C1870" s="228"/>
      <c r="D1870" s="220" t="s">
        <v>146</v>
      </c>
      <c r="E1870" s="229" t="s">
        <v>19</v>
      </c>
      <c r="F1870" s="230" t="s">
        <v>2901</v>
      </c>
      <c r="G1870" s="228"/>
      <c r="H1870" s="231">
        <v>2.145</v>
      </c>
      <c r="I1870" s="232"/>
      <c r="J1870" s="228"/>
      <c r="K1870" s="228"/>
      <c r="L1870" s="233"/>
      <c r="M1870" s="234"/>
      <c r="N1870" s="235"/>
      <c r="O1870" s="235"/>
      <c r="P1870" s="235"/>
      <c r="Q1870" s="235"/>
      <c r="R1870" s="235"/>
      <c r="S1870" s="235"/>
      <c r="T1870" s="236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37" t="s">
        <v>146</v>
      </c>
      <c r="AU1870" s="237" t="s">
        <v>83</v>
      </c>
      <c r="AV1870" s="13" t="s">
        <v>83</v>
      </c>
      <c r="AW1870" s="13" t="s">
        <v>33</v>
      </c>
      <c r="AX1870" s="13" t="s">
        <v>73</v>
      </c>
      <c r="AY1870" s="237" t="s">
        <v>133</v>
      </c>
    </row>
    <row r="1871" s="13" customFormat="1">
      <c r="A1871" s="13"/>
      <c r="B1871" s="227"/>
      <c r="C1871" s="228"/>
      <c r="D1871" s="220" t="s">
        <v>146</v>
      </c>
      <c r="E1871" s="229" t="s">
        <v>19</v>
      </c>
      <c r="F1871" s="230" t="s">
        <v>2902</v>
      </c>
      <c r="G1871" s="228"/>
      <c r="H1871" s="231">
        <v>5.7199999999999998</v>
      </c>
      <c r="I1871" s="232"/>
      <c r="J1871" s="228"/>
      <c r="K1871" s="228"/>
      <c r="L1871" s="233"/>
      <c r="M1871" s="234"/>
      <c r="N1871" s="235"/>
      <c r="O1871" s="235"/>
      <c r="P1871" s="235"/>
      <c r="Q1871" s="235"/>
      <c r="R1871" s="235"/>
      <c r="S1871" s="235"/>
      <c r="T1871" s="236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37" t="s">
        <v>146</v>
      </c>
      <c r="AU1871" s="237" t="s">
        <v>83</v>
      </c>
      <c r="AV1871" s="13" t="s">
        <v>83</v>
      </c>
      <c r="AW1871" s="13" t="s">
        <v>33</v>
      </c>
      <c r="AX1871" s="13" t="s">
        <v>73</v>
      </c>
      <c r="AY1871" s="237" t="s">
        <v>133</v>
      </c>
    </row>
    <row r="1872" s="13" customFormat="1">
      <c r="A1872" s="13"/>
      <c r="B1872" s="227"/>
      <c r="C1872" s="228"/>
      <c r="D1872" s="220" t="s">
        <v>146</v>
      </c>
      <c r="E1872" s="229" t="s">
        <v>19</v>
      </c>
      <c r="F1872" s="230" t="s">
        <v>2903</v>
      </c>
      <c r="G1872" s="228"/>
      <c r="H1872" s="231">
        <v>2.6389999999999998</v>
      </c>
      <c r="I1872" s="232"/>
      <c r="J1872" s="228"/>
      <c r="K1872" s="228"/>
      <c r="L1872" s="233"/>
      <c r="M1872" s="234"/>
      <c r="N1872" s="235"/>
      <c r="O1872" s="235"/>
      <c r="P1872" s="235"/>
      <c r="Q1872" s="235"/>
      <c r="R1872" s="235"/>
      <c r="S1872" s="235"/>
      <c r="T1872" s="236"/>
      <c r="U1872" s="13"/>
      <c r="V1872" s="13"/>
      <c r="W1872" s="13"/>
      <c r="X1872" s="13"/>
      <c r="Y1872" s="13"/>
      <c r="Z1872" s="13"/>
      <c r="AA1872" s="13"/>
      <c r="AB1872" s="13"/>
      <c r="AC1872" s="13"/>
      <c r="AD1872" s="13"/>
      <c r="AE1872" s="13"/>
      <c r="AT1872" s="237" t="s">
        <v>146</v>
      </c>
      <c r="AU1872" s="237" t="s">
        <v>83</v>
      </c>
      <c r="AV1872" s="13" t="s">
        <v>83</v>
      </c>
      <c r="AW1872" s="13" t="s">
        <v>33</v>
      </c>
      <c r="AX1872" s="13" t="s">
        <v>73</v>
      </c>
      <c r="AY1872" s="237" t="s">
        <v>133</v>
      </c>
    </row>
    <row r="1873" s="15" customFormat="1">
      <c r="A1873" s="15"/>
      <c r="B1873" s="248"/>
      <c r="C1873" s="249"/>
      <c r="D1873" s="220" t="s">
        <v>146</v>
      </c>
      <c r="E1873" s="250" t="s">
        <v>19</v>
      </c>
      <c r="F1873" s="251" t="s">
        <v>261</v>
      </c>
      <c r="G1873" s="249"/>
      <c r="H1873" s="252">
        <v>179.44600000000003</v>
      </c>
      <c r="I1873" s="253"/>
      <c r="J1873" s="249"/>
      <c r="K1873" s="249"/>
      <c r="L1873" s="254"/>
      <c r="M1873" s="255"/>
      <c r="N1873" s="256"/>
      <c r="O1873" s="256"/>
      <c r="P1873" s="256"/>
      <c r="Q1873" s="256"/>
      <c r="R1873" s="256"/>
      <c r="S1873" s="256"/>
      <c r="T1873" s="257"/>
      <c r="U1873" s="15"/>
      <c r="V1873" s="15"/>
      <c r="W1873" s="15"/>
      <c r="X1873" s="15"/>
      <c r="Y1873" s="15"/>
      <c r="Z1873" s="15"/>
      <c r="AA1873" s="15"/>
      <c r="AB1873" s="15"/>
      <c r="AC1873" s="15"/>
      <c r="AD1873" s="15"/>
      <c r="AE1873" s="15"/>
      <c r="AT1873" s="258" t="s">
        <v>146</v>
      </c>
      <c r="AU1873" s="258" t="s">
        <v>83</v>
      </c>
      <c r="AV1873" s="15" t="s">
        <v>140</v>
      </c>
      <c r="AW1873" s="15" t="s">
        <v>33</v>
      </c>
      <c r="AX1873" s="15" t="s">
        <v>81</v>
      </c>
      <c r="AY1873" s="258" t="s">
        <v>133</v>
      </c>
    </row>
    <row r="1874" s="2" customFormat="1" ht="24.15" customHeight="1">
      <c r="A1874" s="41"/>
      <c r="B1874" s="42"/>
      <c r="C1874" s="207" t="s">
        <v>2910</v>
      </c>
      <c r="D1874" s="207" t="s">
        <v>135</v>
      </c>
      <c r="E1874" s="208" t="s">
        <v>2911</v>
      </c>
      <c r="F1874" s="209" t="s">
        <v>2912</v>
      </c>
      <c r="G1874" s="210" t="s">
        <v>198</v>
      </c>
      <c r="H1874" s="211">
        <v>179.446</v>
      </c>
      <c r="I1874" s="212"/>
      <c r="J1874" s="213">
        <f>ROUND(I1874*H1874,2)</f>
        <v>0</v>
      </c>
      <c r="K1874" s="209" t="s">
        <v>139</v>
      </c>
      <c r="L1874" s="47"/>
      <c r="M1874" s="214" t="s">
        <v>19</v>
      </c>
      <c r="N1874" s="215" t="s">
        <v>44</v>
      </c>
      <c r="O1874" s="87"/>
      <c r="P1874" s="216">
        <f>O1874*H1874</f>
        <v>0</v>
      </c>
      <c r="Q1874" s="216">
        <v>0.00036999999999999999</v>
      </c>
      <c r="R1874" s="216">
        <f>Q1874*H1874</f>
        <v>0.066395019999999999</v>
      </c>
      <c r="S1874" s="216">
        <v>0</v>
      </c>
      <c r="T1874" s="217">
        <f>S1874*H1874</f>
        <v>0</v>
      </c>
      <c r="U1874" s="41"/>
      <c r="V1874" s="41"/>
      <c r="W1874" s="41"/>
      <c r="X1874" s="41"/>
      <c r="Y1874" s="41"/>
      <c r="Z1874" s="41"/>
      <c r="AA1874" s="41"/>
      <c r="AB1874" s="41"/>
      <c r="AC1874" s="41"/>
      <c r="AD1874" s="41"/>
      <c r="AE1874" s="41"/>
      <c r="AR1874" s="218" t="s">
        <v>246</v>
      </c>
      <c r="AT1874" s="218" t="s">
        <v>135</v>
      </c>
      <c r="AU1874" s="218" t="s">
        <v>83</v>
      </c>
      <c r="AY1874" s="20" t="s">
        <v>133</v>
      </c>
      <c r="BE1874" s="219">
        <f>IF(N1874="základní",J1874,0)</f>
        <v>0</v>
      </c>
      <c r="BF1874" s="219">
        <f>IF(N1874="snížená",J1874,0)</f>
        <v>0</v>
      </c>
      <c r="BG1874" s="219">
        <f>IF(N1874="zákl. přenesená",J1874,0)</f>
        <v>0</v>
      </c>
      <c r="BH1874" s="219">
        <f>IF(N1874="sníž. přenesená",J1874,0)</f>
        <v>0</v>
      </c>
      <c r="BI1874" s="219">
        <f>IF(N1874="nulová",J1874,0)</f>
        <v>0</v>
      </c>
      <c r="BJ1874" s="20" t="s">
        <v>81</v>
      </c>
      <c r="BK1874" s="219">
        <f>ROUND(I1874*H1874,2)</f>
        <v>0</v>
      </c>
      <c r="BL1874" s="20" t="s">
        <v>246</v>
      </c>
      <c r="BM1874" s="218" t="s">
        <v>2913</v>
      </c>
    </row>
    <row r="1875" s="2" customFormat="1">
      <c r="A1875" s="41"/>
      <c r="B1875" s="42"/>
      <c r="C1875" s="43"/>
      <c r="D1875" s="220" t="s">
        <v>142</v>
      </c>
      <c r="E1875" s="43"/>
      <c r="F1875" s="221" t="s">
        <v>2914</v>
      </c>
      <c r="G1875" s="43"/>
      <c r="H1875" s="43"/>
      <c r="I1875" s="222"/>
      <c r="J1875" s="43"/>
      <c r="K1875" s="43"/>
      <c r="L1875" s="47"/>
      <c r="M1875" s="223"/>
      <c r="N1875" s="224"/>
      <c r="O1875" s="87"/>
      <c r="P1875" s="87"/>
      <c r="Q1875" s="87"/>
      <c r="R1875" s="87"/>
      <c r="S1875" s="87"/>
      <c r="T1875" s="88"/>
      <c r="U1875" s="41"/>
      <c r="V1875" s="41"/>
      <c r="W1875" s="41"/>
      <c r="X1875" s="41"/>
      <c r="Y1875" s="41"/>
      <c r="Z1875" s="41"/>
      <c r="AA1875" s="41"/>
      <c r="AB1875" s="41"/>
      <c r="AC1875" s="41"/>
      <c r="AD1875" s="41"/>
      <c r="AE1875" s="41"/>
      <c r="AT1875" s="20" t="s">
        <v>142</v>
      </c>
      <c r="AU1875" s="20" t="s">
        <v>83</v>
      </c>
    </row>
    <row r="1876" s="2" customFormat="1">
      <c r="A1876" s="41"/>
      <c r="B1876" s="42"/>
      <c r="C1876" s="43"/>
      <c r="D1876" s="225" t="s">
        <v>144</v>
      </c>
      <c r="E1876" s="43"/>
      <c r="F1876" s="226" t="s">
        <v>2915</v>
      </c>
      <c r="G1876" s="43"/>
      <c r="H1876" s="43"/>
      <c r="I1876" s="222"/>
      <c r="J1876" s="43"/>
      <c r="K1876" s="43"/>
      <c r="L1876" s="47"/>
      <c r="M1876" s="223"/>
      <c r="N1876" s="224"/>
      <c r="O1876" s="87"/>
      <c r="P1876" s="87"/>
      <c r="Q1876" s="87"/>
      <c r="R1876" s="87"/>
      <c r="S1876" s="87"/>
      <c r="T1876" s="88"/>
      <c r="U1876" s="41"/>
      <c r="V1876" s="41"/>
      <c r="W1876" s="41"/>
      <c r="X1876" s="41"/>
      <c r="Y1876" s="41"/>
      <c r="Z1876" s="41"/>
      <c r="AA1876" s="41"/>
      <c r="AB1876" s="41"/>
      <c r="AC1876" s="41"/>
      <c r="AD1876" s="41"/>
      <c r="AE1876" s="41"/>
      <c r="AT1876" s="20" t="s">
        <v>144</v>
      </c>
      <c r="AU1876" s="20" t="s">
        <v>83</v>
      </c>
    </row>
    <row r="1877" s="14" customFormat="1">
      <c r="A1877" s="14"/>
      <c r="B1877" s="238"/>
      <c r="C1877" s="239"/>
      <c r="D1877" s="220" t="s">
        <v>146</v>
      </c>
      <c r="E1877" s="240" t="s">
        <v>19</v>
      </c>
      <c r="F1877" s="241" t="s">
        <v>2895</v>
      </c>
      <c r="G1877" s="239"/>
      <c r="H1877" s="240" t="s">
        <v>19</v>
      </c>
      <c r="I1877" s="242"/>
      <c r="J1877" s="239"/>
      <c r="K1877" s="239"/>
      <c r="L1877" s="243"/>
      <c r="M1877" s="244"/>
      <c r="N1877" s="245"/>
      <c r="O1877" s="245"/>
      <c r="P1877" s="245"/>
      <c r="Q1877" s="245"/>
      <c r="R1877" s="245"/>
      <c r="S1877" s="245"/>
      <c r="T1877" s="246"/>
      <c r="U1877" s="14"/>
      <c r="V1877" s="14"/>
      <c r="W1877" s="14"/>
      <c r="X1877" s="14"/>
      <c r="Y1877" s="14"/>
      <c r="Z1877" s="14"/>
      <c r="AA1877" s="14"/>
      <c r="AB1877" s="14"/>
      <c r="AC1877" s="14"/>
      <c r="AD1877" s="14"/>
      <c r="AE1877" s="14"/>
      <c r="AT1877" s="247" t="s">
        <v>146</v>
      </c>
      <c r="AU1877" s="247" t="s">
        <v>83</v>
      </c>
      <c r="AV1877" s="14" t="s">
        <v>81</v>
      </c>
      <c r="AW1877" s="14" t="s">
        <v>33</v>
      </c>
      <c r="AX1877" s="14" t="s">
        <v>73</v>
      </c>
      <c r="AY1877" s="247" t="s">
        <v>133</v>
      </c>
    </row>
    <row r="1878" s="13" customFormat="1">
      <c r="A1878" s="13"/>
      <c r="B1878" s="227"/>
      <c r="C1878" s="228"/>
      <c r="D1878" s="220" t="s">
        <v>146</v>
      </c>
      <c r="E1878" s="229" t="s">
        <v>19</v>
      </c>
      <c r="F1878" s="230" t="s">
        <v>2896</v>
      </c>
      <c r="G1878" s="228"/>
      <c r="H1878" s="231">
        <v>153.06999999999999</v>
      </c>
      <c r="I1878" s="232"/>
      <c r="J1878" s="228"/>
      <c r="K1878" s="228"/>
      <c r="L1878" s="233"/>
      <c r="M1878" s="234"/>
      <c r="N1878" s="235"/>
      <c r="O1878" s="235"/>
      <c r="P1878" s="235"/>
      <c r="Q1878" s="235"/>
      <c r="R1878" s="235"/>
      <c r="S1878" s="235"/>
      <c r="T1878" s="236"/>
      <c r="U1878" s="13"/>
      <c r="V1878" s="13"/>
      <c r="W1878" s="13"/>
      <c r="X1878" s="13"/>
      <c r="Y1878" s="13"/>
      <c r="Z1878" s="13"/>
      <c r="AA1878" s="13"/>
      <c r="AB1878" s="13"/>
      <c r="AC1878" s="13"/>
      <c r="AD1878" s="13"/>
      <c r="AE1878" s="13"/>
      <c r="AT1878" s="237" t="s">
        <v>146</v>
      </c>
      <c r="AU1878" s="237" t="s">
        <v>83</v>
      </c>
      <c r="AV1878" s="13" t="s">
        <v>83</v>
      </c>
      <c r="AW1878" s="13" t="s">
        <v>33</v>
      </c>
      <c r="AX1878" s="13" t="s">
        <v>73</v>
      </c>
      <c r="AY1878" s="237" t="s">
        <v>133</v>
      </c>
    </row>
    <row r="1879" s="14" customFormat="1">
      <c r="A1879" s="14"/>
      <c r="B1879" s="238"/>
      <c r="C1879" s="239"/>
      <c r="D1879" s="220" t="s">
        <v>146</v>
      </c>
      <c r="E1879" s="240" t="s">
        <v>19</v>
      </c>
      <c r="F1879" s="241" t="s">
        <v>2897</v>
      </c>
      <c r="G1879" s="239"/>
      <c r="H1879" s="240" t="s">
        <v>19</v>
      </c>
      <c r="I1879" s="242"/>
      <c r="J1879" s="239"/>
      <c r="K1879" s="239"/>
      <c r="L1879" s="243"/>
      <c r="M1879" s="244"/>
      <c r="N1879" s="245"/>
      <c r="O1879" s="245"/>
      <c r="P1879" s="245"/>
      <c r="Q1879" s="245"/>
      <c r="R1879" s="245"/>
      <c r="S1879" s="245"/>
      <c r="T1879" s="246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47" t="s">
        <v>146</v>
      </c>
      <c r="AU1879" s="247" t="s">
        <v>83</v>
      </c>
      <c r="AV1879" s="14" t="s">
        <v>81</v>
      </c>
      <c r="AW1879" s="14" t="s">
        <v>33</v>
      </c>
      <c r="AX1879" s="14" t="s">
        <v>73</v>
      </c>
      <c r="AY1879" s="247" t="s">
        <v>133</v>
      </c>
    </row>
    <row r="1880" s="14" customFormat="1">
      <c r="A1880" s="14"/>
      <c r="B1880" s="238"/>
      <c r="C1880" s="239"/>
      <c r="D1880" s="220" t="s">
        <v>146</v>
      </c>
      <c r="E1880" s="240" t="s">
        <v>19</v>
      </c>
      <c r="F1880" s="241" t="s">
        <v>2348</v>
      </c>
      <c r="G1880" s="239"/>
      <c r="H1880" s="240" t="s">
        <v>19</v>
      </c>
      <c r="I1880" s="242"/>
      <c r="J1880" s="239"/>
      <c r="K1880" s="239"/>
      <c r="L1880" s="243"/>
      <c r="M1880" s="244"/>
      <c r="N1880" s="245"/>
      <c r="O1880" s="245"/>
      <c r="P1880" s="245"/>
      <c r="Q1880" s="245"/>
      <c r="R1880" s="245"/>
      <c r="S1880" s="245"/>
      <c r="T1880" s="246"/>
      <c r="U1880" s="14"/>
      <c r="V1880" s="14"/>
      <c r="W1880" s="14"/>
      <c r="X1880" s="14"/>
      <c r="Y1880" s="14"/>
      <c r="Z1880" s="14"/>
      <c r="AA1880" s="14"/>
      <c r="AB1880" s="14"/>
      <c r="AC1880" s="14"/>
      <c r="AD1880" s="14"/>
      <c r="AE1880" s="14"/>
      <c r="AT1880" s="247" t="s">
        <v>146</v>
      </c>
      <c r="AU1880" s="247" t="s">
        <v>83</v>
      </c>
      <c r="AV1880" s="14" t="s">
        <v>81</v>
      </c>
      <c r="AW1880" s="14" t="s">
        <v>33</v>
      </c>
      <c r="AX1880" s="14" t="s">
        <v>73</v>
      </c>
      <c r="AY1880" s="247" t="s">
        <v>133</v>
      </c>
    </row>
    <row r="1881" s="13" customFormat="1">
      <c r="A1881" s="13"/>
      <c r="B1881" s="227"/>
      <c r="C1881" s="228"/>
      <c r="D1881" s="220" t="s">
        <v>146</v>
      </c>
      <c r="E1881" s="229" t="s">
        <v>19</v>
      </c>
      <c r="F1881" s="230" t="s">
        <v>2898</v>
      </c>
      <c r="G1881" s="228"/>
      <c r="H1881" s="231">
        <v>7.5</v>
      </c>
      <c r="I1881" s="232"/>
      <c r="J1881" s="228"/>
      <c r="K1881" s="228"/>
      <c r="L1881" s="233"/>
      <c r="M1881" s="234"/>
      <c r="N1881" s="235"/>
      <c r="O1881" s="235"/>
      <c r="P1881" s="235"/>
      <c r="Q1881" s="235"/>
      <c r="R1881" s="235"/>
      <c r="S1881" s="235"/>
      <c r="T1881" s="236"/>
      <c r="U1881" s="13"/>
      <c r="V1881" s="13"/>
      <c r="W1881" s="13"/>
      <c r="X1881" s="13"/>
      <c r="Y1881" s="13"/>
      <c r="Z1881" s="13"/>
      <c r="AA1881" s="13"/>
      <c r="AB1881" s="13"/>
      <c r="AC1881" s="13"/>
      <c r="AD1881" s="13"/>
      <c r="AE1881" s="13"/>
      <c r="AT1881" s="237" t="s">
        <v>146</v>
      </c>
      <c r="AU1881" s="237" t="s">
        <v>83</v>
      </c>
      <c r="AV1881" s="13" t="s">
        <v>83</v>
      </c>
      <c r="AW1881" s="13" t="s">
        <v>33</v>
      </c>
      <c r="AX1881" s="13" t="s">
        <v>73</v>
      </c>
      <c r="AY1881" s="237" t="s">
        <v>133</v>
      </c>
    </row>
    <row r="1882" s="13" customFormat="1">
      <c r="A1882" s="13"/>
      <c r="B1882" s="227"/>
      <c r="C1882" s="228"/>
      <c r="D1882" s="220" t="s">
        <v>146</v>
      </c>
      <c r="E1882" s="229" t="s">
        <v>19</v>
      </c>
      <c r="F1882" s="230" t="s">
        <v>2899</v>
      </c>
      <c r="G1882" s="228"/>
      <c r="H1882" s="231">
        <v>3.532</v>
      </c>
      <c r="I1882" s="232"/>
      <c r="J1882" s="228"/>
      <c r="K1882" s="228"/>
      <c r="L1882" s="233"/>
      <c r="M1882" s="234"/>
      <c r="N1882" s="235"/>
      <c r="O1882" s="235"/>
      <c r="P1882" s="235"/>
      <c r="Q1882" s="235"/>
      <c r="R1882" s="235"/>
      <c r="S1882" s="235"/>
      <c r="T1882" s="236"/>
      <c r="U1882" s="13"/>
      <c r="V1882" s="13"/>
      <c r="W1882" s="13"/>
      <c r="X1882" s="13"/>
      <c r="Y1882" s="13"/>
      <c r="Z1882" s="13"/>
      <c r="AA1882" s="13"/>
      <c r="AB1882" s="13"/>
      <c r="AC1882" s="13"/>
      <c r="AD1882" s="13"/>
      <c r="AE1882" s="13"/>
      <c r="AT1882" s="237" t="s">
        <v>146</v>
      </c>
      <c r="AU1882" s="237" t="s">
        <v>83</v>
      </c>
      <c r="AV1882" s="13" t="s">
        <v>83</v>
      </c>
      <c r="AW1882" s="13" t="s">
        <v>33</v>
      </c>
      <c r="AX1882" s="13" t="s">
        <v>73</v>
      </c>
      <c r="AY1882" s="237" t="s">
        <v>133</v>
      </c>
    </row>
    <row r="1883" s="14" customFormat="1">
      <c r="A1883" s="14"/>
      <c r="B1883" s="238"/>
      <c r="C1883" s="239"/>
      <c r="D1883" s="220" t="s">
        <v>146</v>
      </c>
      <c r="E1883" s="240" t="s">
        <v>19</v>
      </c>
      <c r="F1883" s="241" t="s">
        <v>2351</v>
      </c>
      <c r="G1883" s="239"/>
      <c r="H1883" s="240" t="s">
        <v>19</v>
      </c>
      <c r="I1883" s="242"/>
      <c r="J1883" s="239"/>
      <c r="K1883" s="239"/>
      <c r="L1883" s="243"/>
      <c r="M1883" s="244"/>
      <c r="N1883" s="245"/>
      <c r="O1883" s="245"/>
      <c r="P1883" s="245"/>
      <c r="Q1883" s="245"/>
      <c r="R1883" s="245"/>
      <c r="S1883" s="245"/>
      <c r="T1883" s="246"/>
      <c r="U1883" s="14"/>
      <c r="V1883" s="14"/>
      <c r="W1883" s="14"/>
      <c r="X1883" s="14"/>
      <c r="Y1883" s="14"/>
      <c r="Z1883" s="14"/>
      <c r="AA1883" s="14"/>
      <c r="AB1883" s="14"/>
      <c r="AC1883" s="14"/>
      <c r="AD1883" s="14"/>
      <c r="AE1883" s="14"/>
      <c r="AT1883" s="247" t="s">
        <v>146</v>
      </c>
      <c r="AU1883" s="247" t="s">
        <v>83</v>
      </c>
      <c r="AV1883" s="14" t="s">
        <v>81</v>
      </c>
      <c r="AW1883" s="14" t="s">
        <v>33</v>
      </c>
      <c r="AX1883" s="14" t="s">
        <v>73</v>
      </c>
      <c r="AY1883" s="247" t="s">
        <v>133</v>
      </c>
    </row>
    <row r="1884" s="13" customFormat="1">
      <c r="A1884" s="13"/>
      <c r="B1884" s="227"/>
      <c r="C1884" s="228"/>
      <c r="D1884" s="220" t="s">
        <v>146</v>
      </c>
      <c r="E1884" s="229" t="s">
        <v>19</v>
      </c>
      <c r="F1884" s="230" t="s">
        <v>2900</v>
      </c>
      <c r="G1884" s="228"/>
      <c r="H1884" s="231">
        <v>4.8399999999999999</v>
      </c>
      <c r="I1884" s="232"/>
      <c r="J1884" s="228"/>
      <c r="K1884" s="228"/>
      <c r="L1884" s="233"/>
      <c r="M1884" s="234"/>
      <c r="N1884" s="235"/>
      <c r="O1884" s="235"/>
      <c r="P1884" s="235"/>
      <c r="Q1884" s="235"/>
      <c r="R1884" s="235"/>
      <c r="S1884" s="235"/>
      <c r="T1884" s="236"/>
      <c r="U1884" s="13"/>
      <c r="V1884" s="13"/>
      <c r="W1884" s="13"/>
      <c r="X1884" s="13"/>
      <c r="Y1884" s="13"/>
      <c r="Z1884" s="13"/>
      <c r="AA1884" s="13"/>
      <c r="AB1884" s="13"/>
      <c r="AC1884" s="13"/>
      <c r="AD1884" s="13"/>
      <c r="AE1884" s="13"/>
      <c r="AT1884" s="237" t="s">
        <v>146</v>
      </c>
      <c r="AU1884" s="237" t="s">
        <v>83</v>
      </c>
      <c r="AV1884" s="13" t="s">
        <v>83</v>
      </c>
      <c r="AW1884" s="13" t="s">
        <v>33</v>
      </c>
      <c r="AX1884" s="13" t="s">
        <v>73</v>
      </c>
      <c r="AY1884" s="237" t="s">
        <v>133</v>
      </c>
    </row>
    <row r="1885" s="13" customFormat="1">
      <c r="A1885" s="13"/>
      <c r="B1885" s="227"/>
      <c r="C1885" s="228"/>
      <c r="D1885" s="220" t="s">
        <v>146</v>
      </c>
      <c r="E1885" s="229" t="s">
        <v>19</v>
      </c>
      <c r="F1885" s="230" t="s">
        <v>2901</v>
      </c>
      <c r="G1885" s="228"/>
      <c r="H1885" s="231">
        <v>2.145</v>
      </c>
      <c r="I1885" s="232"/>
      <c r="J1885" s="228"/>
      <c r="K1885" s="228"/>
      <c r="L1885" s="233"/>
      <c r="M1885" s="234"/>
      <c r="N1885" s="235"/>
      <c r="O1885" s="235"/>
      <c r="P1885" s="235"/>
      <c r="Q1885" s="235"/>
      <c r="R1885" s="235"/>
      <c r="S1885" s="235"/>
      <c r="T1885" s="236"/>
      <c r="U1885" s="13"/>
      <c r="V1885" s="13"/>
      <c r="W1885" s="13"/>
      <c r="X1885" s="13"/>
      <c r="Y1885" s="13"/>
      <c r="Z1885" s="13"/>
      <c r="AA1885" s="13"/>
      <c r="AB1885" s="13"/>
      <c r="AC1885" s="13"/>
      <c r="AD1885" s="13"/>
      <c r="AE1885" s="13"/>
      <c r="AT1885" s="237" t="s">
        <v>146</v>
      </c>
      <c r="AU1885" s="237" t="s">
        <v>83</v>
      </c>
      <c r="AV1885" s="13" t="s">
        <v>83</v>
      </c>
      <c r="AW1885" s="13" t="s">
        <v>33</v>
      </c>
      <c r="AX1885" s="13" t="s">
        <v>73</v>
      </c>
      <c r="AY1885" s="237" t="s">
        <v>133</v>
      </c>
    </row>
    <row r="1886" s="13" customFormat="1">
      <c r="A1886" s="13"/>
      <c r="B1886" s="227"/>
      <c r="C1886" s="228"/>
      <c r="D1886" s="220" t="s">
        <v>146</v>
      </c>
      <c r="E1886" s="229" t="s">
        <v>19</v>
      </c>
      <c r="F1886" s="230" t="s">
        <v>2902</v>
      </c>
      <c r="G1886" s="228"/>
      <c r="H1886" s="231">
        <v>5.7199999999999998</v>
      </c>
      <c r="I1886" s="232"/>
      <c r="J1886" s="228"/>
      <c r="K1886" s="228"/>
      <c r="L1886" s="233"/>
      <c r="M1886" s="234"/>
      <c r="N1886" s="235"/>
      <c r="O1886" s="235"/>
      <c r="P1886" s="235"/>
      <c r="Q1886" s="235"/>
      <c r="R1886" s="235"/>
      <c r="S1886" s="235"/>
      <c r="T1886" s="236"/>
      <c r="U1886" s="13"/>
      <c r="V1886" s="13"/>
      <c r="W1886" s="13"/>
      <c r="X1886" s="13"/>
      <c r="Y1886" s="13"/>
      <c r="Z1886" s="13"/>
      <c r="AA1886" s="13"/>
      <c r="AB1886" s="13"/>
      <c r="AC1886" s="13"/>
      <c r="AD1886" s="13"/>
      <c r="AE1886" s="13"/>
      <c r="AT1886" s="237" t="s">
        <v>146</v>
      </c>
      <c r="AU1886" s="237" t="s">
        <v>83</v>
      </c>
      <c r="AV1886" s="13" t="s">
        <v>83</v>
      </c>
      <c r="AW1886" s="13" t="s">
        <v>33</v>
      </c>
      <c r="AX1886" s="13" t="s">
        <v>73</v>
      </c>
      <c r="AY1886" s="237" t="s">
        <v>133</v>
      </c>
    </row>
    <row r="1887" s="13" customFormat="1">
      <c r="A1887" s="13"/>
      <c r="B1887" s="227"/>
      <c r="C1887" s="228"/>
      <c r="D1887" s="220" t="s">
        <v>146</v>
      </c>
      <c r="E1887" s="229" t="s">
        <v>19</v>
      </c>
      <c r="F1887" s="230" t="s">
        <v>2903</v>
      </c>
      <c r="G1887" s="228"/>
      <c r="H1887" s="231">
        <v>2.6389999999999998</v>
      </c>
      <c r="I1887" s="232"/>
      <c r="J1887" s="228"/>
      <c r="K1887" s="228"/>
      <c r="L1887" s="233"/>
      <c r="M1887" s="234"/>
      <c r="N1887" s="235"/>
      <c r="O1887" s="235"/>
      <c r="P1887" s="235"/>
      <c r="Q1887" s="235"/>
      <c r="R1887" s="235"/>
      <c r="S1887" s="235"/>
      <c r="T1887" s="236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T1887" s="237" t="s">
        <v>146</v>
      </c>
      <c r="AU1887" s="237" t="s">
        <v>83</v>
      </c>
      <c r="AV1887" s="13" t="s">
        <v>83</v>
      </c>
      <c r="AW1887" s="13" t="s">
        <v>33</v>
      </c>
      <c r="AX1887" s="13" t="s">
        <v>73</v>
      </c>
      <c r="AY1887" s="237" t="s">
        <v>133</v>
      </c>
    </row>
    <row r="1888" s="15" customFormat="1">
      <c r="A1888" s="15"/>
      <c r="B1888" s="248"/>
      <c r="C1888" s="249"/>
      <c r="D1888" s="220" t="s">
        <v>146</v>
      </c>
      <c r="E1888" s="250" t="s">
        <v>19</v>
      </c>
      <c r="F1888" s="251" t="s">
        <v>261</v>
      </c>
      <c r="G1888" s="249"/>
      <c r="H1888" s="252">
        <v>179.44600000000003</v>
      </c>
      <c r="I1888" s="253"/>
      <c r="J1888" s="249"/>
      <c r="K1888" s="249"/>
      <c r="L1888" s="254"/>
      <c r="M1888" s="255"/>
      <c r="N1888" s="256"/>
      <c r="O1888" s="256"/>
      <c r="P1888" s="256"/>
      <c r="Q1888" s="256"/>
      <c r="R1888" s="256"/>
      <c r="S1888" s="256"/>
      <c r="T1888" s="257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T1888" s="258" t="s">
        <v>146</v>
      </c>
      <c r="AU1888" s="258" t="s">
        <v>83</v>
      </c>
      <c r="AV1888" s="15" t="s">
        <v>140</v>
      </c>
      <c r="AW1888" s="15" t="s">
        <v>33</v>
      </c>
      <c r="AX1888" s="15" t="s">
        <v>81</v>
      </c>
      <c r="AY1888" s="258" t="s">
        <v>133</v>
      </c>
    </row>
    <row r="1889" s="2" customFormat="1" ht="24.15" customHeight="1">
      <c r="A1889" s="41"/>
      <c r="B1889" s="42"/>
      <c r="C1889" s="207" t="s">
        <v>2916</v>
      </c>
      <c r="D1889" s="207" t="s">
        <v>135</v>
      </c>
      <c r="E1889" s="208" t="s">
        <v>2917</v>
      </c>
      <c r="F1889" s="209" t="s">
        <v>2918</v>
      </c>
      <c r="G1889" s="210" t="s">
        <v>198</v>
      </c>
      <c r="H1889" s="211">
        <v>4.7199999999999998</v>
      </c>
      <c r="I1889" s="212"/>
      <c r="J1889" s="213">
        <f>ROUND(I1889*H1889,2)</f>
        <v>0</v>
      </c>
      <c r="K1889" s="209" t="s">
        <v>19</v>
      </c>
      <c r="L1889" s="47"/>
      <c r="M1889" s="214" t="s">
        <v>19</v>
      </c>
      <c r="N1889" s="215" t="s">
        <v>44</v>
      </c>
      <c r="O1889" s="87"/>
      <c r="P1889" s="216">
        <f>O1889*H1889</f>
        <v>0</v>
      </c>
      <c r="Q1889" s="216">
        <v>2.0000000000000002E-05</v>
      </c>
      <c r="R1889" s="216">
        <f>Q1889*H1889</f>
        <v>9.4400000000000004E-05</v>
      </c>
      <c r="S1889" s="216">
        <v>0</v>
      </c>
      <c r="T1889" s="217">
        <f>S1889*H1889</f>
        <v>0</v>
      </c>
      <c r="U1889" s="41"/>
      <c r="V1889" s="41"/>
      <c r="W1889" s="41"/>
      <c r="X1889" s="41"/>
      <c r="Y1889" s="41"/>
      <c r="Z1889" s="41"/>
      <c r="AA1889" s="41"/>
      <c r="AB1889" s="41"/>
      <c r="AC1889" s="41"/>
      <c r="AD1889" s="41"/>
      <c r="AE1889" s="41"/>
      <c r="AR1889" s="218" t="s">
        <v>246</v>
      </c>
      <c r="AT1889" s="218" t="s">
        <v>135</v>
      </c>
      <c r="AU1889" s="218" t="s">
        <v>83</v>
      </c>
      <c r="AY1889" s="20" t="s">
        <v>133</v>
      </c>
      <c r="BE1889" s="219">
        <f>IF(N1889="základní",J1889,0)</f>
        <v>0</v>
      </c>
      <c r="BF1889" s="219">
        <f>IF(N1889="snížená",J1889,0)</f>
        <v>0</v>
      </c>
      <c r="BG1889" s="219">
        <f>IF(N1889="zákl. přenesená",J1889,0)</f>
        <v>0</v>
      </c>
      <c r="BH1889" s="219">
        <f>IF(N1889="sníž. přenesená",J1889,0)</f>
        <v>0</v>
      </c>
      <c r="BI1889" s="219">
        <f>IF(N1889="nulová",J1889,0)</f>
        <v>0</v>
      </c>
      <c r="BJ1889" s="20" t="s">
        <v>81</v>
      </c>
      <c r="BK1889" s="219">
        <f>ROUND(I1889*H1889,2)</f>
        <v>0</v>
      </c>
      <c r="BL1889" s="20" t="s">
        <v>246</v>
      </c>
      <c r="BM1889" s="218" t="s">
        <v>2919</v>
      </c>
    </row>
    <row r="1890" s="2" customFormat="1">
      <c r="A1890" s="41"/>
      <c r="B1890" s="42"/>
      <c r="C1890" s="43"/>
      <c r="D1890" s="220" t="s">
        <v>142</v>
      </c>
      <c r="E1890" s="43"/>
      <c r="F1890" s="221" t="s">
        <v>2918</v>
      </c>
      <c r="G1890" s="43"/>
      <c r="H1890" s="43"/>
      <c r="I1890" s="222"/>
      <c r="J1890" s="43"/>
      <c r="K1890" s="43"/>
      <c r="L1890" s="47"/>
      <c r="M1890" s="223"/>
      <c r="N1890" s="224"/>
      <c r="O1890" s="87"/>
      <c r="P1890" s="87"/>
      <c r="Q1890" s="87"/>
      <c r="R1890" s="87"/>
      <c r="S1890" s="87"/>
      <c r="T1890" s="88"/>
      <c r="U1890" s="41"/>
      <c r="V1890" s="41"/>
      <c r="W1890" s="41"/>
      <c r="X1890" s="41"/>
      <c r="Y1890" s="41"/>
      <c r="Z1890" s="41"/>
      <c r="AA1890" s="41"/>
      <c r="AB1890" s="41"/>
      <c r="AC1890" s="41"/>
      <c r="AD1890" s="41"/>
      <c r="AE1890" s="41"/>
      <c r="AT1890" s="20" t="s">
        <v>142</v>
      </c>
      <c r="AU1890" s="20" t="s">
        <v>83</v>
      </c>
    </row>
    <row r="1891" s="14" customFormat="1">
      <c r="A1891" s="14"/>
      <c r="B1891" s="238"/>
      <c r="C1891" s="239"/>
      <c r="D1891" s="220" t="s">
        <v>146</v>
      </c>
      <c r="E1891" s="240" t="s">
        <v>19</v>
      </c>
      <c r="F1891" s="241" t="s">
        <v>2920</v>
      </c>
      <c r="G1891" s="239"/>
      <c r="H1891" s="240" t="s">
        <v>19</v>
      </c>
      <c r="I1891" s="242"/>
      <c r="J1891" s="239"/>
      <c r="K1891" s="239"/>
      <c r="L1891" s="243"/>
      <c r="M1891" s="244"/>
      <c r="N1891" s="245"/>
      <c r="O1891" s="245"/>
      <c r="P1891" s="245"/>
      <c r="Q1891" s="245"/>
      <c r="R1891" s="245"/>
      <c r="S1891" s="245"/>
      <c r="T1891" s="246"/>
      <c r="U1891" s="14"/>
      <c r="V1891" s="14"/>
      <c r="W1891" s="14"/>
      <c r="X1891" s="14"/>
      <c r="Y1891" s="14"/>
      <c r="Z1891" s="14"/>
      <c r="AA1891" s="14"/>
      <c r="AB1891" s="14"/>
      <c r="AC1891" s="14"/>
      <c r="AD1891" s="14"/>
      <c r="AE1891" s="14"/>
      <c r="AT1891" s="247" t="s">
        <v>146</v>
      </c>
      <c r="AU1891" s="247" t="s">
        <v>83</v>
      </c>
      <c r="AV1891" s="14" t="s">
        <v>81</v>
      </c>
      <c r="AW1891" s="14" t="s">
        <v>33</v>
      </c>
      <c r="AX1891" s="14" t="s">
        <v>73</v>
      </c>
      <c r="AY1891" s="247" t="s">
        <v>133</v>
      </c>
    </row>
    <row r="1892" s="13" customFormat="1">
      <c r="A1892" s="13"/>
      <c r="B1892" s="227"/>
      <c r="C1892" s="228"/>
      <c r="D1892" s="220" t="s">
        <v>146</v>
      </c>
      <c r="E1892" s="229" t="s">
        <v>19</v>
      </c>
      <c r="F1892" s="230" t="s">
        <v>2921</v>
      </c>
      <c r="G1892" s="228"/>
      <c r="H1892" s="231">
        <v>0.35999999999999999</v>
      </c>
      <c r="I1892" s="232"/>
      <c r="J1892" s="228"/>
      <c r="K1892" s="228"/>
      <c r="L1892" s="233"/>
      <c r="M1892" s="234"/>
      <c r="N1892" s="235"/>
      <c r="O1892" s="235"/>
      <c r="P1892" s="235"/>
      <c r="Q1892" s="235"/>
      <c r="R1892" s="235"/>
      <c r="S1892" s="235"/>
      <c r="T1892" s="236"/>
      <c r="U1892" s="13"/>
      <c r="V1892" s="13"/>
      <c r="W1892" s="13"/>
      <c r="X1892" s="13"/>
      <c r="Y1892" s="13"/>
      <c r="Z1892" s="13"/>
      <c r="AA1892" s="13"/>
      <c r="AB1892" s="13"/>
      <c r="AC1892" s="13"/>
      <c r="AD1892" s="13"/>
      <c r="AE1892" s="13"/>
      <c r="AT1892" s="237" t="s">
        <v>146</v>
      </c>
      <c r="AU1892" s="237" t="s">
        <v>83</v>
      </c>
      <c r="AV1892" s="13" t="s">
        <v>83</v>
      </c>
      <c r="AW1892" s="13" t="s">
        <v>33</v>
      </c>
      <c r="AX1892" s="13" t="s">
        <v>73</v>
      </c>
      <c r="AY1892" s="237" t="s">
        <v>133</v>
      </c>
    </row>
    <row r="1893" s="13" customFormat="1">
      <c r="A1893" s="13"/>
      <c r="B1893" s="227"/>
      <c r="C1893" s="228"/>
      <c r="D1893" s="220" t="s">
        <v>146</v>
      </c>
      <c r="E1893" s="229" t="s">
        <v>19</v>
      </c>
      <c r="F1893" s="230" t="s">
        <v>2922</v>
      </c>
      <c r="G1893" s="228"/>
      <c r="H1893" s="231">
        <v>0.59999999999999998</v>
      </c>
      <c r="I1893" s="232"/>
      <c r="J1893" s="228"/>
      <c r="K1893" s="228"/>
      <c r="L1893" s="233"/>
      <c r="M1893" s="234"/>
      <c r="N1893" s="235"/>
      <c r="O1893" s="235"/>
      <c r="P1893" s="235"/>
      <c r="Q1893" s="235"/>
      <c r="R1893" s="235"/>
      <c r="S1893" s="235"/>
      <c r="T1893" s="236"/>
      <c r="U1893" s="13"/>
      <c r="V1893" s="13"/>
      <c r="W1893" s="13"/>
      <c r="X1893" s="13"/>
      <c r="Y1893" s="13"/>
      <c r="Z1893" s="13"/>
      <c r="AA1893" s="13"/>
      <c r="AB1893" s="13"/>
      <c r="AC1893" s="13"/>
      <c r="AD1893" s="13"/>
      <c r="AE1893" s="13"/>
      <c r="AT1893" s="237" t="s">
        <v>146</v>
      </c>
      <c r="AU1893" s="237" t="s">
        <v>83</v>
      </c>
      <c r="AV1893" s="13" t="s">
        <v>83</v>
      </c>
      <c r="AW1893" s="13" t="s">
        <v>33</v>
      </c>
      <c r="AX1893" s="13" t="s">
        <v>73</v>
      </c>
      <c r="AY1893" s="237" t="s">
        <v>133</v>
      </c>
    </row>
    <row r="1894" s="13" customFormat="1">
      <c r="A1894" s="13"/>
      <c r="B1894" s="227"/>
      <c r="C1894" s="228"/>
      <c r="D1894" s="220" t="s">
        <v>146</v>
      </c>
      <c r="E1894" s="229" t="s">
        <v>19</v>
      </c>
      <c r="F1894" s="230" t="s">
        <v>2923</v>
      </c>
      <c r="G1894" s="228"/>
      <c r="H1894" s="231">
        <v>1.44</v>
      </c>
      <c r="I1894" s="232"/>
      <c r="J1894" s="228"/>
      <c r="K1894" s="228"/>
      <c r="L1894" s="233"/>
      <c r="M1894" s="234"/>
      <c r="N1894" s="235"/>
      <c r="O1894" s="235"/>
      <c r="P1894" s="235"/>
      <c r="Q1894" s="235"/>
      <c r="R1894" s="235"/>
      <c r="S1894" s="235"/>
      <c r="T1894" s="236"/>
      <c r="U1894" s="13"/>
      <c r="V1894" s="13"/>
      <c r="W1894" s="13"/>
      <c r="X1894" s="13"/>
      <c r="Y1894" s="13"/>
      <c r="Z1894" s="13"/>
      <c r="AA1894" s="13"/>
      <c r="AB1894" s="13"/>
      <c r="AC1894" s="13"/>
      <c r="AD1894" s="13"/>
      <c r="AE1894" s="13"/>
      <c r="AT1894" s="237" t="s">
        <v>146</v>
      </c>
      <c r="AU1894" s="237" t="s">
        <v>83</v>
      </c>
      <c r="AV1894" s="13" t="s">
        <v>83</v>
      </c>
      <c r="AW1894" s="13" t="s">
        <v>33</v>
      </c>
      <c r="AX1894" s="13" t="s">
        <v>73</v>
      </c>
      <c r="AY1894" s="237" t="s">
        <v>133</v>
      </c>
    </row>
    <row r="1895" s="13" customFormat="1">
      <c r="A1895" s="13"/>
      <c r="B1895" s="227"/>
      <c r="C1895" s="228"/>
      <c r="D1895" s="220" t="s">
        <v>146</v>
      </c>
      <c r="E1895" s="229" t="s">
        <v>19</v>
      </c>
      <c r="F1895" s="230" t="s">
        <v>2924</v>
      </c>
      <c r="G1895" s="228"/>
      <c r="H1895" s="231">
        <v>2.3199999999999998</v>
      </c>
      <c r="I1895" s="232"/>
      <c r="J1895" s="228"/>
      <c r="K1895" s="228"/>
      <c r="L1895" s="233"/>
      <c r="M1895" s="234"/>
      <c r="N1895" s="235"/>
      <c r="O1895" s="235"/>
      <c r="P1895" s="235"/>
      <c r="Q1895" s="235"/>
      <c r="R1895" s="235"/>
      <c r="S1895" s="235"/>
      <c r="T1895" s="236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37" t="s">
        <v>146</v>
      </c>
      <c r="AU1895" s="237" t="s">
        <v>83</v>
      </c>
      <c r="AV1895" s="13" t="s">
        <v>83</v>
      </c>
      <c r="AW1895" s="13" t="s">
        <v>33</v>
      </c>
      <c r="AX1895" s="13" t="s">
        <v>73</v>
      </c>
      <c r="AY1895" s="237" t="s">
        <v>133</v>
      </c>
    </row>
    <row r="1896" s="15" customFormat="1">
      <c r="A1896" s="15"/>
      <c r="B1896" s="248"/>
      <c r="C1896" s="249"/>
      <c r="D1896" s="220" t="s">
        <v>146</v>
      </c>
      <c r="E1896" s="250" t="s">
        <v>19</v>
      </c>
      <c r="F1896" s="251" t="s">
        <v>261</v>
      </c>
      <c r="G1896" s="249"/>
      <c r="H1896" s="252">
        <v>4.7199999999999998</v>
      </c>
      <c r="I1896" s="253"/>
      <c r="J1896" s="249"/>
      <c r="K1896" s="249"/>
      <c r="L1896" s="254"/>
      <c r="M1896" s="255"/>
      <c r="N1896" s="256"/>
      <c r="O1896" s="256"/>
      <c r="P1896" s="256"/>
      <c r="Q1896" s="256"/>
      <c r="R1896" s="256"/>
      <c r="S1896" s="256"/>
      <c r="T1896" s="257"/>
      <c r="U1896" s="15"/>
      <c r="V1896" s="15"/>
      <c r="W1896" s="15"/>
      <c r="X1896" s="15"/>
      <c r="Y1896" s="15"/>
      <c r="Z1896" s="15"/>
      <c r="AA1896" s="15"/>
      <c r="AB1896" s="15"/>
      <c r="AC1896" s="15"/>
      <c r="AD1896" s="15"/>
      <c r="AE1896" s="15"/>
      <c r="AT1896" s="258" t="s">
        <v>146</v>
      </c>
      <c r="AU1896" s="258" t="s">
        <v>83</v>
      </c>
      <c r="AV1896" s="15" t="s">
        <v>140</v>
      </c>
      <c r="AW1896" s="15" t="s">
        <v>33</v>
      </c>
      <c r="AX1896" s="15" t="s">
        <v>81</v>
      </c>
      <c r="AY1896" s="258" t="s">
        <v>133</v>
      </c>
    </row>
    <row r="1897" s="2" customFormat="1" ht="21.75" customHeight="1">
      <c r="A1897" s="41"/>
      <c r="B1897" s="42"/>
      <c r="C1897" s="207" t="s">
        <v>2925</v>
      </c>
      <c r="D1897" s="207" t="s">
        <v>135</v>
      </c>
      <c r="E1897" s="208" t="s">
        <v>2926</v>
      </c>
      <c r="F1897" s="209" t="s">
        <v>2927</v>
      </c>
      <c r="G1897" s="210" t="s">
        <v>198</v>
      </c>
      <c r="H1897" s="211">
        <v>178.143</v>
      </c>
      <c r="I1897" s="212"/>
      <c r="J1897" s="213">
        <f>ROUND(I1897*H1897,2)</f>
        <v>0</v>
      </c>
      <c r="K1897" s="209" t="s">
        <v>139</v>
      </c>
      <c r="L1897" s="47"/>
      <c r="M1897" s="214" t="s">
        <v>19</v>
      </c>
      <c r="N1897" s="215" t="s">
        <v>44</v>
      </c>
      <c r="O1897" s="87"/>
      <c r="P1897" s="216">
        <f>O1897*H1897</f>
        <v>0</v>
      </c>
      <c r="Q1897" s="216">
        <v>0</v>
      </c>
      <c r="R1897" s="216">
        <f>Q1897*H1897</f>
        <v>0</v>
      </c>
      <c r="S1897" s="216">
        <v>0</v>
      </c>
      <c r="T1897" s="217">
        <f>S1897*H1897</f>
        <v>0</v>
      </c>
      <c r="U1897" s="41"/>
      <c r="V1897" s="41"/>
      <c r="W1897" s="41"/>
      <c r="X1897" s="41"/>
      <c r="Y1897" s="41"/>
      <c r="Z1897" s="41"/>
      <c r="AA1897" s="41"/>
      <c r="AB1897" s="41"/>
      <c r="AC1897" s="41"/>
      <c r="AD1897" s="41"/>
      <c r="AE1897" s="41"/>
      <c r="AR1897" s="218" t="s">
        <v>246</v>
      </c>
      <c r="AT1897" s="218" t="s">
        <v>135</v>
      </c>
      <c r="AU1897" s="218" t="s">
        <v>83</v>
      </c>
      <c r="AY1897" s="20" t="s">
        <v>133</v>
      </c>
      <c r="BE1897" s="219">
        <f>IF(N1897="základní",J1897,0)</f>
        <v>0</v>
      </c>
      <c r="BF1897" s="219">
        <f>IF(N1897="snížená",J1897,0)</f>
        <v>0</v>
      </c>
      <c r="BG1897" s="219">
        <f>IF(N1897="zákl. přenesená",J1897,0)</f>
        <v>0</v>
      </c>
      <c r="BH1897" s="219">
        <f>IF(N1897="sníž. přenesená",J1897,0)</f>
        <v>0</v>
      </c>
      <c r="BI1897" s="219">
        <f>IF(N1897="nulová",J1897,0)</f>
        <v>0</v>
      </c>
      <c r="BJ1897" s="20" t="s">
        <v>81</v>
      </c>
      <c r="BK1897" s="219">
        <f>ROUND(I1897*H1897,2)</f>
        <v>0</v>
      </c>
      <c r="BL1897" s="20" t="s">
        <v>246</v>
      </c>
      <c r="BM1897" s="218" t="s">
        <v>2928</v>
      </c>
    </row>
    <row r="1898" s="2" customFormat="1">
      <c r="A1898" s="41"/>
      <c r="B1898" s="42"/>
      <c r="C1898" s="43"/>
      <c r="D1898" s="220" t="s">
        <v>142</v>
      </c>
      <c r="E1898" s="43"/>
      <c r="F1898" s="221" t="s">
        <v>2929</v>
      </c>
      <c r="G1898" s="43"/>
      <c r="H1898" s="43"/>
      <c r="I1898" s="222"/>
      <c r="J1898" s="43"/>
      <c r="K1898" s="43"/>
      <c r="L1898" s="47"/>
      <c r="M1898" s="223"/>
      <c r="N1898" s="224"/>
      <c r="O1898" s="87"/>
      <c r="P1898" s="87"/>
      <c r="Q1898" s="87"/>
      <c r="R1898" s="87"/>
      <c r="S1898" s="87"/>
      <c r="T1898" s="88"/>
      <c r="U1898" s="41"/>
      <c r="V1898" s="41"/>
      <c r="W1898" s="41"/>
      <c r="X1898" s="41"/>
      <c r="Y1898" s="41"/>
      <c r="Z1898" s="41"/>
      <c r="AA1898" s="41"/>
      <c r="AB1898" s="41"/>
      <c r="AC1898" s="41"/>
      <c r="AD1898" s="41"/>
      <c r="AE1898" s="41"/>
      <c r="AT1898" s="20" t="s">
        <v>142</v>
      </c>
      <c r="AU1898" s="20" t="s">
        <v>83</v>
      </c>
    </row>
    <row r="1899" s="2" customFormat="1">
      <c r="A1899" s="41"/>
      <c r="B1899" s="42"/>
      <c r="C1899" s="43"/>
      <c r="D1899" s="225" t="s">
        <v>144</v>
      </c>
      <c r="E1899" s="43"/>
      <c r="F1899" s="226" t="s">
        <v>2930</v>
      </c>
      <c r="G1899" s="43"/>
      <c r="H1899" s="43"/>
      <c r="I1899" s="222"/>
      <c r="J1899" s="43"/>
      <c r="K1899" s="43"/>
      <c r="L1899" s="47"/>
      <c r="M1899" s="223"/>
      <c r="N1899" s="224"/>
      <c r="O1899" s="87"/>
      <c r="P1899" s="87"/>
      <c r="Q1899" s="87"/>
      <c r="R1899" s="87"/>
      <c r="S1899" s="87"/>
      <c r="T1899" s="88"/>
      <c r="U1899" s="41"/>
      <c r="V1899" s="41"/>
      <c r="W1899" s="41"/>
      <c r="X1899" s="41"/>
      <c r="Y1899" s="41"/>
      <c r="Z1899" s="41"/>
      <c r="AA1899" s="41"/>
      <c r="AB1899" s="41"/>
      <c r="AC1899" s="41"/>
      <c r="AD1899" s="41"/>
      <c r="AE1899" s="41"/>
      <c r="AT1899" s="20" t="s">
        <v>144</v>
      </c>
      <c r="AU1899" s="20" t="s">
        <v>83</v>
      </c>
    </row>
    <row r="1900" s="14" customFormat="1">
      <c r="A1900" s="14"/>
      <c r="B1900" s="238"/>
      <c r="C1900" s="239"/>
      <c r="D1900" s="220" t="s">
        <v>146</v>
      </c>
      <c r="E1900" s="240" t="s">
        <v>19</v>
      </c>
      <c r="F1900" s="241" t="s">
        <v>841</v>
      </c>
      <c r="G1900" s="239"/>
      <c r="H1900" s="240" t="s">
        <v>19</v>
      </c>
      <c r="I1900" s="242"/>
      <c r="J1900" s="239"/>
      <c r="K1900" s="239"/>
      <c r="L1900" s="243"/>
      <c r="M1900" s="244"/>
      <c r="N1900" s="245"/>
      <c r="O1900" s="245"/>
      <c r="P1900" s="245"/>
      <c r="Q1900" s="245"/>
      <c r="R1900" s="245"/>
      <c r="S1900" s="245"/>
      <c r="T1900" s="246"/>
      <c r="U1900" s="14"/>
      <c r="V1900" s="14"/>
      <c r="W1900" s="14"/>
      <c r="X1900" s="14"/>
      <c r="Y1900" s="14"/>
      <c r="Z1900" s="14"/>
      <c r="AA1900" s="14"/>
      <c r="AB1900" s="14"/>
      <c r="AC1900" s="14"/>
      <c r="AD1900" s="14"/>
      <c r="AE1900" s="14"/>
      <c r="AT1900" s="247" t="s">
        <v>146</v>
      </c>
      <c r="AU1900" s="247" t="s">
        <v>83</v>
      </c>
      <c r="AV1900" s="14" t="s">
        <v>81</v>
      </c>
      <c r="AW1900" s="14" t="s">
        <v>33</v>
      </c>
      <c r="AX1900" s="14" t="s">
        <v>73</v>
      </c>
      <c r="AY1900" s="247" t="s">
        <v>133</v>
      </c>
    </row>
    <row r="1901" s="13" customFormat="1">
      <c r="A1901" s="13"/>
      <c r="B1901" s="227"/>
      <c r="C1901" s="228"/>
      <c r="D1901" s="220" t="s">
        <v>146</v>
      </c>
      <c r="E1901" s="229" t="s">
        <v>19</v>
      </c>
      <c r="F1901" s="230" t="s">
        <v>2931</v>
      </c>
      <c r="G1901" s="228"/>
      <c r="H1901" s="231">
        <v>4.8159999999999998</v>
      </c>
      <c r="I1901" s="232"/>
      <c r="J1901" s="228"/>
      <c r="K1901" s="228"/>
      <c r="L1901" s="233"/>
      <c r="M1901" s="234"/>
      <c r="N1901" s="235"/>
      <c r="O1901" s="235"/>
      <c r="P1901" s="235"/>
      <c r="Q1901" s="235"/>
      <c r="R1901" s="235"/>
      <c r="S1901" s="235"/>
      <c r="T1901" s="236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37" t="s">
        <v>146</v>
      </c>
      <c r="AU1901" s="237" t="s">
        <v>83</v>
      </c>
      <c r="AV1901" s="13" t="s">
        <v>83</v>
      </c>
      <c r="AW1901" s="13" t="s">
        <v>33</v>
      </c>
      <c r="AX1901" s="13" t="s">
        <v>73</v>
      </c>
      <c r="AY1901" s="237" t="s">
        <v>133</v>
      </c>
    </row>
    <row r="1902" s="13" customFormat="1">
      <c r="A1902" s="13"/>
      <c r="B1902" s="227"/>
      <c r="C1902" s="228"/>
      <c r="D1902" s="220" t="s">
        <v>146</v>
      </c>
      <c r="E1902" s="229" t="s">
        <v>19</v>
      </c>
      <c r="F1902" s="230" t="s">
        <v>2932</v>
      </c>
      <c r="G1902" s="228"/>
      <c r="H1902" s="231">
        <v>9.9060000000000006</v>
      </c>
      <c r="I1902" s="232"/>
      <c r="J1902" s="228"/>
      <c r="K1902" s="228"/>
      <c r="L1902" s="233"/>
      <c r="M1902" s="234"/>
      <c r="N1902" s="235"/>
      <c r="O1902" s="235"/>
      <c r="P1902" s="235"/>
      <c r="Q1902" s="235"/>
      <c r="R1902" s="235"/>
      <c r="S1902" s="235"/>
      <c r="T1902" s="236"/>
      <c r="U1902" s="13"/>
      <c r="V1902" s="13"/>
      <c r="W1902" s="13"/>
      <c r="X1902" s="13"/>
      <c r="Y1902" s="13"/>
      <c r="Z1902" s="13"/>
      <c r="AA1902" s="13"/>
      <c r="AB1902" s="13"/>
      <c r="AC1902" s="13"/>
      <c r="AD1902" s="13"/>
      <c r="AE1902" s="13"/>
      <c r="AT1902" s="237" t="s">
        <v>146</v>
      </c>
      <c r="AU1902" s="237" t="s">
        <v>83</v>
      </c>
      <c r="AV1902" s="13" t="s">
        <v>83</v>
      </c>
      <c r="AW1902" s="13" t="s">
        <v>33</v>
      </c>
      <c r="AX1902" s="13" t="s">
        <v>73</v>
      </c>
      <c r="AY1902" s="237" t="s">
        <v>133</v>
      </c>
    </row>
    <row r="1903" s="13" customFormat="1">
      <c r="A1903" s="13"/>
      <c r="B1903" s="227"/>
      <c r="C1903" s="228"/>
      <c r="D1903" s="220" t="s">
        <v>146</v>
      </c>
      <c r="E1903" s="229" t="s">
        <v>19</v>
      </c>
      <c r="F1903" s="230" t="s">
        <v>2933</v>
      </c>
      <c r="G1903" s="228"/>
      <c r="H1903" s="231">
        <v>9.4399999999999995</v>
      </c>
      <c r="I1903" s="232"/>
      <c r="J1903" s="228"/>
      <c r="K1903" s="228"/>
      <c r="L1903" s="233"/>
      <c r="M1903" s="234"/>
      <c r="N1903" s="235"/>
      <c r="O1903" s="235"/>
      <c r="P1903" s="235"/>
      <c r="Q1903" s="235"/>
      <c r="R1903" s="235"/>
      <c r="S1903" s="235"/>
      <c r="T1903" s="236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T1903" s="237" t="s">
        <v>146</v>
      </c>
      <c r="AU1903" s="237" t="s">
        <v>83</v>
      </c>
      <c r="AV1903" s="13" t="s">
        <v>83</v>
      </c>
      <c r="AW1903" s="13" t="s">
        <v>33</v>
      </c>
      <c r="AX1903" s="13" t="s">
        <v>73</v>
      </c>
      <c r="AY1903" s="237" t="s">
        <v>133</v>
      </c>
    </row>
    <row r="1904" s="13" customFormat="1">
      <c r="A1904" s="13"/>
      <c r="B1904" s="227"/>
      <c r="C1904" s="228"/>
      <c r="D1904" s="220" t="s">
        <v>146</v>
      </c>
      <c r="E1904" s="229" t="s">
        <v>19</v>
      </c>
      <c r="F1904" s="230" t="s">
        <v>2934</v>
      </c>
      <c r="G1904" s="228"/>
      <c r="H1904" s="231">
        <v>29.100000000000001</v>
      </c>
      <c r="I1904" s="232"/>
      <c r="J1904" s="228"/>
      <c r="K1904" s="228"/>
      <c r="L1904" s="233"/>
      <c r="M1904" s="234"/>
      <c r="N1904" s="235"/>
      <c r="O1904" s="235"/>
      <c r="P1904" s="235"/>
      <c r="Q1904" s="235"/>
      <c r="R1904" s="235"/>
      <c r="S1904" s="235"/>
      <c r="T1904" s="236"/>
      <c r="U1904" s="13"/>
      <c r="V1904" s="13"/>
      <c r="W1904" s="13"/>
      <c r="X1904" s="13"/>
      <c r="Y1904" s="13"/>
      <c r="Z1904" s="13"/>
      <c r="AA1904" s="13"/>
      <c r="AB1904" s="13"/>
      <c r="AC1904" s="13"/>
      <c r="AD1904" s="13"/>
      <c r="AE1904" s="13"/>
      <c r="AT1904" s="237" t="s">
        <v>146</v>
      </c>
      <c r="AU1904" s="237" t="s">
        <v>83</v>
      </c>
      <c r="AV1904" s="13" t="s">
        <v>83</v>
      </c>
      <c r="AW1904" s="13" t="s">
        <v>33</v>
      </c>
      <c r="AX1904" s="13" t="s">
        <v>73</v>
      </c>
      <c r="AY1904" s="237" t="s">
        <v>133</v>
      </c>
    </row>
    <row r="1905" s="14" customFormat="1">
      <c r="A1905" s="14"/>
      <c r="B1905" s="238"/>
      <c r="C1905" s="239"/>
      <c r="D1905" s="220" t="s">
        <v>146</v>
      </c>
      <c r="E1905" s="240" t="s">
        <v>19</v>
      </c>
      <c r="F1905" s="241" t="s">
        <v>2935</v>
      </c>
      <c r="G1905" s="239"/>
      <c r="H1905" s="240" t="s">
        <v>19</v>
      </c>
      <c r="I1905" s="242"/>
      <c r="J1905" s="239"/>
      <c r="K1905" s="239"/>
      <c r="L1905" s="243"/>
      <c r="M1905" s="244"/>
      <c r="N1905" s="245"/>
      <c r="O1905" s="245"/>
      <c r="P1905" s="245"/>
      <c r="Q1905" s="245"/>
      <c r="R1905" s="245"/>
      <c r="S1905" s="245"/>
      <c r="T1905" s="246"/>
      <c r="U1905" s="14"/>
      <c r="V1905" s="14"/>
      <c r="W1905" s="14"/>
      <c r="X1905" s="14"/>
      <c r="Y1905" s="14"/>
      <c r="Z1905" s="14"/>
      <c r="AA1905" s="14"/>
      <c r="AB1905" s="14"/>
      <c r="AC1905" s="14"/>
      <c r="AD1905" s="14"/>
      <c r="AE1905" s="14"/>
      <c r="AT1905" s="247" t="s">
        <v>146</v>
      </c>
      <c r="AU1905" s="247" t="s">
        <v>83</v>
      </c>
      <c r="AV1905" s="14" t="s">
        <v>81</v>
      </c>
      <c r="AW1905" s="14" t="s">
        <v>33</v>
      </c>
      <c r="AX1905" s="14" t="s">
        <v>73</v>
      </c>
      <c r="AY1905" s="247" t="s">
        <v>133</v>
      </c>
    </row>
    <row r="1906" s="13" customFormat="1">
      <c r="A1906" s="13"/>
      <c r="B1906" s="227"/>
      <c r="C1906" s="228"/>
      <c r="D1906" s="220" t="s">
        <v>146</v>
      </c>
      <c r="E1906" s="229" t="s">
        <v>19</v>
      </c>
      <c r="F1906" s="230" t="s">
        <v>2936</v>
      </c>
      <c r="G1906" s="228"/>
      <c r="H1906" s="231">
        <v>67.649000000000001</v>
      </c>
      <c r="I1906" s="232"/>
      <c r="J1906" s="228"/>
      <c r="K1906" s="228"/>
      <c r="L1906" s="233"/>
      <c r="M1906" s="234"/>
      <c r="N1906" s="235"/>
      <c r="O1906" s="235"/>
      <c r="P1906" s="235"/>
      <c r="Q1906" s="235"/>
      <c r="R1906" s="235"/>
      <c r="S1906" s="235"/>
      <c r="T1906" s="236"/>
      <c r="U1906" s="13"/>
      <c r="V1906" s="13"/>
      <c r="W1906" s="13"/>
      <c r="X1906" s="13"/>
      <c r="Y1906" s="13"/>
      <c r="Z1906" s="13"/>
      <c r="AA1906" s="13"/>
      <c r="AB1906" s="13"/>
      <c r="AC1906" s="13"/>
      <c r="AD1906" s="13"/>
      <c r="AE1906" s="13"/>
      <c r="AT1906" s="237" t="s">
        <v>146</v>
      </c>
      <c r="AU1906" s="237" t="s">
        <v>83</v>
      </c>
      <c r="AV1906" s="13" t="s">
        <v>83</v>
      </c>
      <c r="AW1906" s="13" t="s">
        <v>33</v>
      </c>
      <c r="AX1906" s="13" t="s">
        <v>73</v>
      </c>
      <c r="AY1906" s="237" t="s">
        <v>133</v>
      </c>
    </row>
    <row r="1907" s="14" customFormat="1">
      <c r="A1907" s="14"/>
      <c r="B1907" s="238"/>
      <c r="C1907" s="239"/>
      <c r="D1907" s="220" t="s">
        <v>146</v>
      </c>
      <c r="E1907" s="240" t="s">
        <v>19</v>
      </c>
      <c r="F1907" s="241" t="s">
        <v>2937</v>
      </c>
      <c r="G1907" s="239"/>
      <c r="H1907" s="240" t="s">
        <v>19</v>
      </c>
      <c r="I1907" s="242"/>
      <c r="J1907" s="239"/>
      <c r="K1907" s="239"/>
      <c r="L1907" s="243"/>
      <c r="M1907" s="244"/>
      <c r="N1907" s="245"/>
      <c r="O1907" s="245"/>
      <c r="P1907" s="245"/>
      <c r="Q1907" s="245"/>
      <c r="R1907" s="245"/>
      <c r="S1907" s="245"/>
      <c r="T1907" s="246"/>
      <c r="U1907" s="14"/>
      <c r="V1907" s="14"/>
      <c r="W1907" s="14"/>
      <c r="X1907" s="14"/>
      <c r="Y1907" s="14"/>
      <c r="Z1907" s="14"/>
      <c r="AA1907" s="14"/>
      <c r="AB1907" s="14"/>
      <c r="AC1907" s="14"/>
      <c r="AD1907" s="14"/>
      <c r="AE1907" s="14"/>
      <c r="AT1907" s="247" t="s">
        <v>146</v>
      </c>
      <c r="AU1907" s="247" t="s">
        <v>83</v>
      </c>
      <c r="AV1907" s="14" t="s">
        <v>81</v>
      </c>
      <c r="AW1907" s="14" t="s">
        <v>33</v>
      </c>
      <c r="AX1907" s="14" t="s">
        <v>73</v>
      </c>
      <c r="AY1907" s="247" t="s">
        <v>133</v>
      </c>
    </row>
    <row r="1908" s="13" customFormat="1">
      <c r="A1908" s="13"/>
      <c r="B1908" s="227"/>
      <c r="C1908" s="228"/>
      <c r="D1908" s="220" t="s">
        <v>146</v>
      </c>
      <c r="E1908" s="229" t="s">
        <v>19</v>
      </c>
      <c r="F1908" s="230" t="s">
        <v>2938</v>
      </c>
      <c r="G1908" s="228"/>
      <c r="H1908" s="231">
        <v>11.34</v>
      </c>
      <c r="I1908" s="232"/>
      <c r="J1908" s="228"/>
      <c r="K1908" s="228"/>
      <c r="L1908" s="233"/>
      <c r="M1908" s="234"/>
      <c r="N1908" s="235"/>
      <c r="O1908" s="235"/>
      <c r="P1908" s="235"/>
      <c r="Q1908" s="235"/>
      <c r="R1908" s="235"/>
      <c r="S1908" s="235"/>
      <c r="T1908" s="236"/>
      <c r="U1908" s="13"/>
      <c r="V1908" s="13"/>
      <c r="W1908" s="13"/>
      <c r="X1908" s="13"/>
      <c r="Y1908" s="13"/>
      <c r="Z1908" s="13"/>
      <c r="AA1908" s="13"/>
      <c r="AB1908" s="13"/>
      <c r="AC1908" s="13"/>
      <c r="AD1908" s="13"/>
      <c r="AE1908" s="13"/>
      <c r="AT1908" s="237" t="s">
        <v>146</v>
      </c>
      <c r="AU1908" s="237" t="s">
        <v>83</v>
      </c>
      <c r="AV1908" s="13" t="s">
        <v>83</v>
      </c>
      <c r="AW1908" s="13" t="s">
        <v>33</v>
      </c>
      <c r="AX1908" s="13" t="s">
        <v>73</v>
      </c>
      <c r="AY1908" s="237" t="s">
        <v>133</v>
      </c>
    </row>
    <row r="1909" s="13" customFormat="1">
      <c r="A1909" s="13"/>
      <c r="B1909" s="227"/>
      <c r="C1909" s="228"/>
      <c r="D1909" s="220" t="s">
        <v>146</v>
      </c>
      <c r="E1909" s="229" t="s">
        <v>19</v>
      </c>
      <c r="F1909" s="230" t="s">
        <v>2939</v>
      </c>
      <c r="G1909" s="228"/>
      <c r="H1909" s="231">
        <v>9.548</v>
      </c>
      <c r="I1909" s="232"/>
      <c r="J1909" s="228"/>
      <c r="K1909" s="228"/>
      <c r="L1909" s="233"/>
      <c r="M1909" s="234"/>
      <c r="N1909" s="235"/>
      <c r="O1909" s="235"/>
      <c r="P1909" s="235"/>
      <c r="Q1909" s="235"/>
      <c r="R1909" s="235"/>
      <c r="S1909" s="235"/>
      <c r="T1909" s="236"/>
      <c r="U1909" s="13"/>
      <c r="V1909" s="13"/>
      <c r="W1909" s="13"/>
      <c r="X1909" s="13"/>
      <c r="Y1909" s="13"/>
      <c r="Z1909" s="13"/>
      <c r="AA1909" s="13"/>
      <c r="AB1909" s="13"/>
      <c r="AC1909" s="13"/>
      <c r="AD1909" s="13"/>
      <c r="AE1909" s="13"/>
      <c r="AT1909" s="237" t="s">
        <v>146</v>
      </c>
      <c r="AU1909" s="237" t="s">
        <v>83</v>
      </c>
      <c r="AV1909" s="13" t="s">
        <v>83</v>
      </c>
      <c r="AW1909" s="13" t="s">
        <v>33</v>
      </c>
      <c r="AX1909" s="13" t="s">
        <v>73</v>
      </c>
      <c r="AY1909" s="237" t="s">
        <v>133</v>
      </c>
    </row>
    <row r="1910" s="13" customFormat="1">
      <c r="A1910" s="13"/>
      <c r="B1910" s="227"/>
      <c r="C1910" s="228"/>
      <c r="D1910" s="220" t="s">
        <v>146</v>
      </c>
      <c r="E1910" s="229" t="s">
        <v>19</v>
      </c>
      <c r="F1910" s="230" t="s">
        <v>2940</v>
      </c>
      <c r="G1910" s="228"/>
      <c r="H1910" s="231">
        <v>36.344000000000001</v>
      </c>
      <c r="I1910" s="232"/>
      <c r="J1910" s="228"/>
      <c r="K1910" s="228"/>
      <c r="L1910" s="233"/>
      <c r="M1910" s="234"/>
      <c r="N1910" s="235"/>
      <c r="O1910" s="235"/>
      <c r="P1910" s="235"/>
      <c r="Q1910" s="235"/>
      <c r="R1910" s="235"/>
      <c r="S1910" s="235"/>
      <c r="T1910" s="236"/>
      <c r="U1910" s="13"/>
      <c r="V1910" s="13"/>
      <c r="W1910" s="13"/>
      <c r="X1910" s="13"/>
      <c r="Y1910" s="13"/>
      <c r="Z1910" s="13"/>
      <c r="AA1910" s="13"/>
      <c r="AB1910" s="13"/>
      <c r="AC1910" s="13"/>
      <c r="AD1910" s="13"/>
      <c r="AE1910" s="13"/>
      <c r="AT1910" s="237" t="s">
        <v>146</v>
      </c>
      <c r="AU1910" s="237" t="s">
        <v>83</v>
      </c>
      <c r="AV1910" s="13" t="s">
        <v>83</v>
      </c>
      <c r="AW1910" s="13" t="s">
        <v>33</v>
      </c>
      <c r="AX1910" s="13" t="s">
        <v>73</v>
      </c>
      <c r="AY1910" s="237" t="s">
        <v>133</v>
      </c>
    </row>
    <row r="1911" s="15" customFormat="1">
      <c r="A1911" s="15"/>
      <c r="B1911" s="248"/>
      <c r="C1911" s="249"/>
      <c r="D1911" s="220" t="s">
        <v>146</v>
      </c>
      <c r="E1911" s="250" t="s">
        <v>19</v>
      </c>
      <c r="F1911" s="251" t="s">
        <v>261</v>
      </c>
      <c r="G1911" s="249"/>
      <c r="H1911" s="252">
        <v>178.143</v>
      </c>
      <c r="I1911" s="253"/>
      <c r="J1911" s="249"/>
      <c r="K1911" s="249"/>
      <c r="L1911" s="254"/>
      <c r="M1911" s="255"/>
      <c r="N1911" s="256"/>
      <c r="O1911" s="256"/>
      <c r="P1911" s="256"/>
      <c r="Q1911" s="256"/>
      <c r="R1911" s="256"/>
      <c r="S1911" s="256"/>
      <c r="T1911" s="257"/>
      <c r="U1911" s="15"/>
      <c r="V1911" s="15"/>
      <c r="W1911" s="15"/>
      <c r="X1911" s="15"/>
      <c r="Y1911" s="15"/>
      <c r="Z1911" s="15"/>
      <c r="AA1911" s="15"/>
      <c r="AB1911" s="15"/>
      <c r="AC1911" s="15"/>
      <c r="AD1911" s="15"/>
      <c r="AE1911" s="15"/>
      <c r="AT1911" s="258" t="s">
        <v>146</v>
      </c>
      <c r="AU1911" s="258" t="s">
        <v>83</v>
      </c>
      <c r="AV1911" s="15" t="s">
        <v>140</v>
      </c>
      <c r="AW1911" s="15" t="s">
        <v>33</v>
      </c>
      <c r="AX1911" s="15" t="s">
        <v>81</v>
      </c>
      <c r="AY1911" s="258" t="s">
        <v>133</v>
      </c>
    </row>
    <row r="1912" s="2" customFormat="1" ht="24.15" customHeight="1">
      <c r="A1912" s="41"/>
      <c r="B1912" s="42"/>
      <c r="C1912" s="207" t="s">
        <v>2941</v>
      </c>
      <c r="D1912" s="207" t="s">
        <v>135</v>
      </c>
      <c r="E1912" s="208" t="s">
        <v>2942</v>
      </c>
      <c r="F1912" s="209" t="s">
        <v>2943</v>
      </c>
      <c r="G1912" s="210" t="s">
        <v>198</v>
      </c>
      <c r="H1912" s="211">
        <v>247.66200000000001</v>
      </c>
      <c r="I1912" s="212"/>
      <c r="J1912" s="213">
        <f>ROUND(I1912*H1912,2)</f>
        <v>0</v>
      </c>
      <c r="K1912" s="209" t="s">
        <v>139</v>
      </c>
      <c r="L1912" s="47"/>
      <c r="M1912" s="214" t="s">
        <v>19</v>
      </c>
      <c r="N1912" s="215" t="s">
        <v>44</v>
      </c>
      <c r="O1912" s="87"/>
      <c r="P1912" s="216">
        <f>O1912*H1912</f>
        <v>0</v>
      </c>
      <c r="Q1912" s="216">
        <v>0.00021599999999999999</v>
      </c>
      <c r="R1912" s="216">
        <f>Q1912*H1912</f>
        <v>0.053494991999999998</v>
      </c>
      <c r="S1912" s="216">
        <v>0</v>
      </c>
      <c r="T1912" s="217">
        <f>S1912*H1912</f>
        <v>0</v>
      </c>
      <c r="U1912" s="41"/>
      <c r="V1912" s="41"/>
      <c r="W1912" s="41"/>
      <c r="X1912" s="41"/>
      <c r="Y1912" s="41"/>
      <c r="Z1912" s="41"/>
      <c r="AA1912" s="41"/>
      <c r="AB1912" s="41"/>
      <c r="AC1912" s="41"/>
      <c r="AD1912" s="41"/>
      <c r="AE1912" s="41"/>
      <c r="AR1912" s="218" t="s">
        <v>246</v>
      </c>
      <c r="AT1912" s="218" t="s">
        <v>135</v>
      </c>
      <c r="AU1912" s="218" t="s">
        <v>83</v>
      </c>
      <c r="AY1912" s="20" t="s">
        <v>133</v>
      </c>
      <c r="BE1912" s="219">
        <f>IF(N1912="základní",J1912,0)</f>
        <v>0</v>
      </c>
      <c r="BF1912" s="219">
        <f>IF(N1912="snížená",J1912,0)</f>
        <v>0</v>
      </c>
      <c r="BG1912" s="219">
        <f>IF(N1912="zákl. přenesená",J1912,0)</f>
        <v>0</v>
      </c>
      <c r="BH1912" s="219">
        <f>IF(N1912="sníž. přenesená",J1912,0)</f>
        <v>0</v>
      </c>
      <c r="BI1912" s="219">
        <f>IF(N1912="nulová",J1912,0)</f>
        <v>0</v>
      </c>
      <c r="BJ1912" s="20" t="s">
        <v>81</v>
      </c>
      <c r="BK1912" s="219">
        <f>ROUND(I1912*H1912,2)</f>
        <v>0</v>
      </c>
      <c r="BL1912" s="20" t="s">
        <v>246</v>
      </c>
      <c r="BM1912" s="218" t="s">
        <v>2944</v>
      </c>
    </row>
    <row r="1913" s="2" customFormat="1">
      <c r="A1913" s="41"/>
      <c r="B1913" s="42"/>
      <c r="C1913" s="43"/>
      <c r="D1913" s="220" t="s">
        <v>142</v>
      </c>
      <c r="E1913" s="43"/>
      <c r="F1913" s="221" t="s">
        <v>2945</v>
      </c>
      <c r="G1913" s="43"/>
      <c r="H1913" s="43"/>
      <c r="I1913" s="222"/>
      <c r="J1913" s="43"/>
      <c r="K1913" s="43"/>
      <c r="L1913" s="47"/>
      <c r="M1913" s="223"/>
      <c r="N1913" s="224"/>
      <c r="O1913" s="87"/>
      <c r="P1913" s="87"/>
      <c r="Q1913" s="87"/>
      <c r="R1913" s="87"/>
      <c r="S1913" s="87"/>
      <c r="T1913" s="88"/>
      <c r="U1913" s="41"/>
      <c r="V1913" s="41"/>
      <c r="W1913" s="41"/>
      <c r="X1913" s="41"/>
      <c r="Y1913" s="41"/>
      <c r="Z1913" s="41"/>
      <c r="AA1913" s="41"/>
      <c r="AB1913" s="41"/>
      <c r="AC1913" s="41"/>
      <c r="AD1913" s="41"/>
      <c r="AE1913" s="41"/>
      <c r="AT1913" s="20" t="s">
        <v>142</v>
      </c>
      <c r="AU1913" s="20" t="s">
        <v>83</v>
      </c>
    </row>
    <row r="1914" s="2" customFormat="1">
      <c r="A1914" s="41"/>
      <c r="B1914" s="42"/>
      <c r="C1914" s="43"/>
      <c r="D1914" s="225" t="s">
        <v>144</v>
      </c>
      <c r="E1914" s="43"/>
      <c r="F1914" s="226" t="s">
        <v>2946</v>
      </c>
      <c r="G1914" s="43"/>
      <c r="H1914" s="43"/>
      <c r="I1914" s="222"/>
      <c r="J1914" s="43"/>
      <c r="K1914" s="43"/>
      <c r="L1914" s="47"/>
      <c r="M1914" s="223"/>
      <c r="N1914" s="224"/>
      <c r="O1914" s="87"/>
      <c r="P1914" s="87"/>
      <c r="Q1914" s="87"/>
      <c r="R1914" s="87"/>
      <c r="S1914" s="87"/>
      <c r="T1914" s="88"/>
      <c r="U1914" s="41"/>
      <c r="V1914" s="41"/>
      <c r="W1914" s="41"/>
      <c r="X1914" s="41"/>
      <c r="Y1914" s="41"/>
      <c r="Z1914" s="41"/>
      <c r="AA1914" s="41"/>
      <c r="AB1914" s="41"/>
      <c r="AC1914" s="41"/>
      <c r="AD1914" s="41"/>
      <c r="AE1914" s="41"/>
      <c r="AT1914" s="20" t="s">
        <v>144</v>
      </c>
      <c r="AU1914" s="20" t="s">
        <v>83</v>
      </c>
    </row>
    <row r="1915" s="14" customFormat="1">
      <c r="A1915" s="14"/>
      <c r="B1915" s="238"/>
      <c r="C1915" s="239"/>
      <c r="D1915" s="220" t="s">
        <v>146</v>
      </c>
      <c r="E1915" s="240" t="s">
        <v>19</v>
      </c>
      <c r="F1915" s="241" t="s">
        <v>841</v>
      </c>
      <c r="G1915" s="239"/>
      <c r="H1915" s="240" t="s">
        <v>19</v>
      </c>
      <c r="I1915" s="242"/>
      <c r="J1915" s="239"/>
      <c r="K1915" s="239"/>
      <c r="L1915" s="243"/>
      <c r="M1915" s="244"/>
      <c r="N1915" s="245"/>
      <c r="O1915" s="245"/>
      <c r="P1915" s="245"/>
      <c r="Q1915" s="245"/>
      <c r="R1915" s="245"/>
      <c r="S1915" s="245"/>
      <c r="T1915" s="246"/>
      <c r="U1915" s="14"/>
      <c r="V1915" s="14"/>
      <c r="W1915" s="14"/>
      <c r="X1915" s="14"/>
      <c r="Y1915" s="14"/>
      <c r="Z1915" s="14"/>
      <c r="AA1915" s="14"/>
      <c r="AB1915" s="14"/>
      <c r="AC1915" s="14"/>
      <c r="AD1915" s="14"/>
      <c r="AE1915" s="14"/>
      <c r="AT1915" s="247" t="s">
        <v>146</v>
      </c>
      <c r="AU1915" s="247" t="s">
        <v>83</v>
      </c>
      <c r="AV1915" s="14" t="s">
        <v>81</v>
      </c>
      <c r="AW1915" s="14" t="s">
        <v>33</v>
      </c>
      <c r="AX1915" s="14" t="s">
        <v>73</v>
      </c>
      <c r="AY1915" s="247" t="s">
        <v>133</v>
      </c>
    </row>
    <row r="1916" s="13" customFormat="1">
      <c r="A1916" s="13"/>
      <c r="B1916" s="227"/>
      <c r="C1916" s="228"/>
      <c r="D1916" s="220" t="s">
        <v>146</v>
      </c>
      <c r="E1916" s="229" t="s">
        <v>19</v>
      </c>
      <c r="F1916" s="230" t="s">
        <v>2931</v>
      </c>
      <c r="G1916" s="228"/>
      <c r="H1916" s="231">
        <v>4.8159999999999998</v>
      </c>
      <c r="I1916" s="232"/>
      <c r="J1916" s="228"/>
      <c r="K1916" s="228"/>
      <c r="L1916" s="233"/>
      <c r="M1916" s="234"/>
      <c r="N1916" s="235"/>
      <c r="O1916" s="235"/>
      <c r="P1916" s="235"/>
      <c r="Q1916" s="235"/>
      <c r="R1916" s="235"/>
      <c r="S1916" s="235"/>
      <c r="T1916" s="236"/>
      <c r="U1916" s="13"/>
      <c r="V1916" s="13"/>
      <c r="W1916" s="13"/>
      <c r="X1916" s="13"/>
      <c r="Y1916" s="13"/>
      <c r="Z1916" s="13"/>
      <c r="AA1916" s="13"/>
      <c r="AB1916" s="13"/>
      <c r="AC1916" s="13"/>
      <c r="AD1916" s="13"/>
      <c r="AE1916" s="13"/>
      <c r="AT1916" s="237" t="s">
        <v>146</v>
      </c>
      <c r="AU1916" s="237" t="s">
        <v>83</v>
      </c>
      <c r="AV1916" s="13" t="s">
        <v>83</v>
      </c>
      <c r="AW1916" s="13" t="s">
        <v>33</v>
      </c>
      <c r="AX1916" s="13" t="s">
        <v>73</v>
      </c>
      <c r="AY1916" s="237" t="s">
        <v>133</v>
      </c>
    </row>
    <row r="1917" s="13" customFormat="1">
      <c r="A1917" s="13"/>
      <c r="B1917" s="227"/>
      <c r="C1917" s="228"/>
      <c r="D1917" s="220" t="s">
        <v>146</v>
      </c>
      <c r="E1917" s="229" t="s">
        <v>19</v>
      </c>
      <c r="F1917" s="230" t="s">
        <v>2932</v>
      </c>
      <c r="G1917" s="228"/>
      <c r="H1917" s="231">
        <v>9.9060000000000006</v>
      </c>
      <c r="I1917" s="232"/>
      <c r="J1917" s="228"/>
      <c r="K1917" s="228"/>
      <c r="L1917" s="233"/>
      <c r="M1917" s="234"/>
      <c r="N1917" s="235"/>
      <c r="O1917" s="235"/>
      <c r="P1917" s="235"/>
      <c r="Q1917" s="235"/>
      <c r="R1917" s="235"/>
      <c r="S1917" s="235"/>
      <c r="T1917" s="236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T1917" s="237" t="s">
        <v>146</v>
      </c>
      <c r="AU1917" s="237" t="s">
        <v>83</v>
      </c>
      <c r="AV1917" s="13" t="s">
        <v>83</v>
      </c>
      <c r="AW1917" s="13" t="s">
        <v>33</v>
      </c>
      <c r="AX1917" s="13" t="s">
        <v>73</v>
      </c>
      <c r="AY1917" s="237" t="s">
        <v>133</v>
      </c>
    </row>
    <row r="1918" s="13" customFormat="1">
      <c r="A1918" s="13"/>
      <c r="B1918" s="227"/>
      <c r="C1918" s="228"/>
      <c r="D1918" s="220" t="s">
        <v>146</v>
      </c>
      <c r="E1918" s="229" t="s">
        <v>19</v>
      </c>
      <c r="F1918" s="230" t="s">
        <v>2933</v>
      </c>
      <c r="G1918" s="228"/>
      <c r="H1918" s="231">
        <v>9.4399999999999995</v>
      </c>
      <c r="I1918" s="232"/>
      <c r="J1918" s="228"/>
      <c r="K1918" s="228"/>
      <c r="L1918" s="233"/>
      <c r="M1918" s="234"/>
      <c r="N1918" s="235"/>
      <c r="O1918" s="235"/>
      <c r="P1918" s="235"/>
      <c r="Q1918" s="235"/>
      <c r="R1918" s="235"/>
      <c r="S1918" s="235"/>
      <c r="T1918" s="236"/>
      <c r="U1918" s="13"/>
      <c r="V1918" s="13"/>
      <c r="W1918" s="13"/>
      <c r="X1918" s="13"/>
      <c r="Y1918" s="13"/>
      <c r="Z1918" s="13"/>
      <c r="AA1918" s="13"/>
      <c r="AB1918" s="13"/>
      <c r="AC1918" s="13"/>
      <c r="AD1918" s="13"/>
      <c r="AE1918" s="13"/>
      <c r="AT1918" s="237" t="s">
        <v>146</v>
      </c>
      <c r="AU1918" s="237" t="s">
        <v>83</v>
      </c>
      <c r="AV1918" s="13" t="s">
        <v>83</v>
      </c>
      <c r="AW1918" s="13" t="s">
        <v>33</v>
      </c>
      <c r="AX1918" s="13" t="s">
        <v>73</v>
      </c>
      <c r="AY1918" s="237" t="s">
        <v>133</v>
      </c>
    </row>
    <row r="1919" s="13" customFormat="1">
      <c r="A1919" s="13"/>
      <c r="B1919" s="227"/>
      <c r="C1919" s="228"/>
      <c r="D1919" s="220" t="s">
        <v>146</v>
      </c>
      <c r="E1919" s="229" t="s">
        <v>19</v>
      </c>
      <c r="F1919" s="230" t="s">
        <v>2934</v>
      </c>
      <c r="G1919" s="228"/>
      <c r="H1919" s="231">
        <v>29.100000000000001</v>
      </c>
      <c r="I1919" s="232"/>
      <c r="J1919" s="228"/>
      <c r="K1919" s="228"/>
      <c r="L1919" s="233"/>
      <c r="M1919" s="234"/>
      <c r="N1919" s="235"/>
      <c r="O1919" s="235"/>
      <c r="P1919" s="235"/>
      <c r="Q1919" s="235"/>
      <c r="R1919" s="235"/>
      <c r="S1919" s="235"/>
      <c r="T1919" s="236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T1919" s="237" t="s">
        <v>146</v>
      </c>
      <c r="AU1919" s="237" t="s">
        <v>83</v>
      </c>
      <c r="AV1919" s="13" t="s">
        <v>83</v>
      </c>
      <c r="AW1919" s="13" t="s">
        <v>33</v>
      </c>
      <c r="AX1919" s="13" t="s">
        <v>73</v>
      </c>
      <c r="AY1919" s="237" t="s">
        <v>133</v>
      </c>
    </row>
    <row r="1920" s="14" customFormat="1">
      <c r="A1920" s="14"/>
      <c r="B1920" s="238"/>
      <c r="C1920" s="239"/>
      <c r="D1920" s="220" t="s">
        <v>146</v>
      </c>
      <c r="E1920" s="240" t="s">
        <v>19</v>
      </c>
      <c r="F1920" s="241" t="s">
        <v>2947</v>
      </c>
      <c r="G1920" s="239"/>
      <c r="H1920" s="240" t="s">
        <v>19</v>
      </c>
      <c r="I1920" s="242"/>
      <c r="J1920" s="239"/>
      <c r="K1920" s="239"/>
      <c r="L1920" s="243"/>
      <c r="M1920" s="244"/>
      <c r="N1920" s="245"/>
      <c r="O1920" s="245"/>
      <c r="P1920" s="245"/>
      <c r="Q1920" s="245"/>
      <c r="R1920" s="245"/>
      <c r="S1920" s="245"/>
      <c r="T1920" s="246"/>
      <c r="U1920" s="14"/>
      <c r="V1920" s="14"/>
      <c r="W1920" s="14"/>
      <c r="X1920" s="14"/>
      <c r="Y1920" s="14"/>
      <c r="Z1920" s="14"/>
      <c r="AA1920" s="14"/>
      <c r="AB1920" s="14"/>
      <c r="AC1920" s="14"/>
      <c r="AD1920" s="14"/>
      <c r="AE1920" s="14"/>
      <c r="AT1920" s="247" t="s">
        <v>146</v>
      </c>
      <c r="AU1920" s="247" t="s">
        <v>83</v>
      </c>
      <c r="AV1920" s="14" t="s">
        <v>81</v>
      </c>
      <c r="AW1920" s="14" t="s">
        <v>33</v>
      </c>
      <c r="AX1920" s="14" t="s">
        <v>73</v>
      </c>
      <c r="AY1920" s="247" t="s">
        <v>133</v>
      </c>
    </row>
    <row r="1921" s="13" customFormat="1">
      <c r="A1921" s="13"/>
      <c r="B1921" s="227"/>
      <c r="C1921" s="228"/>
      <c r="D1921" s="220" t="s">
        <v>146</v>
      </c>
      <c r="E1921" s="229" t="s">
        <v>19</v>
      </c>
      <c r="F1921" s="230" t="s">
        <v>2948</v>
      </c>
      <c r="G1921" s="228"/>
      <c r="H1921" s="231">
        <v>101.473</v>
      </c>
      <c r="I1921" s="232"/>
      <c r="J1921" s="228"/>
      <c r="K1921" s="228"/>
      <c r="L1921" s="233"/>
      <c r="M1921" s="234"/>
      <c r="N1921" s="235"/>
      <c r="O1921" s="235"/>
      <c r="P1921" s="235"/>
      <c r="Q1921" s="235"/>
      <c r="R1921" s="235"/>
      <c r="S1921" s="235"/>
      <c r="T1921" s="236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37" t="s">
        <v>146</v>
      </c>
      <c r="AU1921" s="237" t="s">
        <v>83</v>
      </c>
      <c r="AV1921" s="13" t="s">
        <v>83</v>
      </c>
      <c r="AW1921" s="13" t="s">
        <v>33</v>
      </c>
      <c r="AX1921" s="13" t="s">
        <v>73</v>
      </c>
      <c r="AY1921" s="237" t="s">
        <v>133</v>
      </c>
    </row>
    <row r="1922" s="14" customFormat="1">
      <c r="A1922" s="14"/>
      <c r="B1922" s="238"/>
      <c r="C1922" s="239"/>
      <c r="D1922" s="220" t="s">
        <v>146</v>
      </c>
      <c r="E1922" s="240" t="s">
        <v>19</v>
      </c>
      <c r="F1922" s="241" t="s">
        <v>2937</v>
      </c>
      <c r="G1922" s="239"/>
      <c r="H1922" s="240" t="s">
        <v>19</v>
      </c>
      <c r="I1922" s="242"/>
      <c r="J1922" s="239"/>
      <c r="K1922" s="239"/>
      <c r="L1922" s="243"/>
      <c r="M1922" s="244"/>
      <c r="N1922" s="245"/>
      <c r="O1922" s="245"/>
      <c r="P1922" s="245"/>
      <c r="Q1922" s="245"/>
      <c r="R1922" s="245"/>
      <c r="S1922" s="245"/>
      <c r="T1922" s="246"/>
      <c r="U1922" s="14"/>
      <c r="V1922" s="14"/>
      <c r="W1922" s="14"/>
      <c r="X1922" s="14"/>
      <c r="Y1922" s="14"/>
      <c r="Z1922" s="14"/>
      <c r="AA1922" s="14"/>
      <c r="AB1922" s="14"/>
      <c r="AC1922" s="14"/>
      <c r="AD1922" s="14"/>
      <c r="AE1922" s="14"/>
      <c r="AT1922" s="247" t="s">
        <v>146</v>
      </c>
      <c r="AU1922" s="247" t="s">
        <v>83</v>
      </c>
      <c r="AV1922" s="14" t="s">
        <v>81</v>
      </c>
      <c r="AW1922" s="14" t="s">
        <v>33</v>
      </c>
      <c r="AX1922" s="14" t="s">
        <v>73</v>
      </c>
      <c r="AY1922" s="247" t="s">
        <v>133</v>
      </c>
    </row>
    <row r="1923" s="13" customFormat="1">
      <c r="A1923" s="13"/>
      <c r="B1923" s="227"/>
      <c r="C1923" s="228"/>
      <c r="D1923" s="220" t="s">
        <v>146</v>
      </c>
      <c r="E1923" s="229" t="s">
        <v>19</v>
      </c>
      <c r="F1923" s="230" t="s">
        <v>2949</v>
      </c>
      <c r="G1923" s="228"/>
      <c r="H1923" s="231">
        <v>17.010000000000002</v>
      </c>
      <c r="I1923" s="232"/>
      <c r="J1923" s="228"/>
      <c r="K1923" s="228"/>
      <c r="L1923" s="233"/>
      <c r="M1923" s="234"/>
      <c r="N1923" s="235"/>
      <c r="O1923" s="235"/>
      <c r="P1923" s="235"/>
      <c r="Q1923" s="235"/>
      <c r="R1923" s="235"/>
      <c r="S1923" s="235"/>
      <c r="T1923" s="236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37" t="s">
        <v>146</v>
      </c>
      <c r="AU1923" s="237" t="s">
        <v>83</v>
      </c>
      <c r="AV1923" s="13" t="s">
        <v>83</v>
      </c>
      <c r="AW1923" s="13" t="s">
        <v>33</v>
      </c>
      <c r="AX1923" s="13" t="s">
        <v>73</v>
      </c>
      <c r="AY1923" s="237" t="s">
        <v>133</v>
      </c>
    </row>
    <row r="1924" s="13" customFormat="1">
      <c r="A1924" s="13"/>
      <c r="B1924" s="227"/>
      <c r="C1924" s="228"/>
      <c r="D1924" s="220" t="s">
        <v>146</v>
      </c>
      <c r="E1924" s="229" t="s">
        <v>19</v>
      </c>
      <c r="F1924" s="230" t="s">
        <v>2950</v>
      </c>
      <c r="G1924" s="228"/>
      <c r="H1924" s="231">
        <v>14.321999999999999</v>
      </c>
      <c r="I1924" s="232"/>
      <c r="J1924" s="228"/>
      <c r="K1924" s="228"/>
      <c r="L1924" s="233"/>
      <c r="M1924" s="234"/>
      <c r="N1924" s="235"/>
      <c r="O1924" s="235"/>
      <c r="P1924" s="235"/>
      <c r="Q1924" s="235"/>
      <c r="R1924" s="235"/>
      <c r="S1924" s="235"/>
      <c r="T1924" s="236"/>
      <c r="U1924" s="13"/>
      <c r="V1924" s="13"/>
      <c r="W1924" s="13"/>
      <c r="X1924" s="13"/>
      <c r="Y1924" s="13"/>
      <c r="Z1924" s="13"/>
      <c r="AA1924" s="13"/>
      <c r="AB1924" s="13"/>
      <c r="AC1924" s="13"/>
      <c r="AD1924" s="13"/>
      <c r="AE1924" s="13"/>
      <c r="AT1924" s="237" t="s">
        <v>146</v>
      </c>
      <c r="AU1924" s="237" t="s">
        <v>83</v>
      </c>
      <c r="AV1924" s="13" t="s">
        <v>83</v>
      </c>
      <c r="AW1924" s="13" t="s">
        <v>33</v>
      </c>
      <c r="AX1924" s="13" t="s">
        <v>73</v>
      </c>
      <c r="AY1924" s="237" t="s">
        <v>133</v>
      </c>
    </row>
    <row r="1925" s="13" customFormat="1">
      <c r="A1925" s="13"/>
      <c r="B1925" s="227"/>
      <c r="C1925" s="228"/>
      <c r="D1925" s="220" t="s">
        <v>146</v>
      </c>
      <c r="E1925" s="229" t="s">
        <v>19</v>
      </c>
      <c r="F1925" s="230" t="s">
        <v>2951</v>
      </c>
      <c r="G1925" s="228"/>
      <c r="H1925" s="231">
        <v>54.515000000000001</v>
      </c>
      <c r="I1925" s="232"/>
      <c r="J1925" s="228"/>
      <c r="K1925" s="228"/>
      <c r="L1925" s="233"/>
      <c r="M1925" s="234"/>
      <c r="N1925" s="235"/>
      <c r="O1925" s="235"/>
      <c r="P1925" s="235"/>
      <c r="Q1925" s="235"/>
      <c r="R1925" s="235"/>
      <c r="S1925" s="235"/>
      <c r="T1925" s="236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T1925" s="237" t="s">
        <v>146</v>
      </c>
      <c r="AU1925" s="237" t="s">
        <v>83</v>
      </c>
      <c r="AV1925" s="13" t="s">
        <v>83</v>
      </c>
      <c r="AW1925" s="13" t="s">
        <v>33</v>
      </c>
      <c r="AX1925" s="13" t="s">
        <v>73</v>
      </c>
      <c r="AY1925" s="237" t="s">
        <v>133</v>
      </c>
    </row>
    <row r="1926" s="14" customFormat="1">
      <c r="A1926" s="14"/>
      <c r="B1926" s="238"/>
      <c r="C1926" s="239"/>
      <c r="D1926" s="220" t="s">
        <v>146</v>
      </c>
      <c r="E1926" s="240" t="s">
        <v>19</v>
      </c>
      <c r="F1926" s="241" t="s">
        <v>2952</v>
      </c>
      <c r="G1926" s="239"/>
      <c r="H1926" s="240" t="s">
        <v>19</v>
      </c>
      <c r="I1926" s="242"/>
      <c r="J1926" s="239"/>
      <c r="K1926" s="239"/>
      <c r="L1926" s="243"/>
      <c r="M1926" s="244"/>
      <c r="N1926" s="245"/>
      <c r="O1926" s="245"/>
      <c r="P1926" s="245"/>
      <c r="Q1926" s="245"/>
      <c r="R1926" s="245"/>
      <c r="S1926" s="245"/>
      <c r="T1926" s="246"/>
      <c r="U1926" s="14"/>
      <c r="V1926" s="14"/>
      <c r="W1926" s="14"/>
      <c r="X1926" s="14"/>
      <c r="Y1926" s="14"/>
      <c r="Z1926" s="14"/>
      <c r="AA1926" s="14"/>
      <c r="AB1926" s="14"/>
      <c r="AC1926" s="14"/>
      <c r="AD1926" s="14"/>
      <c r="AE1926" s="14"/>
      <c r="AT1926" s="247" t="s">
        <v>146</v>
      </c>
      <c r="AU1926" s="247" t="s">
        <v>83</v>
      </c>
      <c r="AV1926" s="14" t="s">
        <v>81</v>
      </c>
      <c r="AW1926" s="14" t="s">
        <v>33</v>
      </c>
      <c r="AX1926" s="14" t="s">
        <v>73</v>
      </c>
      <c r="AY1926" s="247" t="s">
        <v>133</v>
      </c>
    </row>
    <row r="1927" s="13" customFormat="1">
      <c r="A1927" s="13"/>
      <c r="B1927" s="227"/>
      <c r="C1927" s="228"/>
      <c r="D1927" s="220" t="s">
        <v>146</v>
      </c>
      <c r="E1927" s="229" t="s">
        <v>19</v>
      </c>
      <c r="F1927" s="230" t="s">
        <v>2953</v>
      </c>
      <c r="G1927" s="228"/>
      <c r="H1927" s="231">
        <v>0.54000000000000004</v>
      </c>
      <c r="I1927" s="232"/>
      <c r="J1927" s="228"/>
      <c r="K1927" s="228"/>
      <c r="L1927" s="233"/>
      <c r="M1927" s="234"/>
      <c r="N1927" s="235"/>
      <c r="O1927" s="235"/>
      <c r="P1927" s="235"/>
      <c r="Q1927" s="235"/>
      <c r="R1927" s="235"/>
      <c r="S1927" s="235"/>
      <c r="T1927" s="236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37" t="s">
        <v>146</v>
      </c>
      <c r="AU1927" s="237" t="s">
        <v>83</v>
      </c>
      <c r="AV1927" s="13" t="s">
        <v>83</v>
      </c>
      <c r="AW1927" s="13" t="s">
        <v>33</v>
      </c>
      <c r="AX1927" s="13" t="s">
        <v>73</v>
      </c>
      <c r="AY1927" s="237" t="s">
        <v>133</v>
      </c>
    </row>
    <row r="1928" s="13" customFormat="1">
      <c r="A1928" s="13"/>
      <c r="B1928" s="227"/>
      <c r="C1928" s="228"/>
      <c r="D1928" s="220" t="s">
        <v>146</v>
      </c>
      <c r="E1928" s="229" t="s">
        <v>19</v>
      </c>
      <c r="F1928" s="230" t="s">
        <v>2954</v>
      </c>
      <c r="G1928" s="228"/>
      <c r="H1928" s="231">
        <v>0.90000000000000002</v>
      </c>
      <c r="I1928" s="232"/>
      <c r="J1928" s="228"/>
      <c r="K1928" s="228"/>
      <c r="L1928" s="233"/>
      <c r="M1928" s="234"/>
      <c r="N1928" s="235"/>
      <c r="O1928" s="235"/>
      <c r="P1928" s="235"/>
      <c r="Q1928" s="235"/>
      <c r="R1928" s="235"/>
      <c r="S1928" s="235"/>
      <c r="T1928" s="236"/>
      <c r="U1928" s="13"/>
      <c r="V1928" s="13"/>
      <c r="W1928" s="13"/>
      <c r="X1928" s="13"/>
      <c r="Y1928" s="13"/>
      <c r="Z1928" s="13"/>
      <c r="AA1928" s="13"/>
      <c r="AB1928" s="13"/>
      <c r="AC1928" s="13"/>
      <c r="AD1928" s="13"/>
      <c r="AE1928" s="13"/>
      <c r="AT1928" s="237" t="s">
        <v>146</v>
      </c>
      <c r="AU1928" s="237" t="s">
        <v>83</v>
      </c>
      <c r="AV1928" s="13" t="s">
        <v>83</v>
      </c>
      <c r="AW1928" s="13" t="s">
        <v>33</v>
      </c>
      <c r="AX1928" s="13" t="s">
        <v>73</v>
      </c>
      <c r="AY1928" s="237" t="s">
        <v>133</v>
      </c>
    </row>
    <row r="1929" s="13" customFormat="1">
      <c r="A1929" s="13"/>
      <c r="B1929" s="227"/>
      <c r="C1929" s="228"/>
      <c r="D1929" s="220" t="s">
        <v>146</v>
      </c>
      <c r="E1929" s="229" t="s">
        <v>19</v>
      </c>
      <c r="F1929" s="230" t="s">
        <v>2955</v>
      </c>
      <c r="G1929" s="228"/>
      <c r="H1929" s="231">
        <v>2.1600000000000001</v>
      </c>
      <c r="I1929" s="232"/>
      <c r="J1929" s="228"/>
      <c r="K1929" s="228"/>
      <c r="L1929" s="233"/>
      <c r="M1929" s="234"/>
      <c r="N1929" s="235"/>
      <c r="O1929" s="235"/>
      <c r="P1929" s="235"/>
      <c r="Q1929" s="235"/>
      <c r="R1929" s="235"/>
      <c r="S1929" s="235"/>
      <c r="T1929" s="236"/>
      <c r="U1929" s="13"/>
      <c r="V1929" s="13"/>
      <c r="W1929" s="13"/>
      <c r="X1929" s="13"/>
      <c r="Y1929" s="13"/>
      <c r="Z1929" s="13"/>
      <c r="AA1929" s="13"/>
      <c r="AB1929" s="13"/>
      <c r="AC1929" s="13"/>
      <c r="AD1929" s="13"/>
      <c r="AE1929" s="13"/>
      <c r="AT1929" s="237" t="s">
        <v>146</v>
      </c>
      <c r="AU1929" s="237" t="s">
        <v>83</v>
      </c>
      <c r="AV1929" s="13" t="s">
        <v>83</v>
      </c>
      <c r="AW1929" s="13" t="s">
        <v>33</v>
      </c>
      <c r="AX1929" s="13" t="s">
        <v>73</v>
      </c>
      <c r="AY1929" s="237" t="s">
        <v>133</v>
      </c>
    </row>
    <row r="1930" s="13" customFormat="1">
      <c r="A1930" s="13"/>
      <c r="B1930" s="227"/>
      <c r="C1930" s="228"/>
      <c r="D1930" s="220" t="s">
        <v>146</v>
      </c>
      <c r="E1930" s="229" t="s">
        <v>19</v>
      </c>
      <c r="F1930" s="230" t="s">
        <v>2956</v>
      </c>
      <c r="G1930" s="228"/>
      <c r="H1930" s="231">
        <v>3.48</v>
      </c>
      <c r="I1930" s="232"/>
      <c r="J1930" s="228"/>
      <c r="K1930" s="228"/>
      <c r="L1930" s="233"/>
      <c r="M1930" s="234"/>
      <c r="N1930" s="235"/>
      <c r="O1930" s="235"/>
      <c r="P1930" s="235"/>
      <c r="Q1930" s="235"/>
      <c r="R1930" s="235"/>
      <c r="S1930" s="235"/>
      <c r="T1930" s="236"/>
      <c r="U1930" s="13"/>
      <c r="V1930" s="13"/>
      <c r="W1930" s="13"/>
      <c r="X1930" s="13"/>
      <c r="Y1930" s="13"/>
      <c r="Z1930" s="13"/>
      <c r="AA1930" s="13"/>
      <c r="AB1930" s="13"/>
      <c r="AC1930" s="13"/>
      <c r="AD1930" s="13"/>
      <c r="AE1930" s="13"/>
      <c r="AT1930" s="237" t="s">
        <v>146</v>
      </c>
      <c r="AU1930" s="237" t="s">
        <v>83</v>
      </c>
      <c r="AV1930" s="13" t="s">
        <v>83</v>
      </c>
      <c r="AW1930" s="13" t="s">
        <v>33</v>
      </c>
      <c r="AX1930" s="13" t="s">
        <v>73</v>
      </c>
      <c r="AY1930" s="237" t="s">
        <v>133</v>
      </c>
    </row>
    <row r="1931" s="15" customFormat="1">
      <c r="A1931" s="15"/>
      <c r="B1931" s="248"/>
      <c r="C1931" s="249"/>
      <c r="D1931" s="220" t="s">
        <v>146</v>
      </c>
      <c r="E1931" s="250" t="s">
        <v>19</v>
      </c>
      <c r="F1931" s="251" t="s">
        <v>261</v>
      </c>
      <c r="G1931" s="249"/>
      <c r="H1931" s="252">
        <v>247.66199999999998</v>
      </c>
      <c r="I1931" s="253"/>
      <c r="J1931" s="249"/>
      <c r="K1931" s="249"/>
      <c r="L1931" s="254"/>
      <c r="M1931" s="255"/>
      <c r="N1931" s="256"/>
      <c r="O1931" s="256"/>
      <c r="P1931" s="256"/>
      <c r="Q1931" s="256"/>
      <c r="R1931" s="256"/>
      <c r="S1931" s="256"/>
      <c r="T1931" s="257"/>
      <c r="U1931" s="15"/>
      <c r="V1931" s="15"/>
      <c r="W1931" s="15"/>
      <c r="X1931" s="15"/>
      <c r="Y1931" s="15"/>
      <c r="Z1931" s="15"/>
      <c r="AA1931" s="15"/>
      <c r="AB1931" s="15"/>
      <c r="AC1931" s="15"/>
      <c r="AD1931" s="15"/>
      <c r="AE1931" s="15"/>
      <c r="AT1931" s="258" t="s">
        <v>146</v>
      </c>
      <c r="AU1931" s="258" t="s">
        <v>83</v>
      </c>
      <c r="AV1931" s="15" t="s">
        <v>140</v>
      </c>
      <c r="AW1931" s="15" t="s">
        <v>33</v>
      </c>
      <c r="AX1931" s="15" t="s">
        <v>81</v>
      </c>
      <c r="AY1931" s="258" t="s">
        <v>133</v>
      </c>
    </row>
    <row r="1932" s="2" customFormat="1" ht="16.5" customHeight="1">
      <c r="A1932" s="41"/>
      <c r="B1932" s="42"/>
      <c r="C1932" s="207" t="s">
        <v>2957</v>
      </c>
      <c r="D1932" s="207" t="s">
        <v>135</v>
      </c>
      <c r="E1932" s="208" t="s">
        <v>2958</v>
      </c>
      <c r="F1932" s="209" t="s">
        <v>2959</v>
      </c>
      <c r="G1932" s="210" t="s">
        <v>198</v>
      </c>
      <c r="H1932" s="211">
        <v>57.231999999999999</v>
      </c>
      <c r="I1932" s="212"/>
      <c r="J1932" s="213">
        <f>ROUND(I1932*H1932,2)</f>
        <v>0</v>
      </c>
      <c r="K1932" s="209" t="s">
        <v>139</v>
      </c>
      <c r="L1932" s="47"/>
      <c r="M1932" s="214" t="s">
        <v>19</v>
      </c>
      <c r="N1932" s="215" t="s">
        <v>44</v>
      </c>
      <c r="O1932" s="87"/>
      <c r="P1932" s="216">
        <f>O1932*H1932</f>
        <v>0</v>
      </c>
      <c r="Q1932" s="216">
        <v>0.00058</v>
      </c>
      <c r="R1932" s="216">
        <f>Q1932*H1932</f>
        <v>0.033194559999999998</v>
      </c>
      <c r="S1932" s="216">
        <v>0</v>
      </c>
      <c r="T1932" s="217">
        <f>S1932*H1932</f>
        <v>0</v>
      </c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41"/>
      <c r="AE1932" s="41"/>
      <c r="AR1932" s="218" t="s">
        <v>246</v>
      </c>
      <c r="AT1932" s="218" t="s">
        <v>135</v>
      </c>
      <c r="AU1932" s="218" t="s">
        <v>83</v>
      </c>
      <c r="AY1932" s="20" t="s">
        <v>133</v>
      </c>
      <c r="BE1932" s="219">
        <f>IF(N1932="základní",J1932,0)</f>
        <v>0</v>
      </c>
      <c r="BF1932" s="219">
        <f>IF(N1932="snížená",J1932,0)</f>
        <v>0</v>
      </c>
      <c r="BG1932" s="219">
        <f>IF(N1932="zákl. přenesená",J1932,0)</f>
        <v>0</v>
      </c>
      <c r="BH1932" s="219">
        <f>IF(N1932="sníž. přenesená",J1932,0)</f>
        <v>0</v>
      </c>
      <c r="BI1932" s="219">
        <f>IF(N1932="nulová",J1932,0)</f>
        <v>0</v>
      </c>
      <c r="BJ1932" s="20" t="s">
        <v>81</v>
      </c>
      <c r="BK1932" s="219">
        <f>ROUND(I1932*H1932,2)</f>
        <v>0</v>
      </c>
      <c r="BL1932" s="20" t="s">
        <v>246</v>
      </c>
      <c r="BM1932" s="218" t="s">
        <v>2960</v>
      </c>
    </row>
    <row r="1933" s="2" customFormat="1">
      <c r="A1933" s="41"/>
      <c r="B1933" s="42"/>
      <c r="C1933" s="43"/>
      <c r="D1933" s="220" t="s">
        <v>142</v>
      </c>
      <c r="E1933" s="43"/>
      <c r="F1933" s="221" t="s">
        <v>2961</v>
      </c>
      <c r="G1933" s="43"/>
      <c r="H1933" s="43"/>
      <c r="I1933" s="222"/>
      <c r="J1933" s="43"/>
      <c r="K1933" s="43"/>
      <c r="L1933" s="47"/>
      <c r="M1933" s="223"/>
      <c r="N1933" s="224"/>
      <c r="O1933" s="87"/>
      <c r="P1933" s="87"/>
      <c r="Q1933" s="87"/>
      <c r="R1933" s="87"/>
      <c r="S1933" s="87"/>
      <c r="T1933" s="88"/>
      <c r="U1933" s="41"/>
      <c r="V1933" s="41"/>
      <c r="W1933" s="41"/>
      <c r="X1933" s="41"/>
      <c r="Y1933" s="41"/>
      <c r="Z1933" s="41"/>
      <c r="AA1933" s="41"/>
      <c r="AB1933" s="41"/>
      <c r="AC1933" s="41"/>
      <c r="AD1933" s="41"/>
      <c r="AE1933" s="41"/>
      <c r="AT1933" s="20" t="s">
        <v>142</v>
      </c>
      <c r="AU1933" s="20" t="s">
        <v>83</v>
      </c>
    </row>
    <row r="1934" s="2" customFormat="1">
      <c r="A1934" s="41"/>
      <c r="B1934" s="42"/>
      <c r="C1934" s="43"/>
      <c r="D1934" s="225" t="s">
        <v>144</v>
      </c>
      <c r="E1934" s="43"/>
      <c r="F1934" s="226" t="s">
        <v>2962</v>
      </c>
      <c r="G1934" s="43"/>
      <c r="H1934" s="43"/>
      <c r="I1934" s="222"/>
      <c r="J1934" s="43"/>
      <c r="K1934" s="43"/>
      <c r="L1934" s="47"/>
      <c r="M1934" s="223"/>
      <c r="N1934" s="224"/>
      <c r="O1934" s="87"/>
      <c r="P1934" s="87"/>
      <c r="Q1934" s="87"/>
      <c r="R1934" s="87"/>
      <c r="S1934" s="87"/>
      <c r="T1934" s="88"/>
      <c r="U1934" s="41"/>
      <c r="V1934" s="41"/>
      <c r="W1934" s="41"/>
      <c r="X1934" s="41"/>
      <c r="Y1934" s="41"/>
      <c r="Z1934" s="41"/>
      <c r="AA1934" s="41"/>
      <c r="AB1934" s="41"/>
      <c r="AC1934" s="41"/>
      <c r="AD1934" s="41"/>
      <c r="AE1934" s="41"/>
      <c r="AT1934" s="20" t="s">
        <v>144</v>
      </c>
      <c r="AU1934" s="20" t="s">
        <v>83</v>
      </c>
    </row>
    <row r="1935" s="14" customFormat="1">
      <c r="A1935" s="14"/>
      <c r="B1935" s="238"/>
      <c r="C1935" s="239"/>
      <c r="D1935" s="220" t="s">
        <v>146</v>
      </c>
      <c r="E1935" s="240" t="s">
        <v>19</v>
      </c>
      <c r="F1935" s="241" t="s">
        <v>236</v>
      </c>
      <c r="G1935" s="239"/>
      <c r="H1935" s="240" t="s">
        <v>19</v>
      </c>
      <c r="I1935" s="242"/>
      <c r="J1935" s="239"/>
      <c r="K1935" s="239"/>
      <c r="L1935" s="243"/>
      <c r="M1935" s="244"/>
      <c r="N1935" s="245"/>
      <c r="O1935" s="245"/>
      <c r="P1935" s="245"/>
      <c r="Q1935" s="245"/>
      <c r="R1935" s="245"/>
      <c r="S1935" s="245"/>
      <c r="T1935" s="246"/>
      <c r="U1935" s="14"/>
      <c r="V1935" s="14"/>
      <c r="W1935" s="14"/>
      <c r="X1935" s="14"/>
      <c r="Y1935" s="14"/>
      <c r="Z1935" s="14"/>
      <c r="AA1935" s="14"/>
      <c r="AB1935" s="14"/>
      <c r="AC1935" s="14"/>
      <c r="AD1935" s="14"/>
      <c r="AE1935" s="14"/>
      <c r="AT1935" s="247" t="s">
        <v>146</v>
      </c>
      <c r="AU1935" s="247" t="s">
        <v>83</v>
      </c>
      <c r="AV1935" s="14" t="s">
        <v>81</v>
      </c>
      <c r="AW1935" s="14" t="s">
        <v>33</v>
      </c>
      <c r="AX1935" s="14" t="s">
        <v>73</v>
      </c>
      <c r="AY1935" s="247" t="s">
        <v>133</v>
      </c>
    </row>
    <row r="1936" s="13" customFormat="1">
      <c r="A1936" s="13"/>
      <c r="B1936" s="227"/>
      <c r="C1936" s="228"/>
      <c r="D1936" s="220" t="s">
        <v>146</v>
      </c>
      <c r="E1936" s="229" t="s">
        <v>19</v>
      </c>
      <c r="F1936" s="230" t="s">
        <v>2938</v>
      </c>
      <c r="G1936" s="228"/>
      <c r="H1936" s="231">
        <v>11.34</v>
      </c>
      <c r="I1936" s="232"/>
      <c r="J1936" s="228"/>
      <c r="K1936" s="228"/>
      <c r="L1936" s="233"/>
      <c r="M1936" s="234"/>
      <c r="N1936" s="235"/>
      <c r="O1936" s="235"/>
      <c r="P1936" s="235"/>
      <c r="Q1936" s="235"/>
      <c r="R1936" s="235"/>
      <c r="S1936" s="235"/>
      <c r="T1936" s="236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T1936" s="237" t="s">
        <v>146</v>
      </c>
      <c r="AU1936" s="237" t="s">
        <v>83</v>
      </c>
      <c r="AV1936" s="13" t="s">
        <v>83</v>
      </c>
      <c r="AW1936" s="13" t="s">
        <v>33</v>
      </c>
      <c r="AX1936" s="13" t="s">
        <v>73</v>
      </c>
      <c r="AY1936" s="237" t="s">
        <v>133</v>
      </c>
    </row>
    <row r="1937" s="13" customFormat="1">
      <c r="A1937" s="13"/>
      <c r="B1937" s="227"/>
      <c r="C1937" s="228"/>
      <c r="D1937" s="220" t="s">
        <v>146</v>
      </c>
      <c r="E1937" s="229" t="s">
        <v>19</v>
      </c>
      <c r="F1937" s="230" t="s">
        <v>2939</v>
      </c>
      <c r="G1937" s="228"/>
      <c r="H1937" s="231">
        <v>9.548</v>
      </c>
      <c r="I1937" s="232"/>
      <c r="J1937" s="228"/>
      <c r="K1937" s="228"/>
      <c r="L1937" s="233"/>
      <c r="M1937" s="234"/>
      <c r="N1937" s="235"/>
      <c r="O1937" s="235"/>
      <c r="P1937" s="235"/>
      <c r="Q1937" s="235"/>
      <c r="R1937" s="235"/>
      <c r="S1937" s="235"/>
      <c r="T1937" s="236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T1937" s="237" t="s">
        <v>146</v>
      </c>
      <c r="AU1937" s="237" t="s">
        <v>83</v>
      </c>
      <c r="AV1937" s="13" t="s">
        <v>83</v>
      </c>
      <c r="AW1937" s="13" t="s">
        <v>33</v>
      </c>
      <c r="AX1937" s="13" t="s">
        <v>73</v>
      </c>
      <c r="AY1937" s="237" t="s">
        <v>133</v>
      </c>
    </row>
    <row r="1938" s="13" customFormat="1">
      <c r="A1938" s="13"/>
      <c r="B1938" s="227"/>
      <c r="C1938" s="228"/>
      <c r="D1938" s="220" t="s">
        <v>146</v>
      </c>
      <c r="E1938" s="229" t="s">
        <v>19</v>
      </c>
      <c r="F1938" s="230" t="s">
        <v>2940</v>
      </c>
      <c r="G1938" s="228"/>
      <c r="H1938" s="231">
        <v>36.344000000000001</v>
      </c>
      <c r="I1938" s="232"/>
      <c r="J1938" s="228"/>
      <c r="K1938" s="228"/>
      <c r="L1938" s="233"/>
      <c r="M1938" s="234"/>
      <c r="N1938" s="235"/>
      <c r="O1938" s="235"/>
      <c r="P1938" s="235"/>
      <c r="Q1938" s="235"/>
      <c r="R1938" s="235"/>
      <c r="S1938" s="235"/>
      <c r="T1938" s="236"/>
      <c r="U1938" s="13"/>
      <c r="V1938" s="13"/>
      <c r="W1938" s="13"/>
      <c r="X1938" s="13"/>
      <c r="Y1938" s="13"/>
      <c r="Z1938" s="13"/>
      <c r="AA1938" s="13"/>
      <c r="AB1938" s="13"/>
      <c r="AC1938" s="13"/>
      <c r="AD1938" s="13"/>
      <c r="AE1938" s="13"/>
      <c r="AT1938" s="237" t="s">
        <v>146</v>
      </c>
      <c r="AU1938" s="237" t="s">
        <v>83</v>
      </c>
      <c r="AV1938" s="13" t="s">
        <v>83</v>
      </c>
      <c r="AW1938" s="13" t="s">
        <v>33</v>
      </c>
      <c r="AX1938" s="13" t="s">
        <v>73</v>
      </c>
      <c r="AY1938" s="237" t="s">
        <v>133</v>
      </c>
    </row>
    <row r="1939" s="15" customFormat="1">
      <c r="A1939" s="15"/>
      <c r="B1939" s="248"/>
      <c r="C1939" s="249"/>
      <c r="D1939" s="220" t="s">
        <v>146</v>
      </c>
      <c r="E1939" s="250" t="s">
        <v>19</v>
      </c>
      <c r="F1939" s="251" t="s">
        <v>261</v>
      </c>
      <c r="G1939" s="249"/>
      <c r="H1939" s="252">
        <v>57.231999999999999</v>
      </c>
      <c r="I1939" s="253"/>
      <c r="J1939" s="249"/>
      <c r="K1939" s="249"/>
      <c r="L1939" s="254"/>
      <c r="M1939" s="255"/>
      <c r="N1939" s="256"/>
      <c r="O1939" s="256"/>
      <c r="P1939" s="256"/>
      <c r="Q1939" s="256"/>
      <c r="R1939" s="256"/>
      <c r="S1939" s="256"/>
      <c r="T1939" s="257"/>
      <c r="U1939" s="15"/>
      <c r="V1939" s="15"/>
      <c r="W1939" s="15"/>
      <c r="X1939" s="15"/>
      <c r="Y1939" s="15"/>
      <c r="Z1939" s="15"/>
      <c r="AA1939" s="15"/>
      <c r="AB1939" s="15"/>
      <c r="AC1939" s="15"/>
      <c r="AD1939" s="15"/>
      <c r="AE1939" s="15"/>
      <c r="AT1939" s="258" t="s">
        <v>146</v>
      </c>
      <c r="AU1939" s="258" t="s">
        <v>83</v>
      </c>
      <c r="AV1939" s="15" t="s">
        <v>140</v>
      </c>
      <c r="AW1939" s="15" t="s">
        <v>33</v>
      </c>
      <c r="AX1939" s="15" t="s">
        <v>81</v>
      </c>
      <c r="AY1939" s="258" t="s">
        <v>133</v>
      </c>
    </row>
    <row r="1940" s="2" customFormat="1" ht="24.15" customHeight="1">
      <c r="A1940" s="41"/>
      <c r="B1940" s="42"/>
      <c r="C1940" s="207" t="s">
        <v>2963</v>
      </c>
      <c r="D1940" s="207" t="s">
        <v>135</v>
      </c>
      <c r="E1940" s="208" t="s">
        <v>2964</v>
      </c>
      <c r="F1940" s="209" t="s">
        <v>2965</v>
      </c>
      <c r="G1940" s="210" t="s">
        <v>198</v>
      </c>
      <c r="H1940" s="211">
        <v>53.262</v>
      </c>
      <c r="I1940" s="212"/>
      <c r="J1940" s="213">
        <f>ROUND(I1940*H1940,2)</f>
        <v>0</v>
      </c>
      <c r="K1940" s="209" t="s">
        <v>139</v>
      </c>
      <c r="L1940" s="47"/>
      <c r="M1940" s="214" t="s">
        <v>19</v>
      </c>
      <c r="N1940" s="215" t="s">
        <v>44</v>
      </c>
      <c r="O1940" s="87"/>
      <c r="P1940" s="216">
        <f>O1940*H1940</f>
        <v>0</v>
      </c>
      <c r="Q1940" s="216">
        <v>0.00014999999999999999</v>
      </c>
      <c r="R1940" s="216">
        <f>Q1940*H1940</f>
        <v>0.0079892999999999995</v>
      </c>
      <c r="S1940" s="216">
        <v>0</v>
      </c>
      <c r="T1940" s="217">
        <f>S1940*H1940</f>
        <v>0</v>
      </c>
      <c r="U1940" s="41"/>
      <c r="V1940" s="41"/>
      <c r="W1940" s="41"/>
      <c r="X1940" s="41"/>
      <c r="Y1940" s="41"/>
      <c r="Z1940" s="41"/>
      <c r="AA1940" s="41"/>
      <c r="AB1940" s="41"/>
      <c r="AC1940" s="41"/>
      <c r="AD1940" s="41"/>
      <c r="AE1940" s="41"/>
      <c r="AR1940" s="218" t="s">
        <v>246</v>
      </c>
      <c r="AT1940" s="218" t="s">
        <v>135</v>
      </c>
      <c r="AU1940" s="218" t="s">
        <v>83</v>
      </c>
      <c r="AY1940" s="20" t="s">
        <v>133</v>
      </c>
      <c r="BE1940" s="219">
        <f>IF(N1940="základní",J1940,0)</f>
        <v>0</v>
      </c>
      <c r="BF1940" s="219">
        <f>IF(N1940="snížená",J1940,0)</f>
        <v>0</v>
      </c>
      <c r="BG1940" s="219">
        <f>IF(N1940="zákl. přenesená",J1940,0)</f>
        <v>0</v>
      </c>
      <c r="BH1940" s="219">
        <f>IF(N1940="sníž. přenesená",J1940,0)</f>
        <v>0</v>
      </c>
      <c r="BI1940" s="219">
        <f>IF(N1940="nulová",J1940,0)</f>
        <v>0</v>
      </c>
      <c r="BJ1940" s="20" t="s">
        <v>81</v>
      </c>
      <c r="BK1940" s="219">
        <f>ROUND(I1940*H1940,2)</f>
        <v>0</v>
      </c>
      <c r="BL1940" s="20" t="s">
        <v>246</v>
      </c>
      <c r="BM1940" s="218" t="s">
        <v>2966</v>
      </c>
    </row>
    <row r="1941" s="2" customFormat="1">
      <c r="A1941" s="41"/>
      <c r="B1941" s="42"/>
      <c r="C1941" s="43"/>
      <c r="D1941" s="220" t="s">
        <v>142</v>
      </c>
      <c r="E1941" s="43"/>
      <c r="F1941" s="221" t="s">
        <v>2967</v>
      </c>
      <c r="G1941" s="43"/>
      <c r="H1941" s="43"/>
      <c r="I1941" s="222"/>
      <c r="J1941" s="43"/>
      <c r="K1941" s="43"/>
      <c r="L1941" s="47"/>
      <c r="M1941" s="223"/>
      <c r="N1941" s="224"/>
      <c r="O1941" s="87"/>
      <c r="P1941" s="87"/>
      <c r="Q1941" s="87"/>
      <c r="R1941" s="87"/>
      <c r="S1941" s="87"/>
      <c r="T1941" s="88"/>
      <c r="U1941" s="41"/>
      <c r="V1941" s="41"/>
      <c r="W1941" s="41"/>
      <c r="X1941" s="41"/>
      <c r="Y1941" s="41"/>
      <c r="Z1941" s="41"/>
      <c r="AA1941" s="41"/>
      <c r="AB1941" s="41"/>
      <c r="AC1941" s="41"/>
      <c r="AD1941" s="41"/>
      <c r="AE1941" s="41"/>
      <c r="AT1941" s="20" t="s">
        <v>142</v>
      </c>
      <c r="AU1941" s="20" t="s">
        <v>83</v>
      </c>
    </row>
    <row r="1942" s="2" customFormat="1">
      <c r="A1942" s="41"/>
      <c r="B1942" s="42"/>
      <c r="C1942" s="43"/>
      <c r="D1942" s="225" t="s">
        <v>144</v>
      </c>
      <c r="E1942" s="43"/>
      <c r="F1942" s="226" t="s">
        <v>2968</v>
      </c>
      <c r="G1942" s="43"/>
      <c r="H1942" s="43"/>
      <c r="I1942" s="222"/>
      <c r="J1942" s="43"/>
      <c r="K1942" s="43"/>
      <c r="L1942" s="47"/>
      <c r="M1942" s="223"/>
      <c r="N1942" s="224"/>
      <c r="O1942" s="87"/>
      <c r="P1942" s="87"/>
      <c r="Q1942" s="87"/>
      <c r="R1942" s="87"/>
      <c r="S1942" s="87"/>
      <c r="T1942" s="88"/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41"/>
      <c r="AE1942" s="41"/>
      <c r="AT1942" s="20" t="s">
        <v>144</v>
      </c>
      <c r="AU1942" s="20" t="s">
        <v>83</v>
      </c>
    </row>
    <row r="1943" s="14" customFormat="1">
      <c r="A1943" s="14"/>
      <c r="B1943" s="238"/>
      <c r="C1943" s="239"/>
      <c r="D1943" s="220" t="s">
        <v>146</v>
      </c>
      <c r="E1943" s="240" t="s">
        <v>19</v>
      </c>
      <c r="F1943" s="241" t="s">
        <v>841</v>
      </c>
      <c r="G1943" s="239"/>
      <c r="H1943" s="240" t="s">
        <v>19</v>
      </c>
      <c r="I1943" s="242"/>
      <c r="J1943" s="239"/>
      <c r="K1943" s="239"/>
      <c r="L1943" s="243"/>
      <c r="M1943" s="244"/>
      <c r="N1943" s="245"/>
      <c r="O1943" s="245"/>
      <c r="P1943" s="245"/>
      <c r="Q1943" s="245"/>
      <c r="R1943" s="245"/>
      <c r="S1943" s="245"/>
      <c r="T1943" s="246"/>
      <c r="U1943" s="14"/>
      <c r="V1943" s="14"/>
      <c r="W1943" s="14"/>
      <c r="X1943" s="14"/>
      <c r="Y1943" s="14"/>
      <c r="Z1943" s="14"/>
      <c r="AA1943" s="14"/>
      <c r="AB1943" s="14"/>
      <c r="AC1943" s="14"/>
      <c r="AD1943" s="14"/>
      <c r="AE1943" s="14"/>
      <c r="AT1943" s="247" t="s">
        <v>146</v>
      </c>
      <c r="AU1943" s="247" t="s">
        <v>83</v>
      </c>
      <c r="AV1943" s="14" t="s">
        <v>81</v>
      </c>
      <c r="AW1943" s="14" t="s">
        <v>33</v>
      </c>
      <c r="AX1943" s="14" t="s">
        <v>73</v>
      </c>
      <c r="AY1943" s="247" t="s">
        <v>133</v>
      </c>
    </row>
    <row r="1944" s="13" customFormat="1">
      <c r="A1944" s="13"/>
      <c r="B1944" s="227"/>
      <c r="C1944" s="228"/>
      <c r="D1944" s="220" t="s">
        <v>146</v>
      </c>
      <c r="E1944" s="229" t="s">
        <v>19</v>
      </c>
      <c r="F1944" s="230" t="s">
        <v>2931</v>
      </c>
      <c r="G1944" s="228"/>
      <c r="H1944" s="231">
        <v>4.8159999999999998</v>
      </c>
      <c r="I1944" s="232"/>
      <c r="J1944" s="228"/>
      <c r="K1944" s="228"/>
      <c r="L1944" s="233"/>
      <c r="M1944" s="234"/>
      <c r="N1944" s="235"/>
      <c r="O1944" s="235"/>
      <c r="P1944" s="235"/>
      <c r="Q1944" s="235"/>
      <c r="R1944" s="235"/>
      <c r="S1944" s="235"/>
      <c r="T1944" s="236"/>
      <c r="U1944" s="13"/>
      <c r="V1944" s="13"/>
      <c r="W1944" s="13"/>
      <c r="X1944" s="13"/>
      <c r="Y1944" s="13"/>
      <c r="Z1944" s="13"/>
      <c r="AA1944" s="13"/>
      <c r="AB1944" s="13"/>
      <c r="AC1944" s="13"/>
      <c r="AD1944" s="13"/>
      <c r="AE1944" s="13"/>
      <c r="AT1944" s="237" t="s">
        <v>146</v>
      </c>
      <c r="AU1944" s="237" t="s">
        <v>83</v>
      </c>
      <c r="AV1944" s="13" t="s">
        <v>83</v>
      </c>
      <c r="AW1944" s="13" t="s">
        <v>33</v>
      </c>
      <c r="AX1944" s="13" t="s">
        <v>73</v>
      </c>
      <c r="AY1944" s="237" t="s">
        <v>133</v>
      </c>
    </row>
    <row r="1945" s="13" customFormat="1">
      <c r="A1945" s="13"/>
      <c r="B1945" s="227"/>
      <c r="C1945" s="228"/>
      <c r="D1945" s="220" t="s">
        <v>146</v>
      </c>
      <c r="E1945" s="229" t="s">
        <v>19</v>
      </c>
      <c r="F1945" s="230" t="s">
        <v>2932</v>
      </c>
      <c r="G1945" s="228"/>
      <c r="H1945" s="231">
        <v>9.9060000000000006</v>
      </c>
      <c r="I1945" s="232"/>
      <c r="J1945" s="228"/>
      <c r="K1945" s="228"/>
      <c r="L1945" s="233"/>
      <c r="M1945" s="234"/>
      <c r="N1945" s="235"/>
      <c r="O1945" s="235"/>
      <c r="P1945" s="235"/>
      <c r="Q1945" s="235"/>
      <c r="R1945" s="235"/>
      <c r="S1945" s="235"/>
      <c r="T1945" s="236"/>
      <c r="U1945" s="13"/>
      <c r="V1945" s="13"/>
      <c r="W1945" s="13"/>
      <c r="X1945" s="13"/>
      <c r="Y1945" s="13"/>
      <c r="Z1945" s="13"/>
      <c r="AA1945" s="13"/>
      <c r="AB1945" s="13"/>
      <c r="AC1945" s="13"/>
      <c r="AD1945" s="13"/>
      <c r="AE1945" s="13"/>
      <c r="AT1945" s="237" t="s">
        <v>146</v>
      </c>
      <c r="AU1945" s="237" t="s">
        <v>83</v>
      </c>
      <c r="AV1945" s="13" t="s">
        <v>83</v>
      </c>
      <c r="AW1945" s="13" t="s">
        <v>33</v>
      </c>
      <c r="AX1945" s="13" t="s">
        <v>73</v>
      </c>
      <c r="AY1945" s="237" t="s">
        <v>133</v>
      </c>
    </row>
    <row r="1946" s="13" customFormat="1">
      <c r="A1946" s="13"/>
      <c r="B1946" s="227"/>
      <c r="C1946" s="228"/>
      <c r="D1946" s="220" t="s">
        <v>146</v>
      </c>
      <c r="E1946" s="229" t="s">
        <v>19</v>
      </c>
      <c r="F1946" s="230" t="s">
        <v>2933</v>
      </c>
      <c r="G1946" s="228"/>
      <c r="H1946" s="231">
        <v>9.4399999999999995</v>
      </c>
      <c r="I1946" s="232"/>
      <c r="J1946" s="228"/>
      <c r="K1946" s="228"/>
      <c r="L1946" s="233"/>
      <c r="M1946" s="234"/>
      <c r="N1946" s="235"/>
      <c r="O1946" s="235"/>
      <c r="P1946" s="235"/>
      <c r="Q1946" s="235"/>
      <c r="R1946" s="235"/>
      <c r="S1946" s="235"/>
      <c r="T1946" s="236"/>
      <c r="U1946" s="13"/>
      <c r="V1946" s="13"/>
      <c r="W1946" s="13"/>
      <c r="X1946" s="13"/>
      <c r="Y1946" s="13"/>
      <c r="Z1946" s="13"/>
      <c r="AA1946" s="13"/>
      <c r="AB1946" s="13"/>
      <c r="AC1946" s="13"/>
      <c r="AD1946" s="13"/>
      <c r="AE1946" s="13"/>
      <c r="AT1946" s="237" t="s">
        <v>146</v>
      </c>
      <c r="AU1946" s="237" t="s">
        <v>83</v>
      </c>
      <c r="AV1946" s="13" t="s">
        <v>83</v>
      </c>
      <c r="AW1946" s="13" t="s">
        <v>33</v>
      </c>
      <c r="AX1946" s="13" t="s">
        <v>73</v>
      </c>
      <c r="AY1946" s="237" t="s">
        <v>133</v>
      </c>
    </row>
    <row r="1947" s="13" customFormat="1">
      <c r="A1947" s="13"/>
      <c r="B1947" s="227"/>
      <c r="C1947" s="228"/>
      <c r="D1947" s="220" t="s">
        <v>146</v>
      </c>
      <c r="E1947" s="229" t="s">
        <v>19</v>
      </c>
      <c r="F1947" s="230" t="s">
        <v>2934</v>
      </c>
      <c r="G1947" s="228"/>
      <c r="H1947" s="231">
        <v>29.100000000000001</v>
      </c>
      <c r="I1947" s="232"/>
      <c r="J1947" s="228"/>
      <c r="K1947" s="228"/>
      <c r="L1947" s="233"/>
      <c r="M1947" s="234"/>
      <c r="N1947" s="235"/>
      <c r="O1947" s="235"/>
      <c r="P1947" s="235"/>
      <c r="Q1947" s="235"/>
      <c r="R1947" s="235"/>
      <c r="S1947" s="235"/>
      <c r="T1947" s="236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T1947" s="237" t="s">
        <v>146</v>
      </c>
      <c r="AU1947" s="237" t="s">
        <v>83</v>
      </c>
      <c r="AV1947" s="13" t="s">
        <v>83</v>
      </c>
      <c r="AW1947" s="13" t="s">
        <v>33</v>
      </c>
      <c r="AX1947" s="13" t="s">
        <v>73</v>
      </c>
      <c r="AY1947" s="237" t="s">
        <v>133</v>
      </c>
    </row>
    <row r="1948" s="15" customFormat="1">
      <c r="A1948" s="15"/>
      <c r="B1948" s="248"/>
      <c r="C1948" s="249"/>
      <c r="D1948" s="220" t="s">
        <v>146</v>
      </c>
      <c r="E1948" s="250" t="s">
        <v>19</v>
      </c>
      <c r="F1948" s="251" t="s">
        <v>261</v>
      </c>
      <c r="G1948" s="249"/>
      <c r="H1948" s="252">
        <v>53.262</v>
      </c>
      <c r="I1948" s="253"/>
      <c r="J1948" s="249"/>
      <c r="K1948" s="249"/>
      <c r="L1948" s="254"/>
      <c r="M1948" s="255"/>
      <c r="N1948" s="256"/>
      <c r="O1948" s="256"/>
      <c r="P1948" s="256"/>
      <c r="Q1948" s="256"/>
      <c r="R1948" s="256"/>
      <c r="S1948" s="256"/>
      <c r="T1948" s="257"/>
      <c r="U1948" s="15"/>
      <c r="V1948" s="15"/>
      <c r="W1948" s="15"/>
      <c r="X1948" s="15"/>
      <c r="Y1948" s="15"/>
      <c r="Z1948" s="15"/>
      <c r="AA1948" s="15"/>
      <c r="AB1948" s="15"/>
      <c r="AC1948" s="15"/>
      <c r="AD1948" s="15"/>
      <c r="AE1948" s="15"/>
      <c r="AT1948" s="258" t="s">
        <v>146</v>
      </c>
      <c r="AU1948" s="258" t="s">
        <v>83</v>
      </c>
      <c r="AV1948" s="15" t="s">
        <v>140</v>
      </c>
      <c r="AW1948" s="15" t="s">
        <v>33</v>
      </c>
      <c r="AX1948" s="15" t="s">
        <v>81</v>
      </c>
      <c r="AY1948" s="258" t="s">
        <v>133</v>
      </c>
    </row>
    <row r="1949" s="2" customFormat="1" ht="24.15" customHeight="1">
      <c r="A1949" s="41"/>
      <c r="B1949" s="42"/>
      <c r="C1949" s="207" t="s">
        <v>2969</v>
      </c>
      <c r="D1949" s="207" t="s">
        <v>135</v>
      </c>
      <c r="E1949" s="208" t="s">
        <v>2970</v>
      </c>
      <c r="F1949" s="209" t="s">
        <v>2971</v>
      </c>
      <c r="G1949" s="210" t="s">
        <v>198</v>
      </c>
      <c r="H1949" s="211">
        <v>4.9459999999999997</v>
      </c>
      <c r="I1949" s="212"/>
      <c r="J1949" s="213">
        <f>ROUND(I1949*H1949,2)</f>
        <v>0</v>
      </c>
      <c r="K1949" s="209" t="s">
        <v>139</v>
      </c>
      <c r="L1949" s="47"/>
      <c r="M1949" s="214" t="s">
        <v>19</v>
      </c>
      <c r="N1949" s="215" t="s">
        <v>44</v>
      </c>
      <c r="O1949" s="87"/>
      <c r="P1949" s="216">
        <f>O1949*H1949</f>
        <v>0</v>
      </c>
      <c r="Q1949" s="216">
        <v>6.9999999999999994E-05</v>
      </c>
      <c r="R1949" s="216">
        <f>Q1949*H1949</f>
        <v>0.00034621999999999995</v>
      </c>
      <c r="S1949" s="216">
        <v>0</v>
      </c>
      <c r="T1949" s="217">
        <f>S1949*H1949</f>
        <v>0</v>
      </c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R1949" s="218" t="s">
        <v>246</v>
      </c>
      <c r="AT1949" s="218" t="s">
        <v>135</v>
      </c>
      <c r="AU1949" s="218" t="s">
        <v>83</v>
      </c>
      <c r="AY1949" s="20" t="s">
        <v>133</v>
      </c>
      <c r="BE1949" s="219">
        <f>IF(N1949="základní",J1949,0)</f>
        <v>0</v>
      </c>
      <c r="BF1949" s="219">
        <f>IF(N1949="snížená",J1949,0)</f>
        <v>0</v>
      </c>
      <c r="BG1949" s="219">
        <f>IF(N1949="zákl. přenesená",J1949,0)</f>
        <v>0</v>
      </c>
      <c r="BH1949" s="219">
        <f>IF(N1949="sníž. přenesená",J1949,0)</f>
        <v>0</v>
      </c>
      <c r="BI1949" s="219">
        <f>IF(N1949="nulová",J1949,0)</f>
        <v>0</v>
      </c>
      <c r="BJ1949" s="20" t="s">
        <v>81</v>
      </c>
      <c r="BK1949" s="219">
        <f>ROUND(I1949*H1949,2)</f>
        <v>0</v>
      </c>
      <c r="BL1949" s="20" t="s">
        <v>246</v>
      </c>
      <c r="BM1949" s="218" t="s">
        <v>2972</v>
      </c>
    </row>
    <row r="1950" s="2" customFormat="1">
      <c r="A1950" s="41"/>
      <c r="B1950" s="42"/>
      <c r="C1950" s="43"/>
      <c r="D1950" s="220" t="s">
        <v>142</v>
      </c>
      <c r="E1950" s="43"/>
      <c r="F1950" s="221" t="s">
        <v>2973</v>
      </c>
      <c r="G1950" s="43"/>
      <c r="H1950" s="43"/>
      <c r="I1950" s="222"/>
      <c r="J1950" s="43"/>
      <c r="K1950" s="43"/>
      <c r="L1950" s="47"/>
      <c r="M1950" s="223"/>
      <c r="N1950" s="224"/>
      <c r="O1950" s="87"/>
      <c r="P1950" s="87"/>
      <c r="Q1950" s="87"/>
      <c r="R1950" s="87"/>
      <c r="S1950" s="87"/>
      <c r="T1950" s="88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T1950" s="20" t="s">
        <v>142</v>
      </c>
      <c r="AU1950" s="20" t="s">
        <v>83</v>
      </c>
    </row>
    <row r="1951" s="2" customFormat="1">
      <c r="A1951" s="41"/>
      <c r="B1951" s="42"/>
      <c r="C1951" s="43"/>
      <c r="D1951" s="225" t="s">
        <v>144</v>
      </c>
      <c r="E1951" s="43"/>
      <c r="F1951" s="226" t="s">
        <v>2974</v>
      </c>
      <c r="G1951" s="43"/>
      <c r="H1951" s="43"/>
      <c r="I1951" s="222"/>
      <c r="J1951" s="43"/>
      <c r="K1951" s="43"/>
      <c r="L1951" s="47"/>
      <c r="M1951" s="223"/>
      <c r="N1951" s="224"/>
      <c r="O1951" s="87"/>
      <c r="P1951" s="87"/>
      <c r="Q1951" s="87"/>
      <c r="R1951" s="87"/>
      <c r="S1951" s="87"/>
      <c r="T1951" s="88"/>
      <c r="U1951" s="41"/>
      <c r="V1951" s="41"/>
      <c r="W1951" s="41"/>
      <c r="X1951" s="41"/>
      <c r="Y1951" s="41"/>
      <c r="Z1951" s="41"/>
      <c r="AA1951" s="41"/>
      <c r="AB1951" s="41"/>
      <c r="AC1951" s="41"/>
      <c r="AD1951" s="41"/>
      <c r="AE1951" s="41"/>
      <c r="AT1951" s="20" t="s">
        <v>144</v>
      </c>
      <c r="AU1951" s="20" t="s">
        <v>83</v>
      </c>
    </row>
    <row r="1952" s="14" customFormat="1">
      <c r="A1952" s="14"/>
      <c r="B1952" s="238"/>
      <c r="C1952" s="239"/>
      <c r="D1952" s="220" t="s">
        <v>146</v>
      </c>
      <c r="E1952" s="240" t="s">
        <v>19</v>
      </c>
      <c r="F1952" s="241" t="s">
        <v>2702</v>
      </c>
      <c r="G1952" s="239"/>
      <c r="H1952" s="240" t="s">
        <v>19</v>
      </c>
      <c r="I1952" s="242"/>
      <c r="J1952" s="239"/>
      <c r="K1952" s="239"/>
      <c r="L1952" s="243"/>
      <c r="M1952" s="244"/>
      <c r="N1952" s="245"/>
      <c r="O1952" s="245"/>
      <c r="P1952" s="245"/>
      <c r="Q1952" s="245"/>
      <c r="R1952" s="245"/>
      <c r="S1952" s="245"/>
      <c r="T1952" s="246"/>
      <c r="U1952" s="14"/>
      <c r="V1952" s="14"/>
      <c r="W1952" s="14"/>
      <c r="X1952" s="14"/>
      <c r="Y1952" s="14"/>
      <c r="Z1952" s="14"/>
      <c r="AA1952" s="14"/>
      <c r="AB1952" s="14"/>
      <c r="AC1952" s="14"/>
      <c r="AD1952" s="14"/>
      <c r="AE1952" s="14"/>
      <c r="AT1952" s="247" t="s">
        <v>146</v>
      </c>
      <c r="AU1952" s="247" t="s">
        <v>83</v>
      </c>
      <c r="AV1952" s="14" t="s">
        <v>81</v>
      </c>
      <c r="AW1952" s="14" t="s">
        <v>33</v>
      </c>
      <c r="AX1952" s="14" t="s">
        <v>73</v>
      </c>
      <c r="AY1952" s="247" t="s">
        <v>133</v>
      </c>
    </row>
    <row r="1953" s="13" customFormat="1">
      <c r="A1953" s="13"/>
      <c r="B1953" s="227"/>
      <c r="C1953" s="228"/>
      <c r="D1953" s="220" t="s">
        <v>146</v>
      </c>
      <c r="E1953" s="229" t="s">
        <v>19</v>
      </c>
      <c r="F1953" s="230" t="s">
        <v>2975</v>
      </c>
      <c r="G1953" s="228"/>
      <c r="H1953" s="231">
        <v>4.9459999999999997</v>
      </c>
      <c r="I1953" s="232"/>
      <c r="J1953" s="228"/>
      <c r="K1953" s="228"/>
      <c r="L1953" s="233"/>
      <c r="M1953" s="234"/>
      <c r="N1953" s="235"/>
      <c r="O1953" s="235"/>
      <c r="P1953" s="235"/>
      <c r="Q1953" s="235"/>
      <c r="R1953" s="235"/>
      <c r="S1953" s="235"/>
      <c r="T1953" s="236"/>
      <c r="U1953" s="13"/>
      <c r="V1953" s="13"/>
      <c r="W1953" s="13"/>
      <c r="X1953" s="13"/>
      <c r="Y1953" s="13"/>
      <c r="Z1953" s="13"/>
      <c r="AA1953" s="13"/>
      <c r="AB1953" s="13"/>
      <c r="AC1953" s="13"/>
      <c r="AD1953" s="13"/>
      <c r="AE1953" s="13"/>
      <c r="AT1953" s="237" t="s">
        <v>146</v>
      </c>
      <c r="AU1953" s="237" t="s">
        <v>83</v>
      </c>
      <c r="AV1953" s="13" t="s">
        <v>83</v>
      </c>
      <c r="AW1953" s="13" t="s">
        <v>33</v>
      </c>
      <c r="AX1953" s="13" t="s">
        <v>81</v>
      </c>
      <c r="AY1953" s="237" t="s">
        <v>133</v>
      </c>
    </row>
    <row r="1954" s="2" customFormat="1" ht="24.15" customHeight="1">
      <c r="A1954" s="41"/>
      <c r="B1954" s="42"/>
      <c r="C1954" s="207" t="s">
        <v>2976</v>
      </c>
      <c r="D1954" s="207" t="s">
        <v>135</v>
      </c>
      <c r="E1954" s="208" t="s">
        <v>2977</v>
      </c>
      <c r="F1954" s="209" t="s">
        <v>2978</v>
      </c>
      <c r="G1954" s="210" t="s">
        <v>198</v>
      </c>
      <c r="H1954" s="211">
        <v>4.9459999999999997</v>
      </c>
      <c r="I1954" s="212"/>
      <c r="J1954" s="213">
        <f>ROUND(I1954*H1954,2)</f>
        <v>0</v>
      </c>
      <c r="K1954" s="209" t="s">
        <v>139</v>
      </c>
      <c r="L1954" s="47"/>
      <c r="M1954" s="214" t="s">
        <v>19</v>
      </c>
      <c r="N1954" s="215" t="s">
        <v>44</v>
      </c>
      <c r="O1954" s="87"/>
      <c r="P1954" s="216">
        <f>O1954*H1954</f>
        <v>0</v>
      </c>
      <c r="Q1954" s="216">
        <v>0.00013999999999999999</v>
      </c>
      <c r="R1954" s="216">
        <f>Q1954*H1954</f>
        <v>0.0006924399999999999</v>
      </c>
      <c r="S1954" s="216">
        <v>0</v>
      </c>
      <c r="T1954" s="217">
        <f>S1954*H1954</f>
        <v>0</v>
      </c>
      <c r="U1954" s="41"/>
      <c r="V1954" s="41"/>
      <c r="W1954" s="41"/>
      <c r="X1954" s="41"/>
      <c r="Y1954" s="41"/>
      <c r="Z1954" s="41"/>
      <c r="AA1954" s="41"/>
      <c r="AB1954" s="41"/>
      <c r="AC1954" s="41"/>
      <c r="AD1954" s="41"/>
      <c r="AE1954" s="41"/>
      <c r="AR1954" s="218" t="s">
        <v>246</v>
      </c>
      <c r="AT1954" s="218" t="s">
        <v>135</v>
      </c>
      <c r="AU1954" s="218" t="s">
        <v>83</v>
      </c>
      <c r="AY1954" s="20" t="s">
        <v>133</v>
      </c>
      <c r="BE1954" s="219">
        <f>IF(N1954="základní",J1954,0)</f>
        <v>0</v>
      </c>
      <c r="BF1954" s="219">
        <f>IF(N1954="snížená",J1954,0)</f>
        <v>0</v>
      </c>
      <c r="BG1954" s="219">
        <f>IF(N1954="zákl. přenesená",J1954,0)</f>
        <v>0</v>
      </c>
      <c r="BH1954" s="219">
        <f>IF(N1954="sníž. přenesená",J1954,0)</f>
        <v>0</v>
      </c>
      <c r="BI1954" s="219">
        <f>IF(N1954="nulová",J1954,0)</f>
        <v>0</v>
      </c>
      <c r="BJ1954" s="20" t="s">
        <v>81</v>
      </c>
      <c r="BK1954" s="219">
        <f>ROUND(I1954*H1954,2)</f>
        <v>0</v>
      </c>
      <c r="BL1954" s="20" t="s">
        <v>246</v>
      </c>
      <c r="BM1954" s="218" t="s">
        <v>2979</v>
      </c>
    </row>
    <row r="1955" s="2" customFormat="1">
      <c r="A1955" s="41"/>
      <c r="B1955" s="42"/>
      <c r="C1955" s="43"/>
      <c r="D1955" s="220" t="s">
        <v>142</v>
      </c>
      <c r="E1955" s="43"/>
      <c r="F1955" s="221" t="s">
        <v>2980</v>
      </c>
      <c r="G1955" s="43"/>
      <c r="H1955" s="43"/>
      <c r="I1955" s="222"/>
      <c r="J1955" s="43"/>
      <c r="K1955" s="43"/>
      <c r="L1955" s="47"/>
      <c r="M1955" s="223"/>
      <c r="N1955" s="224"/>
      <c r="O1955" s="87"/>
      <c r="P1955" s="87"/>
      <c r="Q1955" s="87"/>
      <c r="R1955" s="87"/>
      <c r="S1955" s="87"/>
      <c r="T1955" s="88"/>
      <c r="U1955" s="41"/>
      <c r="V1955" s="41"/>
      <c r="W1955" s="41"/>
      <c r="X1955" s="41"/>
      <c r="Y1955" s="41"/>
      <c r="Z1955" s="41"/>
      <c r="AA1955" s="41"/>
      <c r="AB1955" s="41"/>
      <c r="AC1955" s="41"/>
      <c r="AD1955" s="41"/>
      <c r="AE1955" s="41"/>
      <c r="AT1955" s="20" t="s">
        <v>142</v>
      </c>
      <c r="AU1955" s="20" t="s">
        <v>83</v>
      </c>
    </row>
    <row r="1956" s="2" customFormat="1">
      <c r="A1956" s="41"/>
      <c r="B1956" s="42"/>
      <c r="C1956" s="43"/>
      <c r="D1956" s="225" t="s">
        <v>144</v>
      </c>
      <c r="E1956" s="43"/>
      <c r="F1956" s="226" t="s">
        <v>2981</v>
      </c>
      <c r="G1956" s="43"/>
      <c r="H1956" s="43"/>
      <c r="I1956" s="222"/>
      <c r="J1956" s="43"/>
      <c r="K1956" s="43"/>
      <c r="L1956" s="47"/>
      <c r="M1956" s="223"/>
      <c r="N1956" s="224"/>
      <c r="O1956" s="87"/>
      <c r="P1956" s="87"/>
      <c r="Q1956" s="87"/>
      <c r="R1956" s="87"/>
      <c r="S1956" s="87"/>
      <c r="T1956" s="88"/>
      <c r="U1956" s="41"/>
      <c r="V1956" s="41"/>
      <c r="W1956" s="41"/>
      <c r="X1956" s="41"/>
      <c r="Y1956" s="41"/>
      <c r="Z1956" s="41"/>
      <c r="AA1956" s="41"/>
      <c r="AB1956" s="41"/>
      <c r="AC1956" s="41"/>
      <c r="AD1956" s="41"/>
      <c r="AE1956" s="41"/>
      <c r="AT1956" s="20" t="s">
        <v>144</v>
      </c>
      <c r="AU1956" s="20" t="s">
        <v>83</v>
      </c>
    </row>
    <row r="1957" s="2" customFormat="1" ht="24.15" customHeight="1">
      <c r="A1957" s="41"/>
      <c r="B1957" s="42"/>
      <c r="C1957" s="207" t="s">
        <v>2982</v>
      </c>
      <c r="D1957" s="207" t="s">
        <v>135</v>
      </c>
      <c r="E1957" s="208" t="s">
        <v>2983</v>
      </c>
      <c r="F1957" s="209" t="s">
        <v>2984</v>
      </c>
      <c r="G1957" s="210" t="s">
        <v>198</v>
      </c>
      <c r="H1957" s="211">
        <v>4.9459999999999997</v>
      </c>
      <c r="I1957" s="212"/>
      <c r="J1957" s="213">
        <f>ROUND(I1957*H1957,2)</f>
        <v>0</v>
      </c>
      <c r="K1957" s="209" t="s">
        <v>139</v>
      </c>
      <c r="L1957" s="47"/>
      <c r="M1957" s="214" t="s">
        <v>19</v>
      </c>
      <c r="N1957" s="215" t="s">
        <v>44</v>
      </c>
      <c r="O1957" s="87"/>
      <c r="P1957" s="216">
        <f>O1957*H1957</f>
        <v>0</v>
      </c>
      <c r="Q1957" s="216">
        <v>0.00012</v>
      </c>
      <c r="R1957" s="216">
        <f>Q1957*H1957</f>
        <v>0.00059351999999999994</v>
      </c>
      <c r="S1957" s="216">
        <v>0</v>
      </c>
      <c r="T1957" s="217">
        <f>S1957*H1957</f>
        <v>0</v>
      </c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R1957" s="218" t="s">
        <v>246</v>
      </c>
      <c r="AT1957" s="218" t="s">
        <v>135</v>
      </c>
      <c r="AU1957" s="218" t="s">
        <v>83</v>
      </c>
      <c r="AY1957" s="20" t="s">
        <v>133</v>
      </c>
      <c r="BE1957" s="219">
        <f>IF(N1957="základní",J1957,0)</f>
        <v>0</v>
      </c>
      <c r="BF1957" s="219">
        <f>IF(N1957="snížená",J1957,0)</f>
        <v>0</v>
      </c>
      <c r="BG1957" s="219">
        <f>IF(N1957="zákl. přenesená",J1957,0)</f>
        <v>0</v>
      </c>
      <c r="BH1957" s="219">
        <f>IF(N1957="sníž. přenesená",J1957,0)</f>
        <v>0</v>
      </c>
      <c r="BI1957" s="219">
        <f>IF(N1957="nulová",J1957,0)</f>
        <v>0</v>
      </c>
      <c r="BJ1957" s="20" t="s">
        <v>81</v>
      </c>
      <c r="BK1957" s="219">
        <f>ROUND(I1957*H1957,2)</f>
        <v>0</v>
      </c>
      <c r="BL1957" s="20" t="s">
        <v>246</v>
      </c>
      <c r="BM1957" s="218" t="s">
        <v>2985</v>
      </c>
    </row>
    <row r="1958" s="2" customFormat="1">
      <c r="A1958" s="41"/>
      <c r="B1958" s="42"/>
      <c r="C1958" s="43"/>
      <c r="D1958" s="220" t="s">
        <v>142</v>
      </c>
      <c r="E1958" s="43"/>
      <c r="F1958" s="221" t="s">
        <v>2986</v>
      </c>
      <c r="G1958" s="43"/>
      <c r="H1958" s="43"/>
      <c r="I1958" s="222"/>
      <c r="J1958" s="43"/>
      <c r="K1958" s="43"/>
      <c r="L1958" s="47"/>
      <c r="M1958" s="223"/>
      <c r="N1958" s="224"/>
      <c r="O1958" s="87"/>
      <c r="P1958" s="87"/>
      <c r="Q1958" s="87"/>
      <c r="R1958" s="87"/>
      <c r="S1958" s="87"/>
      <c r="T1958" s="88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41"/>
      <c r="AE1958" s="41"/>
      <c r="AT1958" s="20" t="s">
        <v>142</v>
      </c>
      <c r="AU1958" s="20" t="s">
        <v>83</v>
      </c>
    </row>
    <row r="1959" s="2" customFormat="1">
      <c r="A1959" s="41"/>
      <c r="B1959" s="42"/>
      <c r="C1959" s="43"/>
      <c r="D1959" s="225" t="s">
        <v>144</v>
      </c>
      <c r="E1959" s="43"/>
      <c r="F1959" s="226" t="s">
        <v>2987</v>
      </c>
      <c r="G1959" s="43"/>
      <c r="H1959" s="43"/>
      <c r="I1959" s="222"/>
      <c r="J1959" s="43"/>
      <c r="K1959" s="43"/>
      <c r="L1959" s="47"/>
      <c r="M1959" s="223"/>
      <c r="N1959" s="224"/>
      <c r="O1959" s="87"/>
      <c r="P1959" s="87"/>
      <c r="Q1959" s="87"/>
      <c r="R1959" s="87"/>
      <c r="S1959" s="87"/>
      <c r="T1959" s="88"/>
      <c r="U1959" s="41"/>
      <c r="V1959" s="41"/>
      <c r="W1959" s="41"/>
      <c r="X1959" s="41"/>
      <c r="Y1959" s="41"/>
      <c r="Z1959" s="41"/>
      <c r="AA1959" s="41"/>
      <c r="AB1959" s="41"/>
      <c r="AC1959" s="41"/>
      <c r="AD1959" s="41"/>
      <c r="AE1959" s="41"/>
      <c r="AT1959" s="20" t="s">
        <v>144</v>
      </c>
      <c r="AU1959" s="20" t="s">
        <v>83</v>
      </c>
    </row>
    <row r="1960" s="12" customFormat="1" ht="22.8" customHeight="1">
      <c r="A1960" s="12"/>
      <c r="B1960" s="191"/>
      <c r="C1960" s="192"/>
      <c r="D1960" s="193" t="s">
        <v>72</v>
      </c>
      <c r="E1960" s="205" t="s">
        <v>2988</v>
      </c>
      <c r="F1960" s="205" t="s">
        <v>2989</v>
      </c>
      <c r="G1960" s="192"/>
      <c r="H1960" s="192"/>
      <c r="I1960" s="195"/>
      <c r="J1960" s="206">
        <f>BK1960</f>
        <v>0</v>
      </c>
      <c r="K1960" s="192"/>
      <c r="L1960" s="197"/>
      <c r="M1960" s="198"/>
      <c r="N1960" s="199"/>
      <c r="O1960" s="199"/>
      <c r="P1960" s="200">
        <f>SUM(P1961:P1999)</f>
        <v>0</v>
      </c>
      <c r="Q1960" s="199"/>
      <c r="R1960" s="200">
        <f>SUM(R1961:R1999)</f>
        <v>0.42188299200000001</v>
      </c>
      <c r="S1960" s="199"/>
      <c r="T1960" s="201">
        <f>SUM(T1961:T1999)</f>
        <v>0</v>
      </c>
      <c r="U1960" s="12"/>
      <c r="V1960" s="12"/>
      <c r="W1960" s="12"/>
      <c r="X1960" s="12"/>
      <c r="Y1960" s="12"/>
      <c r="Z1960" s="12"/>
      <c r="AA1960" s="12"/>
      <c r="AB1960" s="12"/>
      <c r="AC1960" s="12"/>
      <c r="AD1960" s="12"/>
      <c r="AE1960" s="12"/>
      <c r="AR1960" s="202" t="s">
        <v>83</v>
      </c>
      <c r="AT1960" s="203" t="s">
        <v>72</v>
      </c>
      <c r="AU1960" s="203" t="s">
        <v>81</v>
      </c>
      <c r="AY1960" s="202" t="s">
        <v>133</v>
      </c>
      <c r="BK1960" s="204">
        <f>SUM(BK1961:BK1999)</f>
        <v>0</v>
      </c>
    </row>
    <row r="1961" s="2" customFormat="1" ht="24.15" customHeight="1">
      <c r="A1961" s="41"/>
      <c r="B1961" s="42"/>
      <c r="C1961" s="207" t="s">
        <v>2990</v>
      </c>
      <c r="D1961" s="207" t="s">
        <v>135</v>
      </c>
      <c r="E1961" s="208" t="s">
        <v>2991</v>
      </c>
      <c r="F1961" s="209" t="s">
        <v>2992</v>
      </c>
      <c r="G1961" s="210" t="s">
        <v>198</v>
      </c>
      <c r="H1961" s="211">
        <v>868.072</v>
      </c>
      <c r="I1961" s="212"/>
      <c r="J1961" s="213">
        <f>ROUND(I1961*H1961,2)</f>
        <v>0</v>
      </c>
      <c r="K1961" s="209" t="s">
        <v>139</v>
      </c>
      <c r="L1961" s="47"/>
      <c r="M1961" s="214" t="s">
        <v>19</v>
      </c>
      <c r="N1961" s="215" t="s">
        <v>44</v>
      </c>
      <c r="O1961" s="87"/>
      <c r="P1961" s="216">
        <f>O1961*H1961</f>
        <v>0</v>
      </c>
      <c r="Q1961" s="216">
        <v>0.00020000000000000001</v>
      </c>
      <c r="R1961" s="216">
        <f>Q1961*H1961</f>
        <v>0.1736144</v>
      </c>
      <c r="S1961" s="216">
        <v>0</v>
      </c>
      <c r="T1961" s="217">
        <f>S1961*H1961</f>
        <v>0</v>
      </c>
      <c r="U1961" s="41"/>
      <c r="V1961" s="41"/>
      <c r="W1961" s="41"/>
      <c r="X1961" s="41"/>
      <c r="Y1961" s="41"/>
      <c r="Z1961" s="41"/>
      <c r="AA1961" s="41"/>
      <c r="AB1961" s="41"/>
      <c r="AC1961" s="41"/>
      <c r="AD1961" s="41"/>
      <c r="AE1961" s="41"/>
      <c r="AR1961" s="218" t="s">
        <v>246</v>
      </c>
      <c r="AT1961" s="218" t="s">
        <v>135</v>
      </c>
      <c r="AU1961" s="218" t="s">
        <v>83</v>
      </c>
      <c r="AY1961" s="20" t="s">
        <v>133</v>
      </c>
      <c r="BE1961" s="219">
        <f>IF(N1961="základní",J1961,0)</f>
        <v>0</v>
      </c>
      <c r="BF1961" s="219">
        <f>IF(N1961="snížená",J1961,0)</f>
        <v>0</v>
      </c>
      <c r="BG1961" s="219">
        <f>IF(N1961="zákl. přenesená",J1961,0)</f>
        <v>0</v>
      </c>
      <c r="BH1961" s="219">
        <f>IF(N1961="sníž. přenesená",J1961,0)</f>
        <v>0</v>
      </c>
      <c r="BI1961" s="219">
        <f>IF(N1961="nulová",J1961,0)</f>
        <v>0</v>
      </c>
      <c r="BJ1961" s="20" t="s">
        <v>81</v>
      </c>
      <c r="BK1961" s="219">
        <f>ROUND(I1961*H1961,2)</f>
        <v>0</v>
      </c>
      <c r="BL1961" s="20" t="s">
        <v>246</v>
      </c>
      <c r="BM1961" s="218" t="s">
        <v>2993</v>
      </c>
    </row>
    <row r="1962" s="2" customFormat="1">
      <c r="A1962" s="41"/>
      <c r="B1962" s="42"/>
      <c r="C1962" s="43"/>
      <c r="D1962" s="220" t="s">
        <v>142</v>
      </c>
      <c r="E1962" s="43"/>
      <c r="F1962" s="221" t="s">
        <v>2994</v>
      </c>
      <c r="G1962" s="43"/>
      <c r="H1962" s="43"/>
      <c r="I1962" s="222"/>
      <c r="J1962" s="43"/>
      <c r="K1962" s="43"/>
      <c r="L1962" s="47"/>
      <c r="M1962" s="223"/>
      <c r="N1962" s="224"/>
      <c r="O1962" s="87"/>
      <c r="P1962" s="87"/>
      <c r="Q1962" s="87"/>
      <c r="R1962" s="87"/>
      <c r="S1962" s="87"/>
      <c r="T1962" s="88"/>
      <c r="U1962" s="41"/>
      <c r="V1962" s="41"/>
      <c r="W1962" s="41"/>
      <c r="X1962" s="41"/>
      <c r="Y1962" s="41"/>
      <c r="Z1962" s="41"/>
      <c r="AA1962" s="41"/>
      <c r="AB1962" s="41"/>
      <c r="AC1962" s="41"/>
      <c r="AD1962" s="41"/>
      <c r="AE1962" s="41"/>
      <c r="AT1962" s="20" t="s">
        <v>142</v>
      </c>
      <c r="AU1962" s="20" t="s">
        <v>83</v>
      </c>
    </row>
    <row r="1963" s="2" customFormat="1">
      <c r="A1963" s="41"/>
      <c r="B1963" s="42"/>
      <c r="C1963" s="43"/>
      <c r="D1963" s="225" t="s">
        <v>144</v>
      </c>
      <c r="E1963" s="43"/>
      <c r="F1963" s="226" t="s">
        <v>2995</v>
      </c>
      <c r="G1963" s="43"/>
      <c r="H1963" s="43"/>
      <c r="I1963" s="222"/>
      <c r="J1963" s="43"/>
      <c r="K1963" s="43"/>
      <c r="L1963" s="47"/>
      <c r="M1963" s="223"/>
      <c r="N1963" s="224"/>
      <c r="O1963" s="87"/>
      <c r="P1963" s="87"/>
      <c r="Q1963" s="87"/>
      <c r="R1963" s="87"/>
      <c r="S1963" s="87"/>
      <c r="T1963" s="88"/>
      <c r="U1963" s="41"/>
      <c r="V1963" s="41"/>
      <c r="W1963" s="41"/>
      <c r="X1963" s="41"/>
      <c r="Y1963" s="41"/>
      <c r="Z1963" s="41"/>
      <c r="AA1963" s="41"/>
      <c r="AB1963" s="41"/>
      <c r="AC1963" s="41"/>
      <c r="AD1963" s="41"/>
      <c r="AE1963" s="41"/>
      <c r="AT1963" s="20" t="s">
        <v>144</v>
      </c>
      <c r="AU1963" s="20" t="s">
        <v>83</v>
      </c>
    </row>
    <row r="1964" s="13" customFormat="1">
      <c r="A1964" s="13"/>
      <c r="B1964" s="227"/>
      <c r="C1964" s="228"/>
      <c r="D1964" s="220" t="s">
        <v>146</v>
      </c>
      <c r="E1964" s="229" t="s">
        <v>19</v>
      </c>
      <c r="F1964" s="230" t="s">
        <v>2996</v>
      </c>
      <c r="G1964" s="228"/>
      <c r="H1964" s="231">
        <v>868.072</v>
      </c>
      <c r="I1964" s="232"/>
      <c r="J1964" s="228"/>
      <c r="K1964" s="228"/>
      <c r="L1964" s="233"/>
      <c r="M1964" s="234"/>
      <c r="N1964" s="235"/>
      <c r="O1964" s="235"/>
      <c r="P1964" s="235"/>
      <c r="Q1964" s="235"/>
      <c r="R1964" s="235"/>
      <c r="S1964" s="235"/>
      <c r="T1964" s="236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37" t="s">
        <v>146</v>
      </c>
      <c r="AU1964" s="237" t="s">
        <v>83</v>
      </c>
      <c r="AV1964" s="13" t="s">
        <v>83</v>
      </c>
      <c r="AW1964" s="13" t="s">
        <v>33</v>
      </c>
      <c r="AX1964" s="13" t="s">
        <v>81</v>
      </c>
      <c r="AY1964" s="237" t="s">
        <v>133</v>
      </c>
    </row>
    <row r="1965" s="2" customFormat="1" ht="24.15" customHeight="1">
      <c r="A1965" s="41"/>
      <c r="B1965" s="42"/>
      <c r="C1965" s="207" t="s">
        <v>2997</v>
      </c>
      <c r="D1965" s="207" t="s">
        <v>135</v>
      </c>
      <c r="E1965" s="208" t="s">
        <v>2998</v>
      </c>
      <c r="F1965" s="209" t="s">
        <v>2999</v>
      </c>
      <c r="G1965" s="210" t="s">
        <v>198</v>
      </c>
      <c r="H1965" s="211">
        <v>868.072</v>
      </c>
      <c r="I1965" s="212"/>
      <c r="J1965" s="213">
        <f>ROUND(I1965*H1965,2)</f>
        <v>0</v>
      </c>
      <c r="K1965" s="209" t="s">
        <v>139</v>
      </c>
      <c r="L1965" s="47"/>
      <c r="M1965" s="214" t="s">
        <v>19</v>
      </c>
      <c r="N1965" s="215" t="s">
        <v>44</v>
      </c>
      <c r="O1965" s="87"/>
      <c r="P1965" s="216">
        <f>O1965*H1965</f>
        <v>0</v>
      </c>
      <c r="Q1965" s="216">
        <v>0.00028600000000000001</v>
      </c>
      <c r="R1965" s="216">
        <f>Q1965*H1965</f>
        <v>0.24826859200000001</v>
      </c>
      <c r="S1965" s="216">
        <v>0</v>
      </c>
      <c r="T1965" s="217">
        <f>S1965*H1965</f>
        <v>0</v>
      </c>
      <c r="U1965" s="41"/>
      <c r="V1965" s="41"/>
      <c r="W1965" s="41"/>
      <c r="X1965" s="41"/>
      <c r="Y1965" s="41"/>
      <c r="Z1965" s="41"/>
      <c r="AA1965" s="41"/>
      <c r="AB1965" s="41"/>
      <c r="AC1965" s="41"/>
      <c r="AD1965" s="41"/>
      <c r="AE1965" s="41"/>
      <c r="AR1965" s="218" t="s">
        <v>246</v>
      </c>
      <c r="AT1965" s="218" t="s">
        <v>135</v>
      </c>
      <c r="AU1965" s="218" t="s">
        <v>83</v>
      </c>
      <c r="AY1965" s="20" t="s">
        <v>133</v>
      </c>
      <c r="BE1965" s="219">
        <f>IF(N1965="základní",J1965,0)</f>
        <v>0</v>
      </c>
      <c r="BF1965" s="219">
        <f>IF(N1965="snížená",J1965,0)</f>
        <v>0</v>
      </c>
      <c r="BG1965" s="219">
        <f>IF(N1965="zákl. přenesená",J1965,0)</f>
        <v>0</v>
      </c>
      <c r="BH1965" s="219">
        <f>IF(N1965="sníž. přenesená",J1965,0)</f>
        <v>0</v>
      </c>
      <c r="BI1965" s="219">
        <f>IF(N1965="nulová",J1965,0)</f>
        <v>0</v>
      </c>
      <c r="BJ1965" s="20" t="s">
        <v>81</v>
      </c>
      <c r="BK1965" s="219">
        <f>ROUND(I1965*H1965,2)</f>
        <v>0</v>
      </c>
      <c r="BL1965" s="20" t="s">
        <v>246</v>
      </c>
      <c r="BM1965" s="218" t="s">
        <v>3000</v>
      </c>
    </row>
    <row r="1966" s="2" customFormat="1">
      <c r="A1966" s="41"/>
      <c r="B1966" s="42"/>
      <c r="C1966" s="43"/>
      <c r="D1966" s="220" t="s">
        <v>142</v>
      </c>
      <c r="E1966" s="43"/>
      <c r="F1966" s="221" t="s">
        <v>3001</v>
      </c>
      <c r="G1966" s="43"/>
      <c r="H1966" s="43"/>
      <c r="I1966" s="222"/>
      <c r="J1966" s="43"/>
      <c r="K1966" s="43"/>
      <c r="L1966" s="47"/>
      <c r="M1966" s="223"/>
      <c r="N1966" s="224"/>
      <c r="O1966" s="87"/>
      <c r="P1966" s="87"/>
      <c r="Q1966" s="87"/>
      <c r="R1966" s="87"/>
      <c r="S1966" s="87"/>
      <c r="T1966" s="88"/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41"/>
      <c r="AE1966" s="41"/>
      <c r="AT1966" s="20" t="s">
        <v>142</v>
      </c>
      <c r="AU1966" s="20" t="s">
        <v>83</v>
      </c>
    </row>
    <row r="1967" s="2" customFormat="1">
      <c r="A1967" s="41"/>
      <c r="B1967" s="42"/>
      <c r="C1967" s="43"/>
      <c r="D1967" s="225" t="s">
        <v>144</v>
      </c>
      <c r="E1967" s="43"/>
      <c r="F1967" s="226" t="s">
        <v>3002</v>
      </c>
      <c r="G1967" s="43"/>
      <c r="H1967" s="43"/>
      <c r="I1967" s="222"/>
      <c r="J1967" s="43"/>
      <c r="K1967" s="43"/>
      <c r="L1967" s="47"/>
      <c r="M1967" s="223"/>
      <c r="N1967" s="224"/>
      <c r="O1967" s="87"/>
      <c r="P1967" s="87"/>
      <c r="Q1967" s="87"/>
      <c r="R1967" s="87"/>
      <c r="S1967" s="87"/>
      <c r="T1967" s="88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T1967" s="20" t="s">
        <v>144</v>
      </c>
      <c r="AU1967" s="20" t="s">
        <v>83</v>
      </c>
    </row>
    <row r="1968" s="14" customFormat="1">
      <c r="A1968" s="14"/>
      <c r="B1968" s="238"/>
      <c r="C1968" s="239"/>
      <c r="D1968" s="220" t="s">
        <v>146</v>
      </c>
      <c r="E1968" s="240" t="s">
        <v>19</v>
      </c>
      <c r="F1968" s="241" t="s">
        <v>832</v>
      </c>
      <c r="G1968" s="239"/>
      <c r="H1968" s="240" t="s">
        <v>19</v>
      </c>
      <c r="I1968" s="242"/>
      <c r="J1968" s="239"/>
      <c r="K1968" s="239"/>
      <c r="L1968" s="243"/>
      <c r="M1968" s="244"/>
      <c r="N1968" s="245"/>
      <c r="O1968" s="245"/>
      <c r="P1968" s="245"/>
      <c r="Q1968" s="245"/>
      <c r="R1968" s="245"/>
      <c r="S1968" s="245"/>
      <c r="T1968" s="246"/>
      <c r="U1968" s="14"/>
      <c r="V1968" s="14"/>
      <c r="W1968" s="14"/>
      <c r="X1968" s="14"/>
      <c r="Y1968" s="14"/>
      <c r="Z1968" s="14"/>
      <c r="AA1968" s="14"/>
      <c r="AB1968" s="14"/>
      <c r="AC1968" s="14"/>
      <c r="AD1968" s="14"/>
      <c r="AE1968" s="14"/>
      <c r="AT1968" s="247" t="s">
        <v>146</v>
      </c>
      <c r="AU1968" s="247" t="s">
        <v>83</v>
      </c>
      <c r="AV1968" s="14" t="s">
        <v>81</v>
      </c>
      <c r="AW1968" s="14" t="s">
        <v>33</v>
      </c>
      <c r="AX1968" s="14" t="s">
        <v>73</v>
      </c>
      <c r="AY1968" s="247" t="s">
        <v>133</v>
      </c>
    </row>
    <row r="1969" s="13" customFormat="1">
      <c r="A1969" s="13"/>
      <c r="B1969" s="227"/>
      <c r="C1969" s="228"/>
      <c r="D1969" s="220" t="s">
        <v>146</v>
      </c>
      <c r="E1969" s="229" t="s">
        <v>19</v>
      </c>
      <c r="F1969" s="230" t="s">
        <v>331</v>
      </c>
      <c r="G1969" s="228"/>
      <c r="H1969" s="231">
        <v>16.038</v>
      </c>
      <c r="I1969" s="232"/>
      <c r="J1969" s="228"/>
      <c r="K1969" s="228"/>
      <c r="L1969" s="233"/>
      <c r="M1969" s="234"/>
      <c r="N1969" s="235"/>
      <c r="O1969" s="235"/>
      <c r="P1969" s="235"/>
      <c r="Q1969" s="235"/>
      <c r="R1969" s="235"/>
      <c r="S1969" s="235"/>
      <c r="T1969" s="236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37" t="s">
        <v>146</v>
      </c>
      <c r="AU1969" s="237" t="s">
        <v>83</v>
      </c>
      <c r="AV1969" s="13" t="s">
        <v>83</v>
      </c>
      <c r="AW1969" s="13" t="s">
        <v>33</v>
      </c>
      <c r="AX1969" s="13" t="s">
        <v>73</v>
      </c>
      <c r="AY1969" s="237" t="s">
        <v>133</v>
      </c>
    </row>
    <row r="1970" s="13" customFormat="1">
      <c r="A1970" s="13"/>
      <c r="B1970" s="227"/>
      <c r="C1970" s="228"/>
      <c r="D1970" s="220" t="s">
        <v>146</v>
      </c>
      <c r="E1970" s="229" t="s">
        <v>19</v>
      </c>
      <c r="F1970" s="230" t="s">
        <v>332</v>
      </c>
      <c r="G1970" s="228"/>
      <c r="H1970" s="231">
        <v>21.75</v>
      </c>
      <c r="I1970" s="232"/>
      <c r="J1970" s="228"/>
      <c r="K1970" s="228"/>
      <c r="L1970" s="233"/>
      <c r="M1970" s="234"/>
      <c r="N1970" s="235"/>
      <c r="O1970" s="235"/>
      <c r="P1970" s="235"/>
      <c r="Q1970" s="235"/>
      <c r="R1970" s="235"/>
      <c r="S1970" s="235"/>
      <c r="T1970" s="236"/>
      <c r="U1970" s="13"/>
      <c r="V1970" s="13"/>
      <c r="W1970" s="13"/>
      <c r="X1970" s="13"/>
      <c r="Y1970" s="13"/>
      <c r="Z1970" s="13"/>
      <c r="AA1970" s="13"/>
      <c r="AB1970" s="13"/>
      <c r="AC1970" s="13"/>
      <c r="AD1970" s="13"/>
      <c r="AE1970" s="13"/>
      <c r="AT1970" s="237" t="s">
        <v>146</v>
      </c>
      <c r="AU1970" s="237" t="s">
        <v>83</v>
      </c>
      <c r="AV1970" s="13" t="s">
        <v>83</v>
      </c>
      <c r="AW1970" s="13" t="s">
        <v>33</v>
      </c>
      <c r="AX1970" s="13" t="s">
        <v>73</v>
      </c>
      <c r="AY1970" s="237" t="s">
        <v>133</v>
      </c>
    </row>
    <row r="1971" s="13" customFormat="1">
      <c r="A1971" s="13"/>
      <c r="B1971" s="227"/>
      <c r="C1971" s="228"/>
      <c r="D1971" s="220" t="s">
        <v>146</v>
      </c>
      <c r="E1971" s="229" t="s">
        <v>19</v>
      </c>
      <c r="F1971" s="230" t="s">
        <v>333</v>
      </c>
      <c r="G1971" s="228"/>
      <c r="H1971" s="231">
        <v>41.835999999999999</v>
      </c>
      <c r="I1971" s="232"/>
      <c r="J1971" s="228"/>
      <c r="K1971" s="228"/>
      <c r="L1971" s="233"/>
      <c r="M1971" s="234"/>
      <c r="N1971" s="235"/>
      <c r="O1971" s="235"/>
      <c r="P1971" s="235"/>
      <c r="Q1971" s="235"/>
      <c r="R1971" s="235"/>
      <c r="S1971" s="235"/>
      <c r="T1971" s="236"/>
      <c r="U1971" s="13"/>
      <c r="V1971" s="13"/>
      <c r="W1971" s="13"/>
      <c r="X1971" s="13"/>
      <c r="Y1971" s="13"/>
      <c r="Z1971" s="13"/>
      <c r="AA1971" s="13"/>
      <c r="AB1971" s="13"/>
      <c r="AC1971" s="13"/>
      <c r="AD1971" s="13"/>
      <c r="AE1971" s="13"/>
      <c r="AT1971" s="237" t="s">
        <v>146</v>
      </c>
      <c r="AU1971" s="237" t="s">
        <v>83</v>
      </c>
      <c r="AV1971" s="13" t="s">
        <v>83</v>
      </c>
      <c r="AW1971" s="13" t="s">
        <v>33</v>
      </c>
      <c r="AX1971" s="13" t="s">
        <v>73</v>
      </c>
      <c r="AY1971" s="237" t="s">
        <v>133</v>
      </c>
    </row>
    <row r="1972" s="13" customFormat="1">
      <c r="A1972" s="13"/>
      <c r="B1972" s="227"/>
      <c r="C1972" s="228"/>
      <c r="D1972" s="220" t="s">
        <v>146</v>
      </c>
      <c r="E1972" s="229" t="s">
        <v>19</v>
      </c>
      <c r="F1972" s="230" t="s">
        <v>334</v>
      </c>
      <c r="G1972" s="228"/>
      <c r="H1972" s="231">
        <v>25.100000000000001</v>
      </c>
      <c r="I1972" s="232"/>
      <c r="J1972" s="228"/>
      <c r="K1972" s="228"/>
      <c r="L1972" s="233"/>
      <c r="M1972" s="234"/>
      <c r="N1972" s="235"/>
      <c r="O1972" s="235"/>
      <c r="P1972" s="235"/>
      <c r="Q1972" s="235"/>
      <c r="R1972" s="235"/>
      <c r="S1972" s="235"/>
      <c r="T1972" s="236"/>
      <c r="U1972" s="13"/>
      <c r="V1972" s="13"/>
      <c r="W1972" s="13"/>
      <c r="X1972" s="13"/>
      <c r="Y1972" s="13"/>
      <c r="Z1972" s="13"/>
      <c r="AA1972" s="13"/>
      <c r="AB1972" s="13"/>
      <c r="AC1972" s="13"/>
      <c r="AD1972" s="13"/>
      <c r="AE1972" s="13"/>
      <c r="AT1972" s="237" t="s">
        <v>146</v>
      </c>
      <c r="AU1972" s="237" t="s">
        <v>83</v>
      </c>
      <c r="AV1972" s="13" t="s">
        <v>83</v>
      </c>
      <c r="AW1972" s="13" t="s">
        <v>33</v>
      </c>
      <c r="AX1972" s="13" t="s">
        <v>73</v>
      </c>
      <c r="AY1972" s="237" t="s">
        <v>133</v>
      </c>
    </row>
    <row r="1973" s="13" customFormat="1">
      <c r="A1973" s="13"/>
      <c r="B1973" s="227"/>
      <c r="C1973" s="228"/>
      <c r="D1973" s="220" t="s">
        <v>146</v>
      </c>
      <c r="E1973" s="229" t="s">
        <v>19</v>
      </c>
      <c r="F1973" s="230" t="s">
        <v>335</v>
      </c>
      <c r="G1973" s="228"/>
      <c r="H1973" s="231">
        <v>22.640999999999998</v>
      </c>
      <c r="I1973" s="232"/>
      <c r="J1973" s="228"/>
      <c r="K1973" s="228"/>
      <c r="L1973" s="233"/>
      <c r="M1973" s="234"/>
      <c r="N1973" s="235"/>
      <c r="O1973" s="235"/>
      <c r="P1973" s="235"/>
      <c r="Q1973" s="235"/>
      <c r="R1973" s="235"/>
      <c r="S1973" s="235"/>
      <c r="T1973" s="236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37" t="s">
        <v>146</v>
      </c>
      <c r="AU1973" s="237" t="s">
        <v>83</v>
      </c>
      <c r="AV1973" s="13" t="s">
        <v>83</v>
      </c>
      <c r="AW1973" s="13" t="s">
        <v>33</v>
      </c>
      <c r="AX1973" s="13" t="s">
        <v>73</v>
      </c>
      <c r="AY1973" s="237" t="s">
        <v>133</v>
      </c>
    </row>
    <row r="1974" s="13" customFormat="1">
      <c r="A1974" s="13"/>
      <c r="B1974" s="227"/>
      <c r="C1974" s="228"/>
      <c r="D1974" s="220" t="s">
        <v>146</v>
      </c>
      <c r="E1974" s="229" t="s">
        <v>19</v>
      </c>
      <c r="F1974" s="230" t="s">
        <v>336</v>
      </c>
      <c r="G1974" s="228"/>
      <c r="H1974" s="231">
        <v>40.048000000000002</v>
      </c>
      <c r="I1974" s="232"/>
      <c r="J1974" s="228"/>
      <c r="K1974" s="228"/>
      <c r="L1974" s="233"/>
      <c r="M1974" s="234"/>
      <c r="N1974" s="235"/>
      <c r="O1974" s="235"/>
      <c r="P1974" s="235"/>
      <c r="Q1974" s="235"/>
      <c r="R1974" s="235"/>
      <c r="S1974" s="235"/>
      <c r="T1974" s="236"/>
      <c r="U1974" s="13"/>
      <c r="V1974" s="13"/>
      <c r="W1974" s="13"/>
      <c r="X1974" s="13"/>
      <c r="Y1974" s="13"/>
      <c r="Z1974" s="13"/>
      <c r="AA1974" s="13"/>
      <c r="AB1974" s="13"/>
      <c r="AC1974" s="13"/>
      <c r="AD1974" s="13"/>
      <c r="AE1974" s="13"/>
      <c r="AT1974" s="237" t="s">
        <v>146</v>
      </c>
      <c r="AU1974" s="237" t="s">
        <v>83</v>
      </c>
      <c r="AV1974" s="13" t="s">
        <v>83</v>
      </c>
      <c r="AW1974" s="13" t="s">
        <v>33</v>
      </c>
      <c r="AX1974" s="13" t="s">
        <v>73</v>
      </c>
      <c r="AY1974" s="237" t="s">
        <v>133</v>
      </c>
    </row>
    <row r="1975" s="13" customFormat="1">
      <c r="A1975" s="13"/>
      <c r="B1975" s="227"/>
      <c r="C1975" s="228"/>
      <c r="D1975" s="220" t="s">
        <v>146</v>
      </c>
      <c r="E1975" s="229" t="s">
        <v>19</v>
      </c>
      <c r="F1975" s="230" t="s">
        <v>337</v>
      </c>
      <c r="G1975" s="228"/>
      <c r="H1975" s="231">
        <v>28.428999999999998</v>
      </c>
      <c r="I1975" s="232"/>
      <c r="J1975" s="228"/>
      <c r="K1975" s="228"/>
      <c r="L1975" s="233"/>
      <c r="M1975" s="234"/>
      <c r="N1975" s="235"/>
      <c r="O1975" s="235"/>
      <c r="P1975" s="235"/>
      <c r="Q1975" s="235"/>
      <c r="R1975" s="235"/>
      <c r="S1975" s="235"/>
      <c r="T1975" s="236"/>
      <c r="U1975" s="13"/>
      <c r="V1975" s="13"/>
      <c r="W1975" s="13"/>
      <c r="X1975" s="13"/>
      <c r="Y1975" s="13"/>
      <c r="Z1975" s="13"/>
      <c r="AA1975" s="13"/>
      <c r="AB1975" s="13"/>
      <c r="AC1975" s="13"/>
      <c r="AD1975" s="13"/>
      <c r="AE1975" s="13"/>
      <c r="AT1975" s="237" t="s">
        <v>146</v>
      </c>
      <c r="AU1975" s="237" t="s">
        <v>83</v>
      </c>
      <c r="AV1975" s="13" t="s">
        <v>83</v>
      </c>
      <c r="AW1975" s="13" t="s">
        <v>33</v>
      </c>
      <c r="AX1975" s="13" t="s">
        <v>73</v>
      </c>
      <c r="AY1975" s="237" t="s">
        <v>133</v>
      </c>
    </row>
    <row r="1976" s="13" customFormat="1">
      <c r="A1976" s="13"/>
      <c r="B1976" s="227"/>
      <c r="C1976" s="228"/>
      <c r="D1976" s="220" t="s">
        <v>146</v>
      </c>
      <c r="E1976" s="229" t="s">
        <v>19</v>
      </c>
      <c r="F1976" s="230" t="s">
        <v>338</v>
      </c>
      <c r="G1976" s="228"/>
      <c r="H1976" s="231">
        <v>27.018000000000001</v>
      </c>
      <c r="I1976" s="232"/>
      <c r="J1976" s="228"/>
      <c r="K1976" s="228"/>
      <c r="L1976" s="233"/>
      <c r="M1976" s="234"/>
      <c r="N1976" s="235"/>
      <c r="O1976" s="235"/>
      <c r="P1976" s="235"/>
      <c r="Q1976" s="235"/>
      <c r="R1976" s="235"/>
      <c r="S1976" s="235"/>
      <c r="T1976" s="236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37" t="s">
        <v>146</v>
      </c>
      <c r="AU1976" s="237" t="s">
        <v>83</v>
      </c>
      <c r="AV1976" s="13" t="s">
        <v>83</v>
      </c>
      <c r="AW1976" s="13" t="s">
        <v>33</v>
      </c>
      <c r="AX1976" s="13" t="s">
        <v>73</v>
      </c>
      <c r="AY1976" s="237" t="s">
        <v>133</v>
      </c>
    </row>
    <row r="1977" s="16" customFormat="1">
      <c r="A1977" s="16"/>
      <c r="B1977" s="259"/>
      <c r="C1977" s="260"/>
      <c r="D1977" s="220" t="s">
        <v>146</v>
      </c>
      <c r="E1977" s="261" t="s">
        <v>19</v>
      </c>
      <c r="F1977" s="262" t="s">
        <v>339</v>
      </c>
      <c r="G1977" s="260"/>
      <c r="H1977" s="263">
        <v>222.85999999999999</v>
      </c>
      <c r="I1977" s="264"/>
      <c r="J1977" s="260"/>
      <c r="K1977" s="260"/>
      <c r="L1977" s="265"/>
      <c r="M1977" s="266"/>
      <c r="N1977" s="267"/>
      <c r="O1977" s="267"/>
      <c r="P1977" s="267"/>
      <c r="Q1977" s="267"/>
      <c r="R1977" s="267"/>
      <c r="S1977" s="267"/>
      <c r="T1977" s="268"/>
      <c r="U1977" s="16"/>
      <c r="V1977" s="16"/>
      <c r="W1977" s="16"/>
      <c r="X1977" s="16"/>
      <c r="Y1977" s="16"/>
      <c r="Z1977" s="16"/>
      <c r="AA1977" s="16"/>
      <c r="AB1977" s="16"/>
      <c r="AC1977" s="16"/>
      <c r="AD1977" s="16"/>
      <c r="AE1977" s="16"/>
      <c r="AT1977" s="269" t="s">
        <v>146</v>
      </c>
      <c r="AU1977" s="269" t="s">
        <v>83</v>
      </c>
      <c r="AV1977" s="16" t="s">
        <v>154</v>
      </c>
      <c r="AW1977" s="16" t="s">
        <v>33</v>
      </c>
      <c r="AX1977" s="16" t="s">
        <v>73</v>
      </c>
      <c r="AY1977" s="269" t="s">
        <v>133</v>
      </c>
    </row>
    <row r="1978" s="14" customFormat="1">
      <c r="A1978" s="14"/>
      <c r="B1978" s="238"/>
      <c r="C1978" s="239"/>
      <c r="D1978" s="220" t="s">
        <v>146</v>
      </c>
      <c r="E1978" s="240" t="s">
        <v>19</v>
      </c>
      <c r="F1978" s="241" t="s">
        <v>3003</v>
      </c>
      <c r="G1978" s="239"/>
      <c r="H1978" s="240" t="s">
        <v>19</v>
      </c>
      <c r="I1978" s="242"/>
      <c r="J1978" s="239"/>
      <c r="K1978" s="239"/>
      <c r="L1978" s="243"/>
      <c r="M1978" s="244"/>
      <c r="N1978" s="245"/>
      <c r="O1978" s="245"/>
      <c r="P1978" s="245"/>
      <c r="Q1978" s="245"/>
      <c r="R1978" s="245"/>
      <c r="S1978" s="245"/>
      <c r="T1978" s="246"/>
      <c r="U1978" s="14"/>
      <c r="V1978" s="14"/>
      <c r="W1978" s="14"/>
      <c r="X1978" s="14"/>
      <c r="Y1978" s="14"/>
      <c r="Z1978" s="14"/>
      <c r="AA1978" s="14"/>
      <c r="AB1978" s="14"/>
      <c r="AC1978" s="14"/>
      <c r="AD1978" s="14"/>
      <c r="AE1978" s="14"/>
      <c r="AT1978" s="247" t="s">
        <v>146</v>
      </c>
      <c r="AU1978" s="247" t="s">
        <v>83</v>
      </c>
      <c r="AV1978" s="14" t="s">
        <v>81</v>
      </c>
      <c r="AW1978" s="14" t="s">
        <v>33</v>
      </c>
      <c r="AX1978" s="14" t="s">
        <v>73</v>
      </c>
      <c r="AY1978" s="247" t="s">
        <v>133</v>
      </c>
    </row>
    <row r="1979" s="13" customFormat="1">
      <c r="A1979" s="13"/>
      <c r="B1979" s="227"/>
      <c r="C1979" s="228"/>
      <c r="D1979" s="220" t="s">
        <v>146</v>
      </c>
      <c r="E1979" s="229" t="s">
        <v>19</v>
      </c>
      <c r="F1979" s="230" t="s">
        <v>802</v>
      </c>
      <c r="G1979" s="228"/>
      <c r="H1979" s="231">
        <v>56.738</v>
      </c>
      <c r="I1979" s="232"/>
      <c r="J1979" s="228"/>
      <c r="K1979" s="228"/>
      <c r="L1979" s="233"/>
      <c r="M1979" s="234"/>
      <c r="N1979" s="235"/>
      <c r="O1979" s="235"/>
      <c r="P1979" s="235"/>
      <c r="Q1979" s="235"/>
      <c r="R1979" s="235"/>
      <c r="S1979" s="235"/>
      <c r="T1979" s="236"/>
      <c r="U1979" s="13"/>
      <c r="V1979" s="13"/>
      <c r="W1979" s="13"/>
      <c r="X1979" s="13"/>
      <c r="Y1979" s="13"/>
      <c r="Z1979" s="13"/>
      <c r="AA1979" s="13"/>
      <c r="AB1979" s="13"/>
      <c r="AC1979" s="13"/>
      <c r="AD1979" s="13"/>
      <c r="AE1979" s="13"/>
      <c r="AT1979" s="237" t="s">
        <v>146</v>
      </c>
      <c r="AU1979" s="237" t="s">
        <v>83</v>
      </c>
      <c r="AV1979" s="13" t="s">
        <v>83</v>
      </c>
      <c r="AW1979" s="13" t="s">
        <v>33</v>
      </c>
      <c r="AX1979" s="13" t="s">
        <v>73</v>
      </c>
      <c r="AY1979" s="237" t="s">
        <v>133</v>
      </c>
    </row>
    <row r="1980" s="13" customFormat="1">
      <c r="A1980" s="13"/>
      <c r="B1980" s="227"/>
      <c r="C1980" s="228"/>
      <c r="D1980" s="220" t="s">
        <v>146</v>
      </c>
      <c r="E1980" s="229" t="s">
        <v>19</v>
      </c>
      <c r="F1980" s="230" t="s">
        <v>803</v>
      </c>
      <c r="G1980" s="228"/>
      <c r="H1980" s="231">
        <v>40.567999999999998</v>
      </c>
      <c r="I1980" s="232"/>
      <c r="J1980" s="228"/>
      <c r="K1980" s="228"/>
      <c r="L1980" s="233"/>
      <c r="M1980" s="234"/>
      <c r="N1980" s="235"/>
      <c r="O1980" s="235"/>
      <c r="P1980" s="235"/>
      <c r="Q1980" s="235"/>
      <c r="R1980" s="235"/>
      <c r="S1980" s="235"/>
      <c r="T1980" s="236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37" t="s">
        <v>146</v>
      </c>
      <c r="AU1980" s="237" t="s">
        <v>83</v>
      </c>
      <c r="AV1980" s="13" t="s">
        <v>83</v>
      </c>
      <c r="AW1980" s="13" t="s">
        <v>33</v>
      </c>
      <c r="AX1980" s="13" t="s">
        <v>73</v>
      </c>
      <c r="AY1980" s="237" t="s">
        <v>133</v>
      </c>
    </row>
    <row r="1981" s="13" customFormat="1">
      <c r="A1981" s="13"/>
      <c r="B1981" s="227"/>
      <c r="C1981" s="228"/>
      <c r="D1981" s="220" t="s">
        <v>146</v>
      </c>
      <c r="E1981" s="229" t="s">
        <v>19</v>
      </c>
      <c r="F1981" s="230" t="s">
        <v>804</v>
      </c>
      <c r="G1981" s="228"/>
      <c r="H1981" s="231">
        <v>60.103999999999999</v>
      </c>
      <c r="I1981" s="232"/>
      <c r="J1981" s="228"/>
      <c r="K1981" s="228"/>
      <c r="L1981" s="233"/>
      <c r="M1981" s="234"/>
      <c r="N1981" s="235"/>
      <c r="O1981" s="235"/>
      <c r="P1981" s="235"/>
      <c r="Q1981" s="235"/>
      <c r="R1981" s="235"/>
      <c r="S1981" s="235"/>
      <c r="T1981" s="236"/>
      <c r="U1981" s="13"/>
      <c r="V1981" s="13"/>
      <c r="W1981" s="13"/>
      <c r="X1981" s="13"/>
      <c r="Y1981" s="13"/>
      <c r="Z1981" s="13"/>
      <c r="AA1981" s="13"/>
      <c r="AB1981" s="13"/>
      <c r="AC1981" s="13"/>
      <c r="AD1981" s="13"/>
      <c r="AE1981" s="13"/>
      <c r="AT1981" s="237" t="s">
        <v>146</v>
      </c>
      <c r="AU1981" s="237" t="s">
        <v>83</v>
      </c>
      <c r="AV1981" s="13" t="s">
        <v>83</v>
      </c>
      <c r="AW1981" s="13" t="s">
        <v>33</v>
      </c>
      <c r="AX1981" s="13" t="s">
        <v>73</v>
      </c>
      <c r="AY1981" s="237" t="s">
        <v>133</v>
      </c>
    </row>
    <row r="1982" s="13" customFormat="1">
      <c r="A1982" s="13"/>
      <c r="B1982" s="227"/>
      <c r="C1982" s="228"/>
      <c r="D1982" s="220" t="s">
        <v>146</v>
      </c>
      <c r="E1982" s="229" t="s">
        <v>19</v>
      </c>
      <c r="F1982" s="230" t="s">
        <v>805</v>
      </c>
      <c r="G1982" s="228"/>
      <c r="H1982" s="231">
        <v>38.994999999999997</v>
      </c>
      <c r="I1982" s="232"/>
      <c r="J1982" s="228"/>
      <c r="K1982" s="228"/>
      <c r="L1982" s="233"/>
      <c r="M1982" s="234"/>
      <c r="N1982" s="235"/>
      <c r="O1982" s="235"/>
      <c r="P1982" s="235"/>
      <c r="Q1982" s="235"/>
      <c r="R1982" s="235"/>
      <c r="S1982" s="235"/>
      <c r="T1982" s="236"/>
      <c r="U1982" s="13"/>
      <c r="V1982" s="13"/>
      <c r="W1982" s="13"/>
      <c r="X1982" s="13"/>
      <c r="Y1982" s="13"/>
      <c r="Z1982" s="13"/>
      <c r="AA1982" s="13"/>
      <c r="AB1982" s="13"/>
      <c r="AC1982" s="13"/>
      <c r="AD1982" s="13"/>
      <c r="AE1982" s="13"/>
      <c r="AT1982" s="237" t="s">
        <v>146</v>
      </c>
      <c r="AU1982" s="237" t="s">
        <v>83</v>
      </c>
      <c r="AV1982" s="13" t="s">
        <v>83</v>
      </c>
      <c r="AW1982" s="13" t="s">
        <v>33</v>
      </c>
      <c r="AX1982" s="13" t="s">
        <v>73</v>
      </c>
      <c r="AY1982" s="237" t="s">
        <v>133</v>
      </c>
    </row>
    <row r="1983" s="16" customFormat="1">
      <c r="A1983" s="16"/>
      <c r="B1983" s="259"/>
      <c r="C1983" s="260"/>
      <c r="D1983" s="220" t="s">
        <v>146</v>
      </c>
      <c r="E1983" s="261" t="s">
        <v>19</v>
      </c>
      <c r="F1983" s="262" t="s">
        <v>339</v>
      </c>
      <c r="G1983" s="260"/>
      <c r="H1983" s="263">
        <v>196.405</v>
      </c>
      <c r="I1983" s="264"/>
      <c r="J1983" s="260"/>
      <c r="K1983" s="260"/>
      <c r="L1983" s="265"/>
      <c r="M1983" s="266"/>
      <c r="N1983" s="267"/>
      <c r="O1983" s="267"/>
      <c r="P1983" s="267"/>
      <c r="Q1983" s="267"/>
      <c r="R1983" s="267"/>
      <c r="S1983" s="267"/>
      <c r="T1983" s="268"/>
      <c r="U1983" s="16"/>
      <c r="V1983" s="16"/>
      <c r="W1983" s="16"/>
      <c r="X1983" s="16"/>
      <c r="Y1983" s="16"/>
      <c r="Z1983" s="16"/>
      <c r="AA1983" s="16"/>
      <c r="AB1983" s="16"/>
      <c r="AC1983" s="16"/>
      <c r="AD1983" s="16"/>
      <c r="AE1983" s="16"/>
      <c r="AT1983" s="269" t="s">
        <v>146</v>
      </c>
      <c r="AU1983" s="269" t="s">
        <v>83</v>
      </c>
      <c r="AV1983" s="16" t="s">
        <v>154</v>
      </c>
      <c r="AW1983" s="16" t="s">
        <v>33</v>
      </c>
      <c r="AX1983" s="16" t="s">
        <v>73</v>
      </c>
      <c r="AY1983" s="269" t="s">
        <v>133</v>
      </c>
    </row>
    <row r="1984" s="13" customFormat="1">
      <c r="A1984" s="13"/>
      <c r="B1984" s="227"/>
      <c r="C1984" s="228"/>
      <c r="D1984" s="220" t="s">
        <v>146</v>
      </c>
      <c r="E1984" s="229" t="s">
        <v>19</v>
      </c>
      <c r="F1984" s="230" t="s">
        <v>3004</v>
      </c>
      <c r="G1984" s="228"/>
      <c r="H1984" s="231">
        <v>-53.313000000000002</v>
      </c>
      <c r="I1984" s="232"/>
      <c r="J1984" s="228"/>
      <c r="K1984" s="228"/>
      <c r="L1984" s="233"/>
      <c r="M1984" s="234"/>
      <c r="N1984" s="235"/>
      <c r="O1984" s="235"/>
      <c r="P1984" s="235"/>
      <c r="Q1984" s="235"/>
      <c r="R1984" s="235"/>
      <c r="S1984" s="235"/>
      <c r="T1984" s="236"/>
      <c r="U1984" s="13"/>
      <c r="V1984" s="13"/>
      <c r="W1984" s="13"/>
      <c r="X1984" s="13"/>
      <c r="Y1984" s="13"/>
      <c r="Z1984" s="13"/>
      <c r="AA1984" s="13"/>
      <c r="AB1984" s="13"/>
      <c r="AC1984" s="13"/>
      <c r="AD1984" s="13"/>
      <c r="AE1984" s="13"/>
      <c r="AT1984" s="237" t="s">
        <v>146</v>
      </c>
      <c r="AU1984" s="237" t="s">
        <v>83</v>
      </c>
      <c r="AV1984" s="13" t="s">
        <v>83</v>
      </c>
      <c r="AW1984" s="13" t="s">
        <v>33</v>
      </c>
      <c r="AX1984" s="13" t="s">
        <v>73</v>
      </c>
      <c r="AY1984" s="237" t="s">
        <v>133</v>
      </c>
    </row>
    <row r="1985" s="14" customFormat="1">
      <c r="A1985" s="14"/>
      <c r="B1985" s="238"/>
      <c r="C1985" s="239"/>
      <c r="D1985" s="220" t="s">
        <v>146</v>
      </c>
      <c r="E1985" s="240" t="s">
        <v>19</v>
      </c>
      <c r="F1985" s="241" t="s">
        <v>236</v>
      </c>
      <c r="G1985" s="239"/>
      <c r="H1985" s="240" t="s">
        <v>19</v>
      </c>
      <c r="I1985" s="242"/>
      <c r="J1985" s="239"/>
      <c r="K1985" s="239"/>
      <c r="L1985" s="243"/>
      <c r="M1985" s="244"/>
      <c r="N1985" s="245"/>
      <c r="O1985" s="245"/>
      <c r="P1985" s="245"/>
      <c r="Q1985" s="245"/>
      <c r="R1985" s="245"/>
      <c r="S1985" s="245"/>
      <c r="T1985" s="246"/>
      <c r="U1985" s="14"/>
      <c r="V1985" s="14"/>
      <c r="W1985" s="14"/>
      <c r="X1985" s="14"/>
      <c r="Y1985" s="14"/>
      <c r="Z1985" s="14"/>
      <c r="AA1985" s="14"/>
      <c r="AB1985" s="14"/>
      <c r="AC1985" s="14"/>
      <c r="AD1985" s="14"/>
      <c r="AE1985" s="14"/>
      <c r="AT1985" s="247" t="s">
        <v>146</v>
      </c>
      <c r="AU1985" s="247" t="s">
        <v>83</v>
      </c>
      <c r="AV1985" s="14" t="s">
        <v>81</v>
      </c>
      <c r="AW1985" s="14" t="s">
        <v>33</v>
      </c>
      <c r="AX1985" s="14" t="s">
        <v>73</v>
      </c>
      <c r="AY1985" s="247" t="s">
        <v>133</v>
      </c>
    </row>
    <row r="1986" s="13" customFormat="1">
      <c r="A1986" s="13"/>
      <c r="B1986" s="227"/>
      <c r="C1986" s="228"/>
      <c r="D1986" s="220" t="s">
        <v>146</v>
      </c>
      <c r="E1986" s="229" t="s">
        <v>19</v>
      </c>
      <c r="F1986" s="230" t="s">
        <v>835</v>
      </c>
      <c r="G1986" s="228"/>
      <c r="H1986" s="231">
        <v>37.844999999999999</v>
      </c>
      <c r="I1986" s="232"/>
      <c r="J1986" s="228"/>
      <c r="K1986" s="228"/>
      <c r="L1986" s="233"/>
      <c r="M1986" s="234"/>
      <c r="N1986" s="235"/>
      <c r="O1986" s="235"/>
      <c r="P1986" s="235"/>
      <c r="Q1986" s="235"/>
      <c r="R1986" s="235"/>
      <c r="S1986" s="235"/>
      <c r="T1986" s="236"/>
      <c r="U1986" s="13"/>
      <c r="V1986" s="13"/>
      <c r="W1986" s="13"/>
      <c r="X1986" s="13"/>
      <c r="Y1986" s="13"/>
      <c r="Z1986" s="13"/>
      <c r="AA1986" s="13"/>
      <c r="AB1986" s="13"/>
      <c r="AC1986" s="13"/>
      <c r="AD1986" s="13"/>
      <c r="AE1986" s="13"/>
      <c r="AT1986" s="237" t="s">
        <v>146</v>
      </c>
      <c r="AU1986" s="237" t="s">
        <v>83</v>
      </c>
      <c r="AV1986" s="13" t="s">
        <v>83</v>
      </c>
      <c r="AW1986" s="13" t="s">
        <v>33</v>
      </c>
      <c r="AX1986" s="13" t="s">
        <v>73</v>
      </c>
      <c r="AY1986" s="237" t="s">
        <v>133</v>
      </c>
    </row>
    <row r="1987" s="13" customFormat="1">
      <c r="A1987" s="13"/>
      <c r="B1987" s="227"/>
      <c r="C1987" s="228"/>
      <c r="D1987" s="220" t="s">
        <v>146</v>
      </c>
      <c r="E1987" s="229" t="s">
        <v>19</v>
      </c>
      <c r="F1987" s="230" t="s">
        <v>3005</v>
      </c>
      <c r="G1987" s="228"/>
      <c r="H1987" s="231">
        <v>16.271999999999998</v>
      </c>
      <c r="I1987" s="232"/>
      <c r="J1987" s="228"/>
      <c r="K1987" s="228"/>
      <c r="L1987" s="233"/>
      <c r="M1987" s="234"/>
      <c r="N1987" s="235"/>
      <c r="O1987" s="235"/>
      <c r="P1987" s="235"/>
      <c r="Q1987" s="235"/>
      <c r="R1987" s="235"/>
      <c r="S1987" s="235"/>
      <c r="T1987" s="236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37" t="s">
        <v>146</v>
      </c>
      <c r="AU1987" s="237" t="s">
        <v>83</v>
      </c>
      <c r="AV1987" s="13" t="s">
        <v>83</v>
      </c>
      <c r="AW1987" s="13" t="s">
        <v>33</v>
      </c>
      <c r="AX1987" s="13" t="s">
        <v>73</v>
      </c>
      <c r="AY1987" s="237" t="s">
        <v>133</v>
      </c>
    </row>
    <row r="1988" s="14" customFormat="1">
      <c r="A1988" s="14"/>
      <c r="B1988" s="238"/>
      <c r="C1988" s="239"/>
      <c r="D1988" s="220" t="s">
        <v>146</v>
      </c>
      <c r="E1988" s="240" t="s">
        <v>19</v>
      </c>
      <c r="F1988" s="241" t="s">
        <v>812</v>
      </c>
      <c r="G1988" s="239"/>
      <c r="H1988" s="240" t="s">
        <v>19</v>
      </c>
      <c r="I1988" s="242"/>
      <c r="J1988" s="239"/>
      <c r="K1988" s="239"/>
      <c r="L1988" s="243"/>
      <c r="M1988" s="244"/>
      <c r="N1988" s="245"/>
      <c r="O1988" s="245"/>
      <c r="P1988" s="245"/>
      <c r="Q1988" s="245"/>
      <c r="R1988" s="245"/>
      <c r="S1988" s="245"/>
      <c r="T1988" s="246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47" t="s">
        <v>146</v>
      </c>
      <c r="AU1988" s="247" t="s">
        <v>83</v>
      </c>
      <c r="AV1988" s="14" t="s">
        <v>81</v>
      </c>
      <c r="AW1988" s="14" t="s">
        <v>33</v>
      </c>
      <c r="AX1988" s="14" t="s">
        <v>73</v>
      </c>
      <c r="AY1988" s="247" t="s">
        <v>133</v>
      </c>
    </row>
    <row r="1989" s="13" customFormat="1">
      <c r="A1989" s="13"/>
      <c r="B1989" s="227"/>
      <c r="C1989" s="228"/>
      <c r="D1989" s="220" t="s">
        <v>146</v>
      </c>
      <c r="E1989" s="229" t="s">
        <v>19</v>
      </c>
      <c r="F1989" s="230" t="s">
        <v>826</v>
      </c>
      <c r="G1989" s="228"/>
      <c r="H1989" s="231">
        <v>79.099999999999994</v>
      </c>
      <c r="I1989" s="232"/>
      <c r="J1989" s="228"/>
      <c r="K1989" s="228"/>
      <c r="L1989" s="233"/>
      <c r="M1989" s="234"/>
      <c r="N1989" s="235"/>
      <c r="O1989" s="235"/>
      <c r="P1989" s="235"/>
      <c r="Q1989" s="235"/>
      <c r="R1989" s="235"/>
      <c r="S1989" s="235"/>
      <c r="T1989" s="236"/>
      <c r="U1989" s="13"/>
      <c r="V1989" s="13"/>
      <c r="W1989" s="13"/>
      <c r="X1989" s="13"/>
      <c r="Y1989" s="13"/>
      <c r="Z1989" s="13"/>
      <c r="AA1989" s="13"/>
      <c r="AB1989" s="13"/>
      <c r="AC1989" s="13"/>
      <c r="AD1989" s="13"/>
      <c r="AE1989" s="13"/>
      <c r="AT1989" s="237" t="s">
        <v>146</v>
      </c>
      <c r="AU1989" s="237" t="s">
        <v>83</v>
      </c>
      <c r="AV1989" s="13" t="s">
        <v>83</v>
      </c>
      <c r="AW1989" s="13" t="s">
        <v>33</v>
      </c>
      <c r="AX1989" s="13" t="s">
        <v>73</v>
      </c>
      <c r="AY1989" s="237" t="s">
        <v>133</v>
      </c>
    </row>
    <row r="1990" s="14" customFormat="1">
      <c r="A1990" s="14"/>
      <c r="B1990" s="238"/>
      <c r="C1990" s="239"/>
      <c r="D1990" s="220" t="s">
        <v>146</v>
      </c>
      <c r="E1990" s="240" t="s">
        <v>19</v>
      </c>
      <c r="F1990" s="241" t="s">
        <v>3006</v>
      </c>
      <c r="G1990" s="239"/>
      <c r="H1990" s="240" t="s">
        <v>19</v>
      </c>
      <c r="I1990" s="242"/>
      <c r="J1990" s="239"/>
      <c r="K1990" s="239"/>
      <c r="L1990" s="243"/>
      <c r="M1990" s="244"/>
      <c r="N1990" s="245"/>
      <c r="O1990" s="245"/>
      <c r="P1990" s="245"/>
      <c r="Q1990" s="245"/>
      <c r="R1990" s="245"/>
      <c r="S1990" s="245"/>
      <c r="T1990" s="246"/>
      <c r="U1990" s="14"/>
      <c r="V1990" s="14"/>
      <c r="W1990" s="14"/>
      <c r="X1990" s="14"/>
      <c r="Y1990" s="14"/>
      <c r="Z1990" s="14"/>
      <c r="AA1990" s="14"/>
      <c r="AB1990" s="14"/>
      <c r="AC1990" s="14"/>
      <c r="AD1990" s="14"/>
      <c r="AE1990" s="14"/>
      <c r="AT1990" s="247" t="s">
        <v>146</v>
      </c>
      <c r="AU1990" s="247" t="s">
        <v>83</v>
      </c>
      <c r="AV1990" s="14" t="s">
        <v>81</v>
      </c>
      <c r="AW1990" s="14" t="s">
        <v>33</v>
      </c>
      <c r="AX1990" s="14" t="s">
        <v>73</v>
      </c>
      <c r="AY1990" s="247" t="s">
        <v>133</v>
      </c>
    </row>
    <row r="1991" s="13" customFormat="1">
      <c r="A1991" s="13"/>
      <c r="B1991" s="227"/>
      <c r="C1991" s="228"/>
      <c r="D1991" s="220" t="s">
        <v>146</v>
      </c>
      <c r="E1991" s="229" t="s">
        <v>19</v>
      </c>
      <c r="F1991" s="230" t="s">
        <v>3007</v>
      </c>
      <c r="G1991" s="228"/>
      <c r="H1991" s="231">
        <v>68.099999999999994</v>
      </c>
      <c r="I1991" s="232"/>
      <c r="J1991" s="228"/>
      <c r="K1991" s="228"/>
      <c r="L1991" s="233"/>
      <c r="M1991" s="234"/>
      <c r="N1991" s="235"/>
      <c r="O1991" s="235"/>
      <c r="P1991" s="235"/>
      <c r="Q1991" s="235"/>
      <c r="R1991" s="235"/>
      <c r="S1991" s="235"/>
      <c r="T1991" s="236"/>
      <c r="U1991" s="13"/>
      <c r="V1991" s="13"/>
      <c r="W1991" s="13"/>
      <c r="X1991" s="13"/>
      <c r="Y1991" s="13"/>
      <c r="Z1991" s="13"/>
      <c r="AA1991" s="13"/>
      <c r="AB1991" s="13"/>
      <c r="AC1991" s="13"/>
      <c r="AD1991" s="13"/>
      <c r="AE1991" s="13"/>
      <c r="AT1991" s="237" t="s">
        <v>146</v>
      </c>
      <c r="AU1991" s="237" t="s">
        <v>83</v>
      </c>
      <c r="AV1991" s="13" t="s">
        <v>83</v>
      </c>
      <c r="AW1991" s="13" t="s">
        <v>33</v>
      </c>
      <c r="AX1991" s="13" t="s">
        <v>73</v>
      </c>
      <c r="AY1991" s="237" t="s">
        <v>133</v>
      </c>
    </row>
    <row r="1992" s="16" customFormat="1">
      <c r="A1992" s="16"/>
      <c r="B1992" s="259"/>
      <c r="C1992" s="260"/>
      <c r="D1992" s="220" t="s">
        <v>146</v>
      </c>
      <c r="E1992" s="261" t="s">
        <v>19</v>
      </c>
      <c r="F1992" s="262" t="s">
        <v>339</v>
      </c>
      <c r="G1992" s="260"/>
      <c r="H1992" s="263">
        <v>148.00399999999999</v>
      </c>
      <c r="I1992" s="264"/>
      <c r="J1992" s="260"/>
      <c r="K1992" s="260"/>
      <c r="L1992" s="265"/>
      <c r="M1992" s="266"/>
      <c r="N1992" s="267"/>
      <c r="O1992" s="267"/>
      <c r="P1992" s="267"/>
      <c r="Q1992" s="267"/>
      <c r="R1992" s="267"/>
      <c r="S1992" s="267"/>
      <c r="T1992" s="268"/>
      <c r="U1992" s="16"/>
      <c r="V1992" s="16"/>
      <c r="W1992" s="16"/>
      <c r="X1992" s="16"/>
      <c r="Y1992" s="16"/>
      <c r="Z1992" s="16"/>
      <c r="AA1992" s="16"/>
      <c r="AB1992" s="16"/>
      <c r="AC1992" s="16"/>
      <c r="AD1992" s="16"/>
      <c r="AE1992" s="16"/>
      <c r="AT1992" s="269" t="s">
        <v>146</v>
      </c>
      <c r="AU1992" s="269" t="s">
        <v>83</v>
      </c>
      <c r="AV1992" s="16" t="s">
        <v>154</v>
      </c>
      <c r="AW1992" s="16" t="s">
        <v>33</v>
      </c>
      <c r="AX1992" s="16" t="s">
        <v>73</v>
      </c>
      <c r="AY1992" s="269" t="s">
        <v>133</v>
      </c>
    </row>
    <row r="1993" s="14" customFormat="1">
      <c r="A1993" s="14"/>
      <c r="B1993" s="238"/>
      <c r="C1993" s="239"/>
      <c r="D1993" s="220" t="s">
        <v>146</v>
      </c>
      <c r="E1993" s="240" t="s">
        <v>19</v>
      </c>
      <c r="F1993" s="241" t="s">
        <v>3008</v>
      </c>
      <c r="G1993" s="239"/>
      <c r="H1993" s="240" t="s">
        <v>19</v>
      </c>
      <c r="I1993" s="242"/>
      <c r="J1993" s="239"/>
      <c r="K1993" s="239"/>
      <c r="L1993" s="243"/>
      <c r="M1993" s="244"/>
      <c r="N1993" s="245"/>
      <c r="O1993" s="245"/>
      <c r="P1993" s="245"/>
      <c r="Q1993" s="245"/>
      <c r="R1993" s="245"/>
      <c r="S1993" s="245"/>
      <c r="T1993" s="246"/>
      <c r="U1993" s="14"/>
      <c r="V1993" s="14"/>
      <c r="W1993" s="14"/>
      <c r="X1993" s="14"/>
      <c r="Y1993" s="14"/>
      <c r="Z1993" s="14"/>
      <c r="AA1993" s="14"/>
      <c r="AB1993" s="14"/>
      <c r="AC1993" s="14"/>
      <c r="AD1993" s="14"/>
      <c r="AE1993" s="14"/>
      <c r="AT1993" s="247" t="s">
        <v>146</v>
      </c>
      <c r="AU1993" s="247" t="s">
        <v>83</v>
      </c>
      <c r="AV1993" s="14" t="s">
        <v>81</v>
      </c>
      <c r="AW1993" s="14" t="s">
        <v>33</v>
      </c>
      <c r="AX1993" s="14" t="s">
        <v>73</v>
      </c>
      <c r="AY1993" s="247" t="s">
        <v>133</v>
      </c>
    </row>
    <row r="1994" s="13" customFormat="1">
      <c r="A1994" s="13"/>
      <c r="B1994" s="227"/>
      <c r="C1994" s="228"/>
      <c r="D1994" s="220" t="s">
        <v>146</v>
      </c>
      <c r="E1994" s="229" t="s">
        <v>19</v>
      </c>
      <c r="F1994" s="230" t="s">
        <v>3009</v>
      </c>
      <c r="G1994" s="228"/>
      <c r="H1994" s="231">
        <v>36.786000000000001</v>
      </c>
      <c r="I1994" s="232"/>
      <c r="J1994" s="228"/>
      <c r="K1994" s="228"/>
      <c r="L1994" s="233"/>
      <c r="M1994" s="234"/>
      <c r="N1994" s="235"/>
      <c r="O1994" s="235"/>
      <c r="P1994" s="235"/>
      <c r="Q1994" s="235"/>
      <c r="R1994" s="235"/>
      <c r="S1994" s="235"/>
      <c r="T1994" s="236"/>
      <c r="U1994" s="13"/>
      <c r="V1994" s="13"/>
      <c r="W1994" s="13"/>
      <c r="X1994" s="13"/>
      <c r="Y1994" s="13"/>
      <c r="Z1994" s="13"/>
      <c r="AA1994" s="13"/>
      <c r="AB1994" s="13"/>
      <c r="AC1994" s="13"/>
      <c r="AD1994" s="13"/>
      <c r="AE1994" s="13"/>
      <c r="AT1994" s="237" t="s">
        <v>146</v>
      </c>
      <c r="AU1994" s="237" t="s">
        <v>83</v>
      </c>
      <c r="AV1994" s="13" t="s">
        <v>83</v>
      </c>
      <c r="AW1994" s="13" t="s">
        <v>33</v>
      </c>
      <c r="AX1994" s="13" t="s">
        <v>73</v>
      </c>
      <c r="AY1994" s="237" t="s">
        <v>133</v>
      </c>
    </row>
    <row r="1995" s="13" customFormat="1">
      <c r="A1995" s="13"/>
      <c r="B1995" s="227"/>
      <c r="C1995" s="228"/>
      <c r="D1995" s="220" t="s">
        <v>146</v>
      </c>
      <c r="E1995" s="229" t="s">
        <v>19</v>
      </c>
      <c r="F1995" s="230" t="s">
        <v>3010</v>
      </c>
      <c r="G1995" s="228"/>
      <c r="H1995" s="231">
        <v>30.129000000000001</v>
      </c>
      <c r="I1995" s="232"/>
      <c r="J1995" s="228"/>
      <c r="K1995" s="228"/>
      <c r="L1995" s="233"/>
      <c r="M1995" s="234"/>
      <c r="N1995" s="235"/>
      <c r="O1995" s="235"/>
      <c r="P1995" s="235"/>
      <c r="Q1995" s="235"/>
      <c r="R1995" s="235"/>
      <c r="S1995" s="235"/>
      <c r="T1995" s="236"/>
      <c r="U1995" s="13"/>
      <c r="V1995" s="13"/>
      <c r="W1995" s="13"/>
      <c r="X1995" s="13"/>
      <c r="Y1995" s="13"/>
      <c r="Z1995" s="13"/>
      <c r="AA1995" s="13"/>
      <c r="AB1995" s="13"/>
      <c r="AC1995" s="13"/>
      <c r="AD1995" s="13"/>
      <c r="AE1995" s="13"/>
      <c r="AT1995" s="237" t="s">
        <v>146</v>
      </c>
      <c r="AU1995" s="237" t="s">
        <v>83</v>
      </c>
      <c r="AV1995" s="13" t="s">
        <v>83</v>
      </c>
      <c r="AW1995" s="13" t="s">
        <v>33</v>
      </c>
      <c r="AX1995" s="13" t="s">
        <v>73</v>
      </c>
      <c r="AY1995" s="237" t="s">
        <v>133</v>
      </c>
    </row>
    <row r="1996" s="13" customFormat="1">
      <c r="A1996" s="13"/>
      <c r="B1996" s="227"/>
      <c r="C1996" s="228"/>
      <c r="D1996" s="220" t="s">
        <v>146</v>
      </c>
      <c r="E1996" s="229" t="s">
        <v>19</v>
      </c>
      <c r="F1996" s="230" t="s">
        <v>3011</v>
      </c>
      <c r="G1996" s="228"/>
      <c r="H1996" s="231">
        <v>19.562000000000001</v>
      </c>
      <c r="I1996" s="232"/>
      <c r="J1996" s="228"/>
      <c r="K1996" s="228"/>
      <c r="L1996" s="233"/>
      <c r="M1996" s="234"/>
      <c r="N1996" s="235"/>
      <c r="O1996" s="235"/>
      <c r="P1996" s="235"/>
      <c r="Q1996" s="235"/>
      <c r="R1996" s="235"/>
      <c r="S1996" s="235"/>
      <c r="T1996" s="236"/>
      <c r="U1996" s="13"/>
      <c r="V1996" s="13"/>
      <c r="W1996" s="13"/>
      <c r="X1996" s="13"/>
      <c r="Y1996" s="13"/>
      <c r="Z1996" s="13"/>
      <c r="AA1996" s="13"/>
      <c r="AB1996" s="13"/>
      <c r="AC1996" s="13"/>
      <c r="AD1996" s="13"/>
      <c r="AE1996" s="13"/>
      <c r="AT1996" s="237" t="s">
        <v>146</v>
      </c>
      <c r="AU1996" s="237" t="s">
        <v>83</v>
      </c>
      <c r="AV1996" s="13" t="s">
        <v>83</v>
      </c>
      <c r="AW1996" s="13" t="s">
        <v>33</v>
      </c>
      <c r="AX1996" s="13" t="s">
        <v>73</v>
      </c>
      <c r="AY1996" s="237" t="s">
        <v>133</v>
      </c>
    </row>
    <row r="1997" s="13" customFormat="1">
      <c r="A1997" s="13"/>
      <c r="B1997" s="227"/>
      <c r="C1997" s="228"/>
      <c r="D1997" s="220" t="s">
        <v>146</v>
      </c>
      <c r="E1997" s="229" t="s">
        <v>19</v>
      </c>
      <c r="F1997" s="230" t="s">
        <v>3012</v>
      </c>
      <c r="G1997" s="228"/>
      <c r="H1997" s="231">
        <v>38.158000000000001</v>
      </c>
      <c r="I1997" s="232"/>
      <c r="J1997" s="228"/>
      <c r="K1997" s="228"/>
      <c r="L1997" s="233"/>
      <c r="M1997" s="234"/>
      <c r="N1997" s="235"/>
      <c r="O1997" s="235"/>
      <c r="P1997" s="235"/>
      <c r="Q1997" s="235"/>
      <c r="R1997" s="235"/>
      <c r="S1997" s="235"/>
      <c r="T1997" s="236"/>
      <c r="U1997" s="13"/>
      <c r="V1997" s="13"/>
      <c r="W1997" s="13"/>
      <c r="X1997" s="13"/>
      <c r="Y1997" s="13"/>
      <c r="Z1997" s="13"/>
      <c r="AA1997" s="13"/>
      <c r="AB1997" s="13"/>
      <c r="AC1997" s="13"/>
      <c r="AD1997" s="13"/>
      <c r="AE1997" s="13"/>
      <c r="AT1997" s="237" t="s">
        <v>146</v>
      </c>
      <c r="AU1997" s="237" t="s">
        <v>83</v>
      </c>
      <c r="AV1997" s="13" t="s">
        <v>83</v>
      </c>
      <c r="AW1997" s="13" t="s">
        <v>33</v>
      </c>
      <c r="AX1997" s="13" t="s">
        <v>73</v>
      </c>
      <c r="AY1997" s="237" t="s">
        <v>133</v>
      </c>
    </row>
    <row r="1998" s="13" customFormat="1">
      <c r="A1998" s="13"/>
      <c r="B1998" s="227"/>
      <c r="C1998" s="228"/>
      <c r="D1998" s="220" t="s">
        <v>146</v>
      </c>
      <c r="E1998" s="229" t="s">
        <v>19</v>
      </c>
      <c r="F1998" s="230" t="s">
        <v>3013</v>
      </c>
      <c r="G1998" s="228"/>
      <c r="H1998" s="231">
        <v>176.16800000000001</v>
      </c>
      <c r="I1998" s="232"/>
      <c r="J1998" s="228"/>
      <c r="K1998" s="228"/>
      <c r="L1998" s="233"/>
      <c r="M1998" s="234"/>
      <c r="N1998" s="235"/>
      <c r="O1998" s="235"/>
      <c r="P1998" s="235"/>
      <c r="Q1998" s="235"/>
      <c r="R1998" s="235"/>
      <c r="S1998" s="235"/>
      <c r="T1998" s="236"/>
      <c r="U1998" s="13"/>
      <c r="V1998" s="13"/>
      <c r="W1998" s="13"/>
      <c r="X1998" s="13"/>
      <c r="Y1998" s="13"/>
      <c r="Z1998" s="13"/>
      <c r="AA1998" s="13"/>
      <c r="AB1998" s="13"/>
      <c r="AC1998" s="13"/>
      <c r="AD1998" s="13"/>
      <c r="AE1998" s="13"/>
      <c r="AT1998" s="237" t="s">
        <v>146</v>
      </c>
      <c r="AU1998" s="237" t="s">
        <v>83</v>
      </c>
      <c r="AV1998" s="13" t="s">
        <v>83</v>
      </c>
      <c r="AW1998" s="13" t="s">
        <v>33</v>
      </c>
      <c r="AX1998" s="13" t="s">
        <v>73</v>
      </c>
      <c r="AY1998" s="237" t="s">
        <v>133</v>
      </c>
    </row>
    <row r="1999" s="15" customFormat="1">
      <c r="A1999" s="15"/>
      <c r="B1999" s="248"/>
      <c r="C1999" s="249"/>
      <c r="D1999" s="220" t="s">
        <v>146</v>
      </c>
      <c r="E1999" s="250" t="s">
        <v>19</v>
      </c>
      <c r="F1999" s="251" t="s">
        <v>261</v>
      </c>
      <c r="G1999" s="249"/>
      <c r="H1999" s="252">
        <v>868.07199999999989</v>
      </c>
      <c r="I1999" s="253"/>
      <c r="J1999" s="249"/>
      <c r="K1999" s="249"/>
      <c r="L1999" s="254"/>
      <c r="M1999" s="283"/>
      <c r="N1999" s="284"/>
      <c r="O1999" s="284"/>
      <c r="P1999" s="284"/>
      <c r="Q1999" s="284"/>
      <c r="R1999" s="284"/>
      <c r="S1999" s="284"/>
      <c r="T1999" s="285"/>
      <c r="U1999" s="15"/>
      <c r="V1999" s="15"/>
      <c r="W1999" s="15"/>
      <c r="X1999" s="15"/>
      <c r="Y1999" s="15"/>
      <c r="Z1999" s="15"/>
      <c r="AA1999" s="15"/>
      <c r="AB1999" s="15"/>
      <c r="AC1999" s="15"/>
      <c r="AD1999" s="15"/>
      <c r="AE1999" s="15"/>
      <c r="AT1999" s="258" t="s">
        <v>146</v>
      </c>
      <c r="AU1999" s="258" t="s">
        <v>83</v>
      </c>
      <c r="AV1999" s="15" t="s">
        <v>140</v>
      </c>
      <c r="AW1999" s="15" t="s">
        <v>33</v>
      </c>
      <c r="AX1999" s="15" t="s">
        <v>81</v>
      </c>
      <c r="AY1999" s="258" t="s">
        <v>133</v>
      </c>
    </row>
    <row r="2000" s="2" customFormat="1" ht="6.96" customHeight="1">
      <c r="A2000" s="41"/>
      <c r="B2000" s="62"/>
      <c r="C2000" s="63"/>
      <c r="D2000" s="63"/>
      <c r="E2000" s="63"/>
      <c r="F2000" s="63"/>
      <c r="G2000" s="63"/>
      <c r="H2000" s="63"/>
      <c r="I2000" s="63"/>
      <c r="J2000" s="63"/>
      <c r="K2000" s="63"/>
      <c r="L2000" s="47"/>
      <c r="M2000" s="41"/>
      <c r="O2000" s="41"/>
      <c r="P2000" s="41"/>
      <c r="Q2000" s="41"/>
      <c r="R2000" s="41"/>
      <c r="S2000" s="41"/>
      <c r="T2000" s="41"/>
      <c r="U2000" s="41"/>
      <c r="V2000" s="41"/>
      <c r="W2000" s="41"/>
      <c r="X2000" s="41"/>
      <c r="Y2000" s="41"/>
      <c r="Z2000" s="41"/>
      <c r="AA2000" s="41"/>
      <c r="AB2000" s="41"/>
      <c r="AC2000" s="41"/>
      <c r="AD2000" s="41"/>
      <c r="AE2000" s="41"/>
    </row>
  </sheetData>
  <sheetProtection sheet="1" autoFilter="0" formatColumns="0" formatRows="0" objects="1" scenarios="1" spinCount="100000" saltValue="vUeRkzbSFX9KHOmMQIcdYzdARu0wVIqDh9AN0HIKmtm4WUSuFdBE6UHjagieoN5KeVs+QaPo02hlQwlStIJb8Q==" hashValue="yC1HadFm60dfNeUsJFttFyyf9UJ75iQQaYT321IelGeLtDNGHBnKRpgNvotj+e1twvh4j21+/HUOFlY9l95UXw==" algorithmName="SHA-512" password="C7E4"/>
  <autoFilter ref="C112:K1999"/>
  <mergeCells count="9">
    <mergeCell ref="E7:H7"/>
    <mergeCell ref="E9:H9"/>
    <mergeCell ref="E18:H18"/>
    <mergeCell ref="E27:H27"/>
    <mergeCell ref="E48:H48"/>
    <mergeCell ref="E50:H50"/>
    <mergeCell ref="E103:H103"/>
    <mergeCell ref="E105:H105"/>
    <mergeCell ref="L2:V2"/>
  </mergeCells>
  <hyperlinks>
    <hyperlink ref="F118" r:id="rId1" display="https://podminky.urs.cz/item/CS_URS_2024_01/218111114"/>
    <hyperlink ref="F123" r:id="rId2" display="https://podminky.urs.cz/item/CS_URS_2024_01/218121112"/>
    <hyperlink ref="F127" r:id="rId3" display="https://podminky.urs.cz/item/CS_URS_2024_01/275313711"/>
    <hyperlink ref="F133" r:id="rId4" display="https://podminky.urs.cz/item/CS_URS_2024_01/310232071"/>
    <hyperlink ref="F138" r:id="rId5" display="https://podminky.urs.cz/item/CS_URS_2024_01/311351121"/>
    <hyperlink ref="F144" r:id="rId6" display="https://podminky.urs.cz/item/CS_URS_2024_01/312311951"/>
    <hyperlink ref="F150" r:id="rId7" display="https://podminky.urs.cz/item/CS_URS_2024_01/317142442"/>
    <hyperlink ref="F155" r:id="rId8" display="https://podminky.urs.cz/item/CS_URS_2024_01/317944321"/>
    <hyperlink ref="F159" r:id="rId9" display="https://podminky.urs.cz/item/CS_URS_2024_01/340271031"/>
    <hyperlink ref="F164" r:id="rId10" display="https://podminky.urs.cz/item/CS_URS_2024_01/342241112"/>
    <hyperlink ref="F169" r:id="rId11" display="https://podminky.urs.cz/item/CS_URS_2024_01/342241112"/>
    <hyperlink ref="F174" r:id="rId12" display="https://podminky.urs.cz/item/CS_URS_2024_01/342272225"/>
    <hyperlink ref="F179" r:id="rId13" display="https://podminky.urs.cz/item/CS_URS_2024_01/342272245"/>
    <hyperlink ref="F187" r:id="rId14" display="https://podminky.urs.cz/item/CS_URS_2024_01/342291111"/>
    <hyperlink ref="F192" r:id="rId15" display="https://podminky.urs.cz/item/CS_URS_2024_01/342291112"/>
    <hyperlink ref="F198" r:id="rId16" display="https://podminky.urs.cz/item/CS_URS_2024_01/411121221"/>
    <hyperlink ref="F214" r:id="rId17" display="https://podminky.urs.cz/item/CS_URS_2024_01/434311115"/>
    <hyperlink ref="F219" r:id="rId18" display="https://podminky.urs.cz/item/CS_URS_2024_01/434351145"/>
    <hyperlink ref="F224" r:id="rId19" display="https://podminky.urs.cz/item/CS_URS_2024_01/434351146"/>
    <hyperlink ref="F237" r:id="rId20" display="https://podminky.urs.cz/item/CS_URS_2024_01/564751101"/>
    <hyperlink ref="F241" r:id="rId21" display="https://podminky.urs.cz/item/CS_URS_2024_01/594111112"/>
    <hyperlink ref="F249" r:id="rId22" display="https://podminky.urs.cz/item/CS_URS_2024_01/599432111"/>
    <hyperlink ref="F254" r:id="rId23" display="https://podminky.urs.cz/item/CS_URS_2024_01/612315412"/>
    <hyperlink ref="F264" r:id="rId24" display="https://podminky.urs.cz/item/CS_URS_2024_01/611311123"/>
    <hyperlink ref="F269" r:id="rId25" display="https://podminky.urs.cz/item/CS_URS_2024_01/612311121"/>
    <hyperlink ref="F283" r:id="rId26" display="https://podminky.urs.cz/item/CS_URS_2024_01/611311133"/>
    <hyperlink ref="F288" r:id="rId27" display="https://podminky.urs.cz/item/CS_URS_2024_01/612311131"/>
    <hyperlink ref="F308" r:id="rId28" display="https://podminky.urs.cz/item/CS_URS_2024_01/622321141"/>
    <hyperlink ref="F313" r:id="rId29" display="https://podminky.urs.cz/item/CS_URS_2024_01/622326258"/>
    <hyperlink ref="F318" r:id="rId30" display="https://podminky.urs.cz/item/CS_URS_2024_01/622325112"/>
    <hyperlink ref="F323" r:id="rId31" display="https://podminky.urs.cz/item/CS_URS_2024_01/622311131"/>
    <hyperlink ref="F329" r:id="rId32" display="https://podminky.urs.cz/item/CS_URS_2024_01/631311115"/>
    <hyperlink ref="F339" r:id="rId33" display="https://podminky.urs.cz/item/CS_URS_2024_01/631311124"/>
    <hyperlink ref="F344" r:id="rId34" display="https://podminky.urs.cz/item/CS_URS_2024_01/631311125"/>
    <hyperlink ref="F348" r:id="rId35" display="https://podminky.urs.cz/item/CS_URS_2024_01/631341112"/>
    <hyperlink ref="F353" r:id="rId36" display="https://podminky.urs.cz/item/CS_URS_2023_01/631362021"/>
    <hyperlink ref="F373" r:id="rId37" display="https://podminky.urs.cz/item/CS_URS_2024_01/632481215"/>
    <hyperlink ref="F381" r:id="rId38" display="https://podminky.urs.cz/item/CS_URS_2024_01/635111241"/>
    <hyperlink ref="F386" r:id="rId39" display="https://podminky.urs.cz/item/CS_URS_2024_01/635611112"/>
    <hyperlink ref="F392" r:id="rId40" display="https://podminky.urs.cz/item/CS_URS_2023_01/175151101"/>
    <hyperlink ref="F400" r:id="rId41" display="https://podminky.urs.cz/item/CS_URS_2023_01/211971121"/>
    <hyperlink ref="F407" r:id="rId42" display="https://podminky.urs.cz/item/CS_URS_2023_01/212750101"/>
    <hyperlink ref="F411" r:id="rId43" display="https://podminky.urs.cz/item/CS_URS_2024_01/631311134"/>
    <hyperlink ref="F415" r:id="rId44" display="https://podminky.urs.cz/item/CS_URS_2024_01/631319111"/>
    <hyperlink ref="F418" r:id="rId45" display="https://podminky.urs.cz/item/CS_URS_2024_01/891315321"/>
    <hyperlink ref="F426" r:id="rId46" display="https://podminky.urs.cz/item/CS_URS_2024_01/949101111"/>
    <hyperlink ref="F431" r:id="rId47" display="https://podminky.urs.cz/item/CS_URS_2024_01/953845113"/>
    <hyperlink ref="F435" r:id="rId48" display="https://podminky.urs.cz/item/CS_URS_2024_01/953845123"/>
    <hyperlink ref="F439" r:id="rId49" display="https://podminky.urs.cz/item/CS_URS_2024_01/953945112"/>
    <hyperlink ref="F444" r:id="rId50" display="https://podminky.urs.cz/item/CS_URS_2024_01/953945132"/>
    <hyperlink ref="F451" r:id="rId51" display="https://podminky.urs.cz/item/CS_URS_2024_01/973031325"/>
    <hyperlink ref="F459" r:id="rId52" display="https://podminky.urs.cz/item/CS_URS_2024_01/997013213"/>
    <hyperlink ref="F462" r:id="rId53" display="https://podminky.urs.cz/item/CS_URS_2024_01/997013501"/>
    <hyperlink ref="F466" r:id="rId54" display="https://podminky.urs.cz/item/CS_URS_2024_01/998011009"/>
    <hyperlink ref="F471" r:id="rId55" display="https://podminky.urs.cz/item/CS_URS_2024_01/711111001"/>
    <hyperlink ref="F479" r:id="rId56" display="https://podminky.urs.cz/item/CS_URS_2024_01/711112001"/>
    <hyperlink ref="F492" r:id="rId57" display="https://podminky.urs.cz/item/CS_URS_2024_01/711141559"/>
    <hyperlink ref="F501" r:id="rId58" display="https://podminky.urs.cz/item/CS_URS_2024_01/711142559"/>
    <hyperlink ref="F511" r:id="rId59" display="https://podminky.urs.cz/item/CS_URS_2024_01/711161212"/>
    <hyperlink ref="F515" r:id="rId60" display="https://podminky.urs.cz/item/CS_URS_2024_01/711161383"/>
    <hyperlink ref="F519" r:id="rId61" display="https://podminky.urs.cz/item/CS_URS_2024_01/711192101"/>
    <hyperlink ref="F529" r:id="rId62" display="https://podminky.urs.cz/item/CS_URS_2024_01/711211133"/>
    <hyperlink ref="F534" r:id="rId63" display="https://podminky.urs.cz/item/CS_URS_2024_01/711491471"/>
    <hyperlink ref="F542" r:id="rId64" display="https://podminky.urs.cz/item/CS_URS_2024_01/998711122"/>
    <hyperlink ref="F546" r:id="rId65" display="https://podminky.urs.cz/item/CS_URS_2024_01/712363001"/>
    <hyperlink ref="F553" r:id="rId66" display="https://podminky.urs.cz/item/CS_URS_2024_01/712771101"/>
    <hyperlink ref="F559" r:id="rId67" display="https://podminky.urs.cz/item/CS_URS_2024_01/712771221"/>
    <hyperlink ref="F567" r:id="rId68" display="https://podminky.urs.cz/item/CS_URS_2024_01/712771401"/>
    <hyperlink ref="F575" r:id="rId69" display="https://podminky.urs.cz/item/CS_URS_2024_01/712771521"/>
    <hyperlink ref="F582" r:id="rId70" display="https://podminky.urs.cz/item/CS_URS_2024_01/712771601"/>
    <hyperlink ref="F590" r:id="rId71" display="https://podminky.urs.cz/item/CS_URS_2024_01/712771613"/>
    <hyperlink ref="F597" r:id="rId72" display="https://podminky.urs.cz/item/CS_URS_2024_01/998712111"/>
    <hyperlink ref="F601" r:id="rId73" display="https://podminky.urs.cz/item/CS_URS_2024_01/713111111"/>
    <hyperlink ref="F609" r:id="rId74" display="https://podminky.urs.cz/item/CS_URS_2024_01/713121111"/>
    <hyperlink ref="F639" r:id="rId75" display="https://podminky.urs.cz/item/CS_URS_2024_01/713121112"/>
    <hyperlink ref="F648" r:id="rId76" display="https://podminky.urs.cz/item/CS_URS_2024_01/713121312"/>
    <hyperlink ref="F668" r:id="rId77" display="https://podminky.urs.cz/item/CS_URS_2024_01/713121313"/>
    <hyperlink ref="F683" r:id="rId78" display="https://podminky.urs.cz/item/CS_URS_2024_01/713151111"/>
    <hyperlink ref="F691" r:id="rId79" display="https://podminky.urs.cz/item/CS_URS_2024_01/713151141"/>
    <hyperlink ref="F699" r:id="rId80" display="https://podminky.urs.cz/item/CS_URS_2024_01/713151162"/>
    <hyperlink ref="F710" r:id="rId81" display="https://podminky.urs.cz/item/CS_URS_2024_01/713191132"/>
    <hyperlink ref="F727" r:id="rId82" display="https://podminky.urs.cz/item/CS_URS_2024_01/713411111"/>
    <hyperlink ref="F733" r:id="rId83" display="https://podminky.urs.cz/item/CS_URS_2024_01/998713122"/>
    <hyperlink ref="F737" r:id="rId84" display="https://podminky.urs.cz/item/CS_URS_2024_01/714182011"/>
    <hyperlink ref="F744" r:id="rId85" display="https://podminky.urs.cz/item/CS_URS_2024_01/998714122"/>
    <hyperlink ref="F748" r:id="rId86" display="https://podminky.urs.cz/item/CS_URS_2024_01/721173401"/>
    <hyperlink ref="F753" r:id="rId87" display="https://podminky.urs.cz/item/CS_URS_2024_01/721174005"/>
    <hyperlink ref="F758" r:id="rId88" display="https://podminky.urs.cz/item/CS_URS_2024_01/721174025"/>
    <hyperlink ref="F764" r:id="rId89" display="https://podminky.urs.cz/item/CS_URS_2024_01/721174043"/>
    <hyperlink ref="F774" r:id="rId90" display="https://podminky.urs.cz/item/CS_URS_2024_01/721174045"/>
    <hyperlink ref="F784" r:id="rId91" display="https://podminky.urs.cz/item/CS_URS_2024_01/721211611"/>
    <hyperlink ref="F788" r:id="rId92" display="https://podminky.urs.cz/item/CS_URS_2024_01/998721122"/>
    <hyperlink ref="F792" r:id="rId93" display="https://podminky.urs.cz/item/CS_URS_2024_01/722174004"/>
    <hyperlink ref="F808" r:id="rId94" display="https://podminky.urs.cz/item/CS_URS_2024_01/722176114"/>
    <hyperlink ref="F816" r:id="rId95" display="https://podminky.urs.cz/item/CS_URS_2024_01/722181232"/>
    <hyperlink ref="F821" r:id="rId96" display="https://podminky.urs.cz/item/CS_URS_2024_01/722190402"/>
    <hyperlink ref="F825" r:id="rId97" display="https://podminky.urs.cz/item/CS_URS_2024_01/722221134"/>
    <hyperlink ref="F828" r:id="rId98" display="https://podminky.urs.cz/item/CS_URS_2024_01/722270103"/>
    <hyperlink ref="F832" r:id="rId99" display="https://podminky.urs.cz/item/CS_URS_2024_01/722290246"/>
    <hyperlink ref="F837" r:id="rId100" display="https://podminky.urs.cz/item/CS_URS_2024_01/998722122"/>
    <hyperlink ref="F841" r:id="rId101" display="https://podminky.urs.cz/item/CS_URS_2024_01/725112022"/>
    <hyperlink ref="F845" r:id="rId102" display="https://podminky.urs.cz/item/CS_URS_2024_01/725211602"/>
    <hyperlink ref="F849" r:id="rId103" display="https://podminky.urs.cz/item/CS_URS_2024_01/725211703"/>
    <hyperlink ref="F853" r:id="rId104" display="https://podminky.urs.cz/item/CS_URS_2024_01/725241142"/>
    <hyperlink ref="F856" r:id="rId105" display="https://podminky.urs.cz/item/CS_URS_2024_01/725244203"/>
    <hyperlink ref="F859" r:id="rId106" display="https://podminky.urs.cz/item/CS_URS_2024_01/725311121"/>
    <hyperlink ref="F863" r:id="rId107" display="https://podminky.urs.cz/item/CS_URS_2024_01/725331111"/>
    <hyperlink ref="F867" r:id="rId108" display="https://podminky.urs.cz/item/CS_URS_2024_01/725821323"/>
    <hyperlink ref="F871" r:id="rId109" display="https://podminky.urs.cz/item/CS_URS_2024_01/725822633"/>
    <hyperlink ref="F875" r:id="rId110" display="https://podminky.urs.cz/item/CS_URS_2024_01/725841322"/>
    <hyperlink ref="F879" r:id="rId111" display="https://podminky.urs.cz/item/CS_URS_2024_01/725851315"/>
    <hyperlink ref="F883" r:id="rId112" display="https://podminky.urs.cz/item/CS_URS_2024_01/725851325"/>
    <hyperlink ref="F887" r:id="rId113" display="https://podminky.urs.cz/item/CS_URS_2024_01/725862113"/>
    <hyperlink ref="F899" r:id="rId114" display="https://podminky.urs.cz/item/CS_URS_2024_01/998725122"/>
    <hyperlink ref="F903" r:id="rId115" display="https://podminky.urs.cz/item/CS_URS_2024_01/726111031"/>
    <hyperlink ref="F907" r:id="rId116" display="https://podminky.urs.cz/item/CS_URS_2024_01/726131041"/>
    <hyperlink ref="F911" r:id="rId117" display="https://podminky.urs.cz/item/CS_URS_2024_01/998726132"/>
    <hyperlink ref="F919" r:id="rId118" display="https://podminky.urs.cz/item/CS_URS_2024_01/998742122"/>
    <hyperlink ref="F923" r:id="rId119" display="https://podminky.urs.cz/item/CS_URS_2024_01/751398012"/>
    <hyperlink ref="F929" r:id="rId120" display="https://podminky.urs.cz/item/CS_URS_2024_01/751398021"/>
    <hyperlink ref="F939" r:id="rId121" display="https://podminky.urs.cz/item/CS_URS_2024_01/751398022"/>
    <hyperlink ref="F945" r:id="rId122" display="https://podminky.urs.cz/item/CS_URS_2024_01/751510042"/>
    <hyperlink ref="F950" r:id="rId123" display="https://podminky.urs.cz/item/CS_URS_2024_01/751525052"/>
    <hyperlink ref="F954" r:id="rId124" display="https://podminky.urs.cz/item/CS_URS_2024_01/751525082"/>
    <hyperlink ref="F958" r:id="rId125" display="https://podminky.urs.cz/item/CS_URS_2024_01/751613140"/>
    <hyperlink ref="F964" r:id="rId126" display="https://podminky.urs.cz/item/CS_URS_2024_01/751613141"/>
    <hyperlink ref="F970" r:id="rId127" display="https://podminky.urs.cz/item/CS_URS_2024_01/998751121"/>
    <hyperlink ref="F974" r:id="rId128" display="https://podminky.urs.cz/item/CS_URS_2024_01/761661021"/>
    <hyperlink ref="F981" r:id="rId129" display="https://podminky.urs.cz/item/CS_URS_2024_01/998761121"/>
    <hyperlink ref="F985" r:id="rId130" display="https://podminky.urs.cz/item/CS_URS_2024_01/762085103"/>
    <hyperlink ref="F992" r:id="rId131" display="https://podminky.urs.cz/item/CS_URS_2024_01/762332922"/>
    <hyperlink ref="F997" r:id="rId132" display="https://podminky.urs.cz/item/CS_URS_2024_01/762331931"/>
    <hyperlink ref="F1008" r:id="rId133" display="https://podminky.urs.cz/item/CS_URS_2024_01/762332923"/>
    <hyperlink ref="F1019" r:id="rId134" display="https://podminky.urs.cz/item/CS_URS_2024_01/762332923"/>
    <hyperlink ref="F1022" r:id="rId135" display="https://podminky.urs.cz/item/CS_URS_2024_01/762333913"/>
    <hyperlink ref="F1026" r:id="rId136" display="https://podminky.urs.cz/item/CS_URS_2024_01/762341250"/>
    <hyperlink ref="F1035" r:id="rId137" display="https://podminky.urs.cz/item/CS_URS_2024_01/762713241"/>
    <hyperlink ref="F1043" r:id="rId138" display="https://podminky.urs.cz/item/CS_URS_2024_01/762341210"/>
    <hyperlink ref="F1054" r:id="rId139" display="https://podminky.urs.cz/item/CS_URS_2024_01/762342214"/>
    <hyperlink ref="F1065" r:id="rId140" display="https://podminky.urs.cz/item/CS_URS_2024_01/762342511"/>
    <hyperlink ref="F1076" r:id="rId141" display="https://podminky.urs.cz/item/CS_URS_2024_01/762511296"/>
    <hyperlink ref="F1082" r:id="rId142" display="https://podminky.urs.cz/item/CS_URS_2024_01/762512261"/>
    <hyperlink ref="F1101" r:id="rId143" display="https://podminky.urs.cz/item/CS_URS_2024_01/762526130"/>
    <hyperlink ref="F1109" r:id="rId144" display="https://podminky.urs.cz/item/CS_URS_2024_01/762713221"/>
    <hyperlink ref="F1122" r:id="rId145" display="https://podminky.urs.cz/item/CS_URS_2024_01/762723411"/>
    <hyperlink ref="F1137" r:id="rId146" display="https://podminky.urs.cz/item/CS_URS_2024_01/762795000"/>
    <hyperlink ref="F1150" r:id="rId147" display="https://podminky.urs.cz/item/CS_URS_2024_01/762822130"/>
    <hyperlink ref="F1163" r:id="rId148" display="https://podminky.urs.cz/item/CS_URS_2024_01/998762112"/>
    <hyperlink ref="F1167" r:id="rId149" display="https://podminky.urs.cz/item/CS_URS_2024_01/763111316"/>
    <hyperlink ref="F1179" r:id="rId150" display="https://podminky.urs.cz/item/CS_URS_2024_01/763111333"/>
    <hyperlink ref="F1184" r:id="rId151" display="https://podminky.urs.cz/item/CS_URS_2024_01/763111335"/>
    <hyperlink ref="F1189" r:id="rId152" display="https://podminky.urs.cz/item/CS_URS_2024_01/763111336"/>
    <hyperlink ref="F1197" r:id="rId153" display="https://podminky.urs.cz/item/CS_URS_2024_01/763121424"/>
    <hyperlink ref="F1202" r:id="rId154" display="https://podminky.urs.cz/item/CS_URS_2024_01/763121590"/>
    <hyperlink ref="F1207" r:id="rId155" display="https://podminky.urs.cz/item/CS_URS_2024_01/763122405"/>
    <hyperlink ref="F1212" r:id="rId156" display="https://podminky.urs.cz/item/CS_URS_2024_01/763131432"/>
    <hyperlink ref="F1217" r:id="rId157" display="https://podminky.urs.cz/item/CS_URS_2024_01/763131613"/>
    <hyperlink ref="F1228" r:id="rId158" display="https://podminky.urs.cz/item/CS_URS_2024_01/763131621"/>
    <hyperlink ref="F1236" r:id="rId159" display="https://podminky.urs.cz/item/CS_URS_2024_01/763131762"/>
    <hyperlink ref="F1239" r:id="rId160" display="https://podminky.urs.cz/item/CS_URS_2024_01/763161718"/>
    <hyperlink ref="F1247" r:id="rId161" display="https://podminky.urs.cz/item/CS_URS_2024_01/763181411"/>
    <hyperlink ref="F1252" r:id="rId162" display="https://podminky.urs.cz/item/CS_URS_2024_01/998763302"/>
    <hyperlink ref="F1256" r:id="rId163" display="https://podminky.urs.cz/item/CS_URS_2024_01/764212662"/>
    <hyperlink ref="F1261" r:id="rId164" display="https://podminky.urs.cz/item/CS_URS_2024_01/764214605"/>
    <hyperlink ref="F1266" r:id="rId165" display="https://podminky.urs.cz/item/CS_URS_2024_01/764214606"/>
    <hyperlink ref="F1271" r:id="rId166" display="https://podminky.urs.cz/item/CS_URS_2024_01/764311614"/>
    <hyperlink ref="F1276" r:id="rId167" display="https://podminky.urs.cz/item/CS_URS_2024_01/764311615"/>
    <hyperlink ref="F1281" r:id="rId168" display="https://podminky.urs.cz/item/CS_URS_2024_01/764311617"/>
    <hyperlink ref="F1286" r:id="rId169" display="https://podminky.urs.cz/item/CS_URS_2024_01/764314654"/>
    <hyperlink ref="F1291" r:id="rId170" display="https://podminky.urs.cz/item/CS_URS_2024_01/764315623"/>
    <hyperlink ref="F1299" r:id="rId171" display="https://podminky.urs.cz/item/CS_URS_2024_01/764501103"/>
    <hyperlink ref="F1304" r:id="rId172" display="https://podminky.urs.cz/item/CS_URS_2024_01/764501105"/>
    <hyperlink ref="F1309" r:id="rId173" display="https://podminky.urs.cz/item/CS_URS_2024_01/764508131"/>
    <hyperlink ref="F1314" r:id="rId174" display="https://podminky.urs.cz/item/CS_URS_2024_01/764511612"/>
    <hyperlink ref="F1319" r:id="rId175" display="https://podminky.urs.cz/item/CS_URS_2024_01/764518401"/>
    <hyperlink ref="F1324" r:id="rId176" display="https://podminky.urs.cz/item/CS_URS_2024_01/764212664"/>
    <hyperlink ref="F1329" r:id="rId177" display="https://podminky.urs.cz/item/CS_URS_2024_01/764236403"/>
    <hyperlink ref="F1334" r:id="rId178" display="https://podminky.urs.cz/item/CS_URS_2024_01/764538422"/>
    <hyperlink ref="F1339" r:id="rId179" display="https://podminky.urs.cz/item/CS_URS_2024_01/998764112"/>
    <hyperlink ref="F1343" r:id="rId180" display="https://podminky.urs.cz/item/CS_URS_2024_01/765131061"/>
    <hyperlink ref="F1354" r:id="rId181" display="https://podminky.urs.cz/item/CS_URS_2024_01/765131281"/>
    <hyperlink ref="F1358" r:id="rId182" display="https://podminky.urs.cz/item/CS_URS_2024_01/765131131"/>
    <hyperlink ref="F1366" r:id="rId183" display="https://podminky.urs.cz/item/CS_URS_2024_01/765131171"/>
    <hyperlink ref="F1373" r:id="rId184" display="https://podminky.urs.cz/item/CS_URS_2024_01/765131191"/>
    <hyperlink ref="F1380" r:id="rId185" display="https://podminky.urs.cz/item/CS_URS_2024_01/765135041"/>
    <hyperlink ref="F1389" r:id="rId186" display="https://podminky.urs.cz/item/CS_URS_2024_01/765191023"/>
    <hyperlink ref="F1396" r:id="rId187" display="https://podminky.urs.cz/item/CS_URS_2024_01/765191051"/>
    <hyperlink ref="F1405" r:id="rId188" display="https://podminky.urs.cz/item/CS_URS_2024_01/998765122"/>
    <hyperlink ref="F1413" r:id="rId189" display="https://podminky.urs.cz/item/CS_URS_2024_01/766211611"/>
    <hyperlink ref="F1424" r:id="rId190" display="https://podminky.urs.cz/item/CS_URS_2024_01/766231113"/>
    <hyperlink ref="F1429" r:id="rId191" display="https://podminky.urs.cz/item/CS_URS_2024_01/766438111"/>
    <hyperlink ref="F1449" r:id="rId192" display="https://podminky.urs.cz/item/CS_URS_2024_01/766621112"/>
    <hyperlink ref="F1456" r:id="rId193" display="https://podminky.urs.cz/item/CS_URS_2024_01/766622923"/>
    <hyperlink ref="F1476" r:id="rId194" display="https://podminky.urs.cz/item/CS_URS_2024_01/766629214"/>
    <hyperlink ref="F1480" r:id="rId195" display="https://podminky.urs.cz/item/CS_URS_2024_01/766629314"/>
    <hyperlink ref="F1484" r:id="rId196" display="https://podminky.urs.cz/item/CS_URS_2024_01/766691510"/>
    <hyperlink ref="F1490" r:id="rId197" display="https://podminky.urs.cz/item/CS_URS_2024_01/766694116"/>
    <hyperlink ref="F1503" r:id="rId198" display="https://podminky.urs.cz/item/CS_URS_2024_01/766671003"/>
    <hyperlink ref="F1511" r:id="rId199" display="https://podminky.urs.cz/item/CS_URS_2024_01/765135013"/>
    <hyperlink ref="F1519" r:id="rId200" display="https://podminky.urs.cz/item/CS_URS_2024_01/766660182"/>
    <hyperlink ref="F1526" r:id="rId201" display="https://podminky.urs.cz/item/CS_URS_2024_01/766660131"/>
    <hyperlink ref="F1533" r:id="rId202" display="https://podminky.urs.cz/item/CS_URS_2024_01/766660141"/>
    <hyperlink ref="F1540" r:id="rId203" display="https://podminky.urs.cz/item/CS_URS_2024_01/766660191"/>
    <hyperlink ref="F1555" r:id="rId204" display="https://podminky.urs.cz/item/CS_URS_2024_01/766660193"/>
    <hyperlink ref="F1564" r:id="rId205" display="https://podminky.urs.cz/item/CS_URS_2024_01/766660421"/>
    <hyperlink ref="F1578" r:id="rId206" display="https://podminky.urs.cz/item/CS_URS_2024_01/766660729"/>
    <hyperlink ref="F1582" r:id="rId207" display="https://podminky.urs.cz/item/CS_URS_2024_01/766681115"/>
    <hyperlink ref="F1589" r:id="rId208" display="https://podminky.urs.cz/item/CS_URS_2024_01/766682111"/>
    <hyperlink ref="F1601" r:id="rId209" display="https://podminky.urs.cz/item/CS_URS_2024_01/766682113"/>
    <hyperlink ref="F1608" r:id="rId210" display="https://podminky.urs.cz/item/CS_URS_2024_01/766695212"/>
    <hyperlink ref="F1639" r:id="rId211" display="https://podminky.urs.cz/item/CS_URS_2024_01/766660979"/>
    <hyperlink ref="F1653" r:id="rId212" display="https://podminky.urs.cz/item/CS_URS_2024_01/766660984"/>
    <hyperlink ref="F1659" r:id="rId213" display="https://podminky.urs.cz/item/CS_URS_2024_01/766663991"/>
    <hyperlink ref="F1667" r:id="rId214" display="https://podminky.urs.cz/item/CS_URS_2024_01/766663992"/>
    <hyperlink ref="F1676" r:id="rId215" display="https://podminky.urs.cz/item/CS_URS_2024_01/998766122"/>
    <hyperlink ref="F1680" r:id="rId216" display="https://podminky.urs.cz/item/CS_URS_2024_01/767330111"/>
    <hyperlink ref="F1687" r:id="rId217" display="https://podminky.urs.cz/item/CS_URS_2024_01/767995116"/>
    <hyperlink ref="F1695" r:id="rId218" display="https://podminky.urs.cz/item/CS_URS_2024_01/998767122"/>
    <hyperlink ref="F1699" r:id="rId219" display="https://podminky.urs.cz/item/CS_URS_2024_01/771111011"/>
    <hyperlink ref="F1707" r:id="rId220" display="https://podminky.urs.cz/item/CS_URS_2024_01/771121011"/>
    <hyperlink ref="F1715" r:id="rId221" display="https://podminky.urs.cz/item/CS_URS_2024_01/771591112"/>
    <hyperlink ref="F1718" r:id="rId222" display="https://podminky.urs.cz/item/CS_URS_2024_01/771574415"/>
    <hyperlink ref="F1729" r:id="rId223" display="https://podminky.urs.cz/item/CS_URS_2024_01/771531003"/>
    <hyperlink ref="F1740" r:id="rId224" display="https://podminky.urs.cz/item/CS_URS_2024_01/998771122"/>
    <hyperlink ref="F1744" r:id="rId225" display="https://podminky.urs.cz/item/CS_URS_2024_01/775111411"/>
    <hyperlink ref="F1758" r:id="rId226" display="https://podminky.urs.cz/item/CS_URS_2024_01/775530032"/>
    <hyperlink ref="F1781" r:id="rId227" display="https://podminky.urs.cz/item/CS_URS_2024_01/775591191"/>
    <hyperlink ref="F1789" r:id="rId228" display="https://podminky.urs.cz/item/CS_URS_2024_01/998775122"/>
    <hyperlink ref="F1793" r:id="rId229" display="https://podminky.urs.cz/item/CS_URS_2024_01/776141111"/>
    <hyperlink ref="F1798" r:id="rId230" display="https://podminky.urs.cz/item/CS_URS_2024_01/776222111"/>
    <hyperlink ref="F1806" r:id="rId231" display="https://podminky.urs.cz/item/CS_URS_2024_01/998776122"/>
    <hyperlink ref="F1810" r:id="rId232" display="https://podminky.urs.cz/item/CS_URS_2024_01/781121011"/>
    <hyperlink ref="F1819" r:id="rId233" display="https://podminky.urs.cz/item/CS_URS_2024_01/781131112"/>
    <hyperlink ref="F1823" r:id="rId234" display="https://podminky.urs.cz/item/CS_URS_2024_01/781472216"/>
    <hyperlink ref="F1834" r:id="rId235" display="https://podminky.urs.cz/item/CS_URS_2024_01/998781122"/>
    <hyperlink ref="F1838" r:id="rId236" display="https://podminky.urs.cz/item/CS_URS_2024_01/783101201"/>
    <hyperlink ref="F1846" r:id="rId237" display="https://podminky.urs.cz/item/CS_URS_2024_01/783101203"/>
    <hyperlink ref="F1861" r:id="rId238" display="https://podminky.urs.cz/item/CS_URS_2024_01/783164101"/>
    <hyperlink ref="F1876" r:id="rId239" display="https://podminky.urs.cz/item/CS_URS_2024_01/783168211"/>
    <hyperlink ref="F1899" r:id="rId240" display="https://podminky.urs.cz/item/CS_URS_2024_01/783201401"/>
    <hyperlink ref="F1914" r:id="rId241" display="https://podminky.urs.cz/item/CS_URS_2024_01/783213021"/>
    <hyperlink ref="F1934" r:id="rId242" display="https://podminky.urs.cz/item/CS_URS_2024_01/783226101"/>
    <hyperlink ref="F1942" r:id="rId243" display="https://podminky.urs.cz/item/CS_URS_2024_01/783268111"/>
    <hyperlink ref="F1951" r:id="rId244" display="https://podminky.urs.cz/item/CS_URS_2024_01/783301313"/>
    <hyperlink ref="F1956" r:id="rId245" display="https://podminky.urs.cz/item/CS_URS_2024_01/783314101"/>
    <hyperlink ref="F1959" r:id="rId246" display="https://podminky.urs.cz/item/CS_URS_2024_01/783317101"/>
    <hyperlink ref="F1963" r:id="rId247" display="https://podminky.urs.cz/item/CS_URS_2024_01/784181101"/>
    <hyperlink ref="F1967" r:id="rId248" display="https://podminky.urs.cz/item/CS_URS_2024_01/78422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Palackého č. p. 92, Pelhřimov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3014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32</v>
      </c>
      <c r="G12" s="41"/>
      <c r="H12" s="41"/>
      <c r="I12" s="135" t="s">
        <v>23</v>
      </c>
      <c r="J12" s="140" t="str">
        <f>'Rekapitulace stavby'!AN8</f>
        <v>3. 1. 2024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Pelhřimov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06530591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Studio A s. r. o.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ROUND((SUM(BE82:BE215)),  2)</f>
        <v>0</v>
      </c>
      <c r="G33" s="41"/>
      <c r="H33" s="41"/>
      <c r="I33" s="151">
        <v>0.20999999999999999</v>
      </c>
      <c r="J33" s="150">
        <f>ROUND(((SUM(BE82:BE215))*I33),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ROUND((SUM(BF82:BF215)),  2)</f>
        <v>0</v>
      </c>
      <c r="G34" s="41"/>
      <c r="H34" s="41"/>
      <c r="I34" s="151">
        <v>0.12</v>
      </c>
      <c r="J34" s="150">
        <f>ROUND(((SUM(BF82:BF215))*I34),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ROUND((SUM(BG82:BG215)),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ROUND((SUM(BH82:BH215)),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ROUND((SUM(BI82:BI215)),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Palackého č. p. 92, Pelhřimov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003 - Elektroinstalace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3. 1. 2024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 r. 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3015</v>
      </c>
      <c r="E60" s="171"/>
      <c r="F60" s="171"/>
      <c r="G60" s="171"/>
      <c r="H60" s="171"/>
      <c r="I60" s="171"/>
      <c r="J60" s="172">
        <f>J83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3016</v>
      </c>
      <c r="E61" s="171"/>
      <c r="F61" s="171"/>
      <c r="G61" s="171"/>
      <c r="H61" s="171"/>
      <c r="I61" s="171"/>
      <c r="J61" s="172">
        <f>J90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3017</v>
      </c>
      <c r="E62" s="171"/>
      <c r="F62" s="171"/>
      <c r="G62" s="171"/>
      <c r="H62" s="171"/>
      <c r="I62" s="171"/>
      <c r="J62" s="172">
        <f>J209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6" t="s">
        <v>118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3" t="str">
        <f>E7</f>
        <v>Stavební úpravy objektu Palackého č. p. 92, Pelhřimov</v>
      </c>
      <c r="F72" s="35"/>
      <c r="G72" s="35"/>
      <c r="H72" s="35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97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003 - Elektroinstalace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21</v>
      </c>
      <c r="D76" s="43"/>
      <c r="E76" s="43"/>
      <c r="F76" s="30" t="str">
        <f>F12</f>
        <v xml:space="preserve"> </v>
      </c>
      <c r="G76" s="43"/>
      <c r="H76" s="43"/>
      <c r="I76" s="35" t="s">
        <v>23</v>
      </c>
      <c r="J76" s="75" t="str">
        <f>IF(J12="","",J12)</f>
        <v>3. 1. 2024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5" t="s">
        <v>25</v>
      </c>
      <c r="D78" s="43"/>
      <c r="E78" s="43"/>
      <c r="F78" s="30" t="str">
        <f>E15</f>
        <v>Město Pelhřimov</v>
      </c>
      <c r="G78" s="43"/>
      <c r="H78" s="43"/>
      <c r="I78" s="35" t="s">
        <v>31</v>
      </c>
      <c r="J78" s="39" t="str">
        <f>E21</f>
        <v xml:space="preserve"> 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5" t="s">
        <v>29</v>
      </c>
      <c r="D79" s="43"/>
      <c r="E79" s="43"/>
      <c r="F79" s="30" t="str">
        <f>IF(E18="","",E18)</f>
        <v>Vyplň údaj</v>
      </c>
      <c r="G79" s="43"/>
      <c r="H79" s="43"/>
      <c r="I79" s="35" t="s">
        <v>34</v>
      </c>
      <c r="J79" s="39" t="str">
        <f>E24</f>
        <v>Studio A s. r. o.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0"/>
      <c r="B81" s="181"/>
      <c r="C81" s="182" t="s">
        <v>119</v>
      </c>
      <c r="D81" s="183" t="s">
        <v>58</v>
      </c>
      <c r="E81" s="183" t="s">
        <v>54</v>
      </c>
      <c r="F81" s="183" t="s">
        <v>55</v>
      </c>
      <c r="G81" s="183" t="s">
        <v>120</v>
      </c>
      <c r="H81" s="183" t="s">
        <v>121</v>
      </c>
      <c r="I81" s="183" t="s">
        <v>122</v>
      </c>
      <c r="J81" s="183" t="s">
        <v>101</v>
      </c>
      <c r="K81" s="184" t="s">
        <v>123</v>
      </c>
      <c r="L81" s="185"/>
      <c r="M81" s="95" t="s">
        <v>19</v>
      </c>
      <c r="N81" s="96" t="s">
        <v>43</v>
      </c>
      <c r="O81" s="96" t="s">
        <v>124</v>
      </c>
      <c r="P81" s="96" t="s">
        <v>125</v>
      </c>
      <c r="Q81" s="96" t="s">
        <v>126</v>
      </c>
      <c r="R81" s="96" t="s">
        <v>127</v>
      </c>
      <c r="S81" s="96" t="s">
        <v>128</v>
      </c>
      <c r="T81" s="97" t="s">
        <v>129</v>
      </c>
      <c r="U81" s="180"/>
      <c r="V81" s="180"/>
      <c r="W81" s="180"/>
      <c r="X81" s="180"/>
      <c r="Y81" s="180"/>
      <c r="Z81" s="180"/>
      <c r="AA81" s="180"/>
      <c r="AB81" s="180"/>
      <c r="AC81" s="180"/>
      <c r="AD81" s="180"/>
      <c r="AE81" s="180"/>
    </row>
    <row r="82" s="2" customFormat="1" ht="22.8" customHeight="1">
      <c r="A82" s="41"/>
      <c r="B82" s="42"/>
      <c r="C82" s="102" t="s">
        <v>130</v>
      </c>
      <c r="D82" s="43"/>
      <c r="E82" s="43"/>
      <c r="F82" s="43"/>
      <c r="G82" s="43"/>
      <c r="H82" s="43"/>
      <c r="I82" s="43"/>
      <c r="J82" s="186">
        <f>BK82</f>
        <v>0</v>
      </c>
      <c r="K82" s="43"/>
      <c r="L82" s="47"/>
      <c r="M82" s="98"/>
      <c r="N82" s="187"/>
      <c r="O82" s="99"/>
      <c r="P82" s="188">
        <f>P83+P90+P209</f>
        <v>0</v>
      </c>
      <c r="Q82" s="99"/>
      <c r="R82" s="188">
        <f>R83+R90+R209</f>
        <v>0</v>
      </c>
      <c r="S82" s="99"/>
      <c r="T82" s="189">
        <f>T83+T90+T209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20" t="s">
        <v>72</v>
      </c>
      <c r="AU82" s="20" t="s">
        <v>102</v>
      </c>
      <c r="BK82" s="190">
        <f>BK83+BK90+BK209</f>
        <v>0</v>
      </c>
    </row>
    <row r="83" s="12" customFormat="1" ht="25.92" customHeight="1">
      <c r="A83" s="12"/>
      <c r="B83" s="191"/>
      <c r="C83" s="192"/>
      <c r="D83" s="193" t="s">
        <v>72</v>
      </c>
      <c r="E83" s="194" t="s">
        <v>1253</v>
      </c>
      <c r="F83" s="194" t="s">
        <v>3018</v>
      </c>
      <c r="G83" s="192"/>
      <c r="H83" s="192"/>
      <c r="I83" s="195"/>
      <c r="J83" s="196">
        <f>BK83</f>
        <v>0</v>
      </c>
      <c r="K83" s="192"/>
      <c r="L83" s="197"/>
      <c r="M83" s="198"/>
      <c r="N83" s="199"/>
      <c r="O83" s="199"/>
      <c r="P83" s="200">
        <f>SUM(P84:P89)</f>
        <v>0</v>
      </c>
      <c r="Q83" s="199"/>
      <c r="R83" s="200">
        <f>SUM(R84:R89)</f>
        <v>0</v>
      </c>
      <c r="S83" s="199"/>
      <c r="T83" s="201">
        <f>SUM(T84:T89)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2" t="s">
        <v>81</v>
      </c>
      <c r="AT83" s="203" t="s">
        <v>72</v>
      </c>
      <c r="AU83" s="203" t="s">
        <v>73</v>
      </c>
      <c r="AY83" s="202" t="s">
        <v>133</v>
      </c>
      <c r="BK83" s="204">
        <f>SUM(BK84:BK89)</f>
        <v>0</v>
      </c>
    </row>
    <row r="84" s="2" customFormat="1" ht="16.5" customHeight="1">
      <c r="A84" s="41"/>
      <c r="B84" s="42"/>
      <c r="C84" s="207" t="s">
        <v>81</v>
      </c>
      <c r="D84" s="207" t="s">
        <v>135</v>
      </c>
      <c r="E84" s="208" t="s">
        <v>3019</v>
      </c>
      <c r="F84" s="209" t="s">
        <v>3020</v>
      </c>
      <c r="G84" s="210" t="s">
        <v>312</v>
      </c>
      <c r="H84" s="211">
        <v>96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140</v>
      </c>
      <c r="AT84" s="218" t="s">
        <v>135</v>
      </c>
      <c r="AU84" s="218" t="s">
        <v>81</v>
      </c>
      <c r="AY84" s="20" t="s">
        <v>133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81</v>
      </c>
      <c r="BK84" s="219">
        <f>ROUND(I84*H84,2)</f>
        <v>0</v>
      </c>
      <c r="BL84" s="20" t="s">
        <v>140</v>
      </c>
      <c r="BM84" s="218" t="s">
        <v>83</v>
      </c>
    </row>
    <row r="85" s="2" customFormat="1">
      <c r="A85" s="41"/>
      <c r="B85" s="42"/>
      <c r="C85" s="43"/>
      <c r="D85" s="220" t="s">
        <v>142</v>
      </c>
      <c r="E85" s="43"/>
      <c r="F85" s="221" t="s">
        <v>3020</v>
      </c>
      <c r="G85" s="43"/>
      <c r="H85" s="43"/>
      <c r="I85" s="222"/>
      <c r="J85" s="43"/>
      <c r="K85" s="43"/>
      <c r="L85" s="47"/>
      <c r="M85" s="223"/>
      <c r="N85" s="224"/>
      <c r="O85" s="87"/>
      <c r="P85" s="87"/>
      <c r="Q85" s="87"/>
      <c r="R85" s="87"/>
      <c r="S85" s="87"/>
      <c r="T85" s="88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142</v>
      </c>
      <c r="AU85" s="20" t="s">
        <v>81</v>
      </c>
    </row>
    <row r="86" s="2" customFormat="1" ht="16.5" customHeight="1">
      <c r="A86" s="41"/>
      <c r="B86" s="42"/>
      <c r="C86" s="207" t="s">
        <v>83</v>
      </c>
      <c r="D86" s="207" t="s">
        <v>135</v>
      </c>
      <c r="E86" s="208" t="s">
        <v>3021</v>
      </c>
      <c r="F86" s="209" t="s">
        <v>3022</v>
      </c>
      <c r="G86" s="210" t="s">
        <v>312</v>
      </c>
      <c r="H86" s="211">
        <v>190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140</v>
      </c>
      <c r="AT86" s="218" t="s">
        <v>135</v>
      </c>
      <c r="AU86" s="218" t="s">
        <v>81</v>
      </c>
      <c r="AY86" s="20" t="s">
        <v>133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81</v>
      </c>
      <c r="BK86" s="219">
        <f>ROUND(I86*H86,2)</f>
        <v>0</v>
      </c>
      <c r="BL86" s="20" t="s">
        <v>140</v>
      </c>
      <c r="BM86" s="218" t="s">
        <v>140</v>
      </c>
    </row>
    <row r="87" s="2" customFormat="1">
      <c r="A87" s="41"/>
      <c r="B87" s="42"/>
      <c r="C87" s="43"/>
      <c r="D87" s="220" t="s">
        <v>142</v>
      </c>
      <c r="E87" s="43"/>
      <c r="F87" s="221" t="s">
        <v>3022</v>
      </c>
      <c r="G87" s="43"/>
      <c r="H87" s="43"/>
      <c r="I87" s="222"/>
      <c r="J87" s="43"/>
      <c r="K87" s="43"/>
      <c r="L87" s="47"/>
      <c r="M87" s="223"/>
      <c r="N87" s="224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142</v>
      </c>
      <c r="AU87" s="20" t="s">
        <v>81</v>
      </c>
    </row>
    <row r="88" s="2" customFormat="1" ht="16.5" customHeight="1">
      <c r="A88" s="41"/>
      <c r="B88" s="42"/>
      <c r="C88" s="207" t="s">
        <v>154</v>
      </c>
      <c r="D88" s="207" t="s">
        <v>135</v>
      </c>
      <c r="E88" s="208" t="s">
        <v>3023</v>
      </c>
      <c r="F88" s="209" t="s">
        <v>3024</v>
      </c>
      <c r="G88" s="210" t="s">
        <v>312</v>
      </c>
      <c r="H88" s="211">
        <v>30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140</v>
      </c>
      <c r="AT88" s="218" t="s">
        <v>135</v>
      </c>
      <c r="AU88" s="218" t="s">
        <v>81</v>
      </c>
      <c r="AY88" s="20" t="s">
        <v>133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81</v>
      </c>
      <c r="BK88" s="219">
        <f>ROUND(I88*H88,2)</f>
        <v>0</v>
      </c>
      <c r="BL88" s="20" t="s">
        <v>140</v>
      </c>
      <c r="BM88" s="218" t="s">
        <v>172</v>
      </c>
    </row>
    <row r="89" s="2" customFormat="1">
      <c r="A89" s="41"/>
      <c r="B89" s="42"/>
      <c r="C89" s="43"/>
      <c r="D89" s="220" t="s">
        <v>142</v>
      </c>
      <c r="E89" s="43"/>
      <c r="F89" s="221" t="s">
        <v>3024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142</v>
      </c>
      <c r="AU89" s="20" t="s">
        <v>81</v>
      </c>
    </row>
    <row r="90" s="12" customFormat="1" ht="25.92" customHeight="1">
      <c r="A90" s="12"/>
      <c r="B90" s="191"/>
      <c r="C90" s="192"/>
      <c r="D90" s="193" t="s">
        <v>72</v>
      </c>
      <c r="E90" s="194" t="s">
        <v>3025</v>
      </c>
      <c r="F90" s="194" t="s">
        <v>3026</v>
      </c>
      <c r="G90" s="192"/>
      <c r="H90" s="192"/>
      <c r="I90" s="195"/>
      <c r="J90" s="196">
        <f>BK90</f>
        <v>0</v>
      </c>
      <c r="K90" s="192"/>
      <c r="L90" s="197"/>
      <c r="M90" s="198"/>
      <c r="N90" s="199"/>
      <c r="O90" s="199"/>
      <c r="P90" s="200">
        <f>SUM(P91:P208)</f>
        <v>0</v>
      </c>
      <c r="Q90" s="199"/>
      <c r="R90" s="200">
        <f>SUM(R91:R208)</f>
        <v>0</v>
      </c>
      <c r="S90" s="199"/>
      <c r="T90" s="201">
        <f>SUM(T91:T208)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81</v>
      </c>
      <c r="AT90" s="203" t="s">
        <v>72</v>
      </c>
      <c r="AU90" s="203" t="s">
        <v>73</v>
      </c>
      <c r="AY90" s="202" t="s">
        <v>133</v>
      </c>
      <c r="BK90" s="204">
        <f>SUM(BK91:BK208)</f>
        <v>0</v>
      </c>
    </row>
    <row r="91" s="2" customFormat="1" ht="16.5" customHeight="1">
      <c r="A91" s="41"/>
      <c r="B91" s="42"/>
      <c r="C91" s="207" t="s">
        <v>140</v>
      </c>
      <c r="D91" s="207" t="s">
        <v>135</v>
      </c>
      <c r="E91" s="208" t="s">
        <v>81</v>
      </c>
      <c r="F91" s="209" t="s">
        <v>3027</v>
      </c>
      <c r="G91" s="210" t="s">
        <v>2303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140</v>
      </c>
      <c r="AT91" s="218" t="s">
        <v>135</v>
      </c>
      <c r="AU91" s="218" t="s">
        <v>81</v>
      </c>
      <c r="AY91" s="20" t="s">
        <v>133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81</v>
      </c>
      <c r="BK91" s="219">
        <f>ROUND(I91*H91,2)</f>
        <v>0</v>
      </c>
      <c r="BL91" s="20" t="s">
        <v>140</v>
      </c>
      <c r="BM91" s="218" t="s">
        <v>188</v>
      </c>
    </row>
    <row r="92" s="2" customFormat="1">
      <c r="A92" s="41"/>
      <c r="B92" s="42"/>
      <c r="C92" s="43"/>
      <c r="D92" s="220" t="s">
        <v>142</v>
      </c>
      <c r="E92" s="43"/>
      <c r="F92" s="221" t="s">
        <v>3027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142</v>
      </c>
      <c r="AU92" s="20" t="s">
        <v>81</v>
      </c>
    </row>
    <row r="93" s="2" customFormat="1" ht="16.5" customHeight="1">
      <c r="A93" s="41"/>
      <c r="B93" s="42"/>
      <c r="C93" s="207" t="s">
        <v>166</v>
      </c>
      <c r="D93" s="207" t="s">
        <v>135</v>
      </c>
      <c r="E93" s="208" t="s">
        <v>83</v>
      </c>
      <c r="F93" s="209" t="s">
        <v>3028</v>
      </c>
      <c r="G93" s="210" t="s">
        <v>2303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140</v>
      </c>
      <c r="AT93" s="218" t="s">
        <v>135</v>
      </c>
      <c r="AU93" s="218" t="s">
        <v>81</v>
      </c>
      <c r="AY93" s="20" t="s">
        <v>133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81</v>
      </c>
      <c r="BK93" s="219">
        <f>ROUND(I93*H93,2)</f>
        <v>0</v>
      </c>
      <c r="BL93" s="20" t="s">
        <v>140</v>
      </c>
      <c r="BM93" s="218" t="s">
        <v>203</v>
      </c>
    </row>
    <row r="94" s="2" customFormat="1">
      <c r="A94" s="41"/>
      <c r="B94" s="42"/>
      <c r="C94" s="43"/>
      <c r="D94" s="220" t="s">
        <v>142</v>
      </c>
      <c r="E94" s="43"/>
      <c r="F94" s="221" t="s">
        <v>3028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142</v>
      </c>
      <c r="AU94" s="20" t="s">
        <v>81</v>
      </c>
    </row>
    <row r="95" s="2" customFormat="1" ht="16.5" customHeight="1">
      <c r="A95" s="41"/>
      <c r="B95" s="42"/>
      <c r="C95" s="207" t="s">
        <v>172</v>
      </c>
      <c r="D95" s="207" t="s">
        <v>135</v>
      </c>
      <c r="E95" s="208" t="s">
        <v>154</v>
      </c>
      <c r="F95" s="209" t="s">
        <v>3029</v>
      </c>
      <c r="G95" s="210" t="s">
        <v>2303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140</v>
      </c>
      <c r="AT95" s="218" t="s">
        <v>135</v>
      </c>
      <c r="AU95" s="218" t="s">
        <v>81</v>
      </c>
      <c r="AY95" s="20" t="s">
        <v>133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81</v>
      </c>
      <c r="BK95" s="219">
        <f>ROUND(I95*H95,2)</f>
        <v>0</v>
      </c>
      <c r="BL95" s="20" t="s">
        <v>140</v>
      </c>
      <c r="BM95" s="218" t="s">
        <v>8</v>
      </c>
    </row>
    <row r="96" s="2" customFormat="1">
      <c r="A96" s="41"/>
      <c r="B96" s="42"/>
      <c r="C96" s="43"/>
      <c r="D96" s="220" t="s">
        <v>142</v>
      </c>
      <c r="E96" s="43"/>
      <c r="F96" s="221" t="s">
        <v>3029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142</v>
      </c>
      <c r="AU96" s="20" t="s">
        <v>81</v>
      </c>
    </row>
    <row r="97" s="2" customFormat="1" ht="16.5" customHeight="1">
      <c r="A97" s="41"/>
      <c r="B97" s="42"/>
      <c r="C97" s="207" t="s">
        <v>178</v>
      </c>
      <c r="D97" s="207" t="s">
        <v>135</v>
      </c>
      <c r="E97" s="208" t="s">
        <v>3030</v>
      </c>
      <c r="F97" s="209" t="s">
        <v>3031</v>
      </c>
      <c r="G97" s="210" t="s">
        <v>287</v>
      </c>
      <c r="H97" s="211">
        <v>3</v>
      </c>
      <c r="I97" s="212"/>
      <c r="J97" s="213">
        <f>ROUND(I97*H97,2)</f>
        <v>0</v>
      </c>
      <c r="K97" s="209" t="s">
        <v>19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140</v>
      </c>
      <c r="AT97" s="218" t="s">
        <v>135</v>
      </c>
      <c r="AU97" s="218" t="s">
        <v>81</v>
      </c>
      <c r="AY97" s="20" t="s">
        <v>133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140</v>
      </c>
      <c r="BM97" s="218" t="s">
        <v>230</v>
      </c>
    </row>
    <row r="98" s="2" customFormat="1">
      <c r="A98" s="41"/>
      <c r="B98" s="42"/>
      <c r="C98" s="43"/>
      <c r="D98" s="220" t="s">
        <v>142</v>
      </c>
      <c r="E98" s="43"/>
      <c r="F98" s="221" t="s">
        <v>3031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142</v>
      </c>
      <c r="AU98" s="20" t="s">
        <v>81</v>
      </c>
    </row>
    <row r="99" s="2" customFormat="1" ht="16.5" customHeight="1">
      <c r="A99" s="41"/>
      <c r="B99" s="42"/>
      <c r="C99" s="207" t="s">
        <v>188</v>
      </c>
      <c r="D99" s="207" t="s">
        <v>135</v>
      </c>
      <c r="E99" s="208" t="s">
        <v>3032</v>
      </c>
      <c r="F99" s="209" t="s">
        <v>3033</v>
      </c>
      <c r="G99" s="210" t="s">
        <v>287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140</v>
      </c>
      <c r="AT99" s="218" t="s">
        <v>135</v>
      </c>
      <c r="AU99" s="218" t="s">
        <v>81</v>
      </c>
      <c r="AY99" s="20" t="s">
        <v>133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81</v>
      </c>
      <c r="BK99" s="219">
        <f>ROUND(I99*H99,2)</f>
        <v>0</v>
      </c>
      <c r="BL99" s="20" t="s">
        <v>140</v>
      </c>
      <c r="BM99" s="218" t="s">
        <v>246</v>
      </c>
    </row>
    <row r="100" s="2" customFormat="1">
      <c r="A100" s="41"/>
      <c r="B100" s="42"/>
      <c r="C100" s="43"/>
      <c r="D100" s="220" t="s">
        <v>142</v>
      </c>
      <c r="E100" s="43"/>
      <c r="F100" s="221" t="s">
        <v>3033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142</v>
      </c>
      <c r="AU100" s="20" t="s">
        <v>81</v>
      </c>
    </row>
    <row r="101" s="2" customFormat="1" ht="24.15" customHeight="1">
      <c r="A101" s="41"/>
      <c r="B101" s="42"/>
      <c r="C101" s="207" t="s">
        <v>186</v>
      </c>
      <c r="D101" s="207" t="s">
        <v>135</v>
      </c>
      <c r="E101" s="208" t="s">
        <v>140</v>
      </c>
      <c r="F101" s="209" t="s">
        <v>3034</v>
      </c>
      <c r="G101" s="210" t="s">
        <v>2303</v>
      </c>
      <c r="H101" s="211">
        <v>28</v>
      </c>
      <c r="I101" s="212"/>
      <c r="J101" s="213">
        <f>ROUND(I101*H101,2)</f>
        <v>0</v>
      </c>
      <c r="K101" s="209" t="s">
        <v>19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140</v>
      </c>
      <c r="AT101" s="218" t="s">
        <v>135</v>
      </c>
      <c r="AU101" s="218" t="s">
        <v>81</v>
      </c>
      <c r="AY101" s="20" t="s">
        <v>133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81</v>
      </c>
      <c r="BK101" s="219">
        <f>ROUND(I101*H101,2)</f>
        <v>0</v>
      </c>
      <c r="BL101" s="20" t="s">
        <v>140</v>
      </c>
      <c r="BM101" s="218" t="s">
        <v>262</v>
      </c>
    </row>
    <row r="102" s="2" customFormat="1">
      <c r="A102" s="41"/>
      <c r="B102" s="42"/>
      <c r="C102" s="43"/>
      <c r="D102" s="220" t="s">
        <v>142</v>
      </c>
      <c r="E102" s="43"/>
      <c r="F102" s="221" t="s">
        <v>3034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142</v>
      </c>
      <c r="AU102" s="20" t="s">
        <v>81</v>
      </c>
    </row>
    <row r="103" s="2" customFormat="1" ht="21.75" customHeight="1">
      <c r="A103" s="41"/>
      <c r="B103" s="42"/>
      <c r="C103" s="207" t="s">
        <v>203</v>
      </c>
      <c r="D103" s="207" t="s">
        <v>135</v>
      </c>
      <c r="E103" s="208" t="s">
        <v>166</v>
      </c>
      <c r="F103" s="209" t="s">
        <v>3035</v>
      </c>
      <c r="G103" s="210" t="s">
        <v>2303</v>
      </c>
      <c r="H103" s="211">
        <v>20</v>
      </c>
      <c r="I103" s="212"/>
      <c r="J103" s="213">
        <f>ROUND(I103*H103,2)</f>
        <v>0</v>
      </c>
      <c r="K103" s="209" t="s">
        <v>19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140</v>
      </c>
      <c r="AT103" s="218" t="s">
        <v>135</v>
      </c>
      <c r="AU103" s="218" t="s">
        <v>81</v>
      </c>
      <c r="AY103" s="20" t="s">
        <v>133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81</v>
      </c>
      <c r="BK103" s="219">
        <f>ROUND(I103*H103,2)</f>
        <v>0</v>
      </c>
      <c r="BL103" s="20" t="s">
        <v>140</v>
      </c>
      <c r="BM103" s="218" t="s">
        <v>278</v>
      </c>
    </row>
    <row r="104" s="2" customFormat="1">
      <c r="A104" s="41"/>
      <c r="B104" s="42"/>
      <c r="C104" s="43"/>
      <c r="D104" s="220" t="s">
        <v>142</v>
      </c>
      <c r="E104" s="43"/>
      <c r="F104" s="221" t="s">
        <v>3035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142</v>
      </c>
      <c r="AU104" s="20" t="s">
        <v>81</v>
      </c>
    </row>
    <row r="105" s="2" customFormat="1" ht="21.75" customHeight="1">
      <c r="A105" s="41"/>
      <c r="B105" s="42"/>
      <c r="C105" s="207" t="s">
        <v>210</v>
      </c>
      <c r="D105" s="207" t="s">
        <v>135</v>
      </c>
      <c r="E105" s="208" t="s">
        <v>172</v>
      </c>
      <c r="F105" s="209" t="s">
        <v>3036</v>
      </c>
      <c r="G105" s="210" t="s">
        <v>2303</v>
      </c>
      <c r="H105" s="211">
        <v>4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140</v>
      </c>
      <c r="AT105" s="218" t="s">
        <v>135</v>
      </c>
      <c r="AU105" s="218" t="s">
        <v>81</v>
      </c>
      <c r="AY105" s="20" t="s">
        <v>133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140</v>
      </c>
      <c r="BM105" s="218" t="s">
        <v>294</v>
      </c>
    </row>
    <row r="106" s="2" customFormat="1">
      <c r="A106" s="41"/>
      <c r="B106" s="42"/>
      <c r="C106" s="43"/>
      <c r="D106" s="220" t="s">
        <v>142</v>
      </c>
      <c r="E106" s="43"/>
      <c r="F106" s="221" t="s">
        <v>3036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142</v>
      </c>
      <c r="AU106" s="20" t="s">
        <v>81</v>
      </c>
    </row>
    <row r="107" s="2" customFormat="1" ht="16.5" customHeight="1">
      <c r="A107" s="41"/>
      <c r="B107" s="42"/>
      <c r="C107" s="207" t="s">
        <v>8</v>
      </c>
      <c r="D107" s="207" t="s">
        <v>135</v>
      </c>
      <c r="E107" s="208" t="s">
        <v>178</v>
      </c>
      <c r="F107" s="209" t="s">
        <v>3037</v>
      </c>
      <c r="G107" s="210" t="s">
        <v>2303</v>
      </c>
      <c r="H107" s="211">
        <v>2</v>
      </c>
      <c r="I107" s="212"/>
      <c r="J107" s="213">
        <f>ROUND(I107*H107,2)</f>
        <v>0</v>
      </c>
      <c r="K107" s="209" t="s">
        <v>19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140</v>
      </c>
      <c r="AT107" s="218" t="s">
        <v>135</v>
      </c>
      <c r="AU107" s="218" t="s">
        <v>81</v>
      </c>
      <c r="AY107" s="20" t="s">
        <v>133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81</v>
      </c>
      <c r="BK107" s="219">
        <f>ROUND(I107*H107,2)</f>
        <v>0</v>
      </c>
      <c r="BL107" s="20" t="s">
        <v>140</v>
      </c>
      <c r="BM107" s="218" t="s">
        <v>309</v>
      </c>
    </row>
    <row r="108" s="2" customFormat="1">
      <c r="A108" s="41"/>
      <c r="B108" s="42"/>
      <c r="C108" s="43"/>
      <c r="D108" s="220" t="s">
        <v>142</v>
      </c>
      <c r="E108" s="43"/>
      <c r="F108" s="221" t="s">
        <v>3037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142</v>
      </c>
      <c r="AU108" s="20" t="s">
        <v>81</v>
      </c>
    </row>
    <row r="109" s="2" customFormat="1" ht="21.75" customHeight="1">
      <c r="A109" s="41"/>
      <c r="B109" s="42"/>
      <c r="C109" s="207" t="s">
        <v>223</v>
      </c>
      <c r="D109" s="207" t="s">
        <v>135</v>
      </c>
      <c r="E109" s="208" t="s">
        <v>188</v>
      </c>
      <c r="F109" s="209" t="s">
        <v>3038</v>
      </c>
      <c r="G109" s="210" t="s">
        <v>2303</v>
      </c>
      <c r="H109" s="211">
        <v>10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140</v>
      </c>
      <c r="AT109" s="218" t="s">
        <v>135</v>
      </c>
      <c r="AU109" s="218" t="s">
        <v>81</v>
      </c>
      <c r="AY109" s="20" t="s">
        <v>133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81</v>
      </c>
      <c r="BK109" s="219">
        <f>ROUND(I109*H109,2)</f>
        <v>0</v>
      </c>
      <c r="BL109" s="20" t="s">
        <v>140</v>
      </c>
      <c r="BM109" s="218" t="s">
        <v>324</v>
      </c>
    </row>
    <row r="110" s="2" customFormat="1">
      <c r="A110" s="41"/>
      <c r="B110" s="42"/>
      <c r="C110" s="43"/>
      <c r="D110" s="220" t="s">
        <v>142</v>
      </c>
      <c r="E110" s="43"/>
      <c r="F110" s="221" t="s">
        <v>3038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142</v>
      </c>
      <c r="AU110" s="20" t="s">
        <v>81</v>
      </c>
    </row>
    <row r="111" s="2" customFormat="1" ht="16.5" customHeight="1">
      <c r="A111" s="41"/>
      <c r="B111" s="42"/>
      <c r="C111" s="207" t="s">
        <v>230</v>
      </c>
      <c r="D111" s="207" t="s">
        <v>135</v>
      </c>
      <c r="E111" s="208" t="s">
        <v>186</v>
      </c>
      <c r="F111" s="209" t="s">
        <v>3039</v>
      </c>
      <c r="G111" s="210" t="s">
        <v>2303</v>
      </c>
      <c r="H111" s="211">
        <v>12</v>
      </c>
      <c r="I111" s="212"/>
      <c r="J111" s="213">
        <f>ROUND(I111*H111,2)</f>
        <v>0</v>
      </c>
      <c r="K111" s="209" t="s">
        <v>19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140</v>
      </c>
      <c r="AT111" s="218" t="s">
        <v>135</v>
      </c>
      <c r="AU111" s="218" t="s">
        <v>81</v>
      </c>
      <c r="AY111" s="20" t="s">
        <v>133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81</v>
      </c>
      <c r="BK111" s="219">
        <f>ROUND(I111*H111,2)</f>
        <v>0</v>
      </c>
      <c r="BL111" s="20" t="s">
        <v>140</v>
      </c>
      <c r="BM111" s="218" t="s">
        <v>351</v>
      </c>
    </row>
    <row r="112" s="2" customFormat="1">
      <c r="A112" s="41"/>
      <c r="B112" s="42"/>
      <c r="C112" s="43"/>
      <c r="D112" s="220" t="s">
        <v>142</v>
      </c>
      <c r="E112" s="43"/>
      <c r="F112" s="221" t="s">
        <v>3039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142</v>
      </c>
      <c r="AU112" s="20" t="s">
        <v>81</v>
      </c>
    </row>
    <row r="113" s="2" customFormat="1" ht="21.75" customHeight="1">
      <c r="A113" s="41"/>
      <c r="B113" s="42"/>
      <c r="C113" s="207" t="s">
        <v>238</v>
      </c>
      <c r="D113" s="207" t="s">
        <v>135</v>
      </c>
      <c r="E113" s="208" t="s">
        <v>203</v>
      </c>
      <c r="F113" s="209" t="s">
        <v>3040</v>
      </c>
      <c r="G113" s="210" t="s">
        <v>2303</v>
      </c>
      <c r="H113" s="211">
        <v>4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140</v>
      </c>
      <c r="AT113" s="218" t="s">
        <v>135</v>
      </c>
      <c r="AU113" s="218" t="s">
        <v>81</v>
      </c>
      <c r="AY113" s="20" t="s">
        <v>133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81</v>
      </c>
      <c r="BK113" s="219">
        <f>ROUND(I113*H113,2)</f>
        <v>0</v>
      </c>
      <c r="BL113" s="20" t="s">
        <v>140</v>
      </c>
      <c r="BM113" s="218" t="s">
        <v>363</v>
      </c>
    </row>
    <row r="114" s="2" customFormat="1">
      <c r="A114" s="41"/>
      <c r="B114" s="42"/>
      <c r="C114" s="43"/>
      <c r="D114" s="220" t="s">
        <v>142</v>
      </c>
      <c r="E114" s="43"/>
      <c r="F114" s="221" t="s">
        <v>3040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142</v>
      </c>
      <c r="AU114" s="20" t="s">
        <v>81</v>
      </c>
    </row>
    <row r="115" s="2" customFormat="1" ht="24.15" customHeight="1">
      <c r="A115" s="41"/>
      <c r="B115" s="42"/>
      <c r="C115" s="207" t="s">
        <v>246</v>
      </c>
      <c r="D115" s="207" t="s">
        <v>135</v>
      </c>
      <c r="E115" s="208" t="s">
        <v>3041</v>
      </c>
      <c r="F115" s="209" t="s">
        <v>3042</v>
      </c>
      <c r="G115" s="210" t="s">
        <v>287</v>
      </c>
      <c r="H115" s="211">
        <v>5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140</v>
      </c>
      <c r="AT115" s="218" t="s">
        <v>135</v>
      </c>
      <c r="AU115" s="218" t="s">
        <v>81</v>
      </c>
      <c r="AY115" s="20" t="s">
        <v>133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140</v>
      </c>
      <c r="BM115" s="218" t="s">
        <v>382</v>
      </c>
    </row>
    <row r="116" s="2" customFormat="1">
      <c r="A116" s="41"/>
      <c r="B116" s="42"/>
      <c r="C116" s="43"/>
      <c r="D116" s="220" t="s">
        <v>142</v>
      </c>
      <c r="E116" s="43"/>
      <c r="F116" s="221" t="s">
        <v>3042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142</v>
      </c>
      <c r="AU116" s="20" t="s">
        <v>81</v>
      </c>
    </row>
    <row r="117" s="2" customFormat="1" ht="24.15" customHeight="1">
      <c r="A117" s="41"/>
      <c r="B117" s="42"/>
      <c r="C117" s="207" t="s">
        <v>253</v>
      </c>
      <c r="D117" s="207" t="s">
        <v>135</v>
      </c>
      <c r="E117" s="208" t="s">
        <v>3043</v>
      </c>
      <c r="F117" s="209" t="s">
        <v>3044</v>
      </c>
      <c r="G117" s="210" t="s">
        <v>287</v>
      </c>
      <c r="H117" s="211">
        <v>4</v>
      </c>
      <c r="I117" s="212"/>
      <c r="J117" s="213">
        <f>ROUND(I117*H117,2)</f>
        <v>0</v>
      </c>
      <c r="K117" s="209" t="s">
        <v>19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140</v>
      </c>
      <c r="AT117" s="218" t="s">
        <v>135</v>
      </c>
      <c r="AU117" s="218" t="s">
        <v>81</v>
      </c>
      <c r="AY117" s="20" t="s">
        <v>133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140</v>
      </c>
      <c r="BM117" s="218" t="s">
        <v>397</v>
      </c>
    </row>
    <row r="118" s="2" customFormat="1">
      <c r="A118" s="41"/>
      <c r="B118" s="42"/>
      <c r="C118" s="43"/>
      <c r="D118" s="220" t="s">
        <v>142</v>
      </c>
      <c r="E118" s="43"/>
      <c r="F118" s="221" t="s">
        <v>3044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142</v>
      </c>
      <c r="AU118" s="20" t="s">
        <v>81</v>
      </c>
    </row>
    <row r="119" s="2" customFormat="1" ht="24.15" customHeight="1">
      <c r="A119" s="41"/>
      <c r="B119" s="42"/>
      <c r="C119" s="207" t="s">
        <v>262</v>
      </c>
      <c r="D119" s="207" t="s">
        <v>135</v>
      </c>
      <c r="E119" s="208" t="s">
        <v>3045</v>
      </c>
      <c r="F119" s="209" t="s">
        <v>3046</v>
      </c>
      <c r="G119" s="210" t="s">
        <v>287</v>
      </c>
      <c r="H119" s="211">
        <v>8</v>
      </c>
      <c r="I119" s="212"/>
      <c r="J119" s="213">
        <f>ROUND(I119*H119,2)</f>
        <v>0</v>
      </c>
      <c r="K119" s="209" t="s">
        <v>19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140</v>
      </c>
      <c r="AT119" s="218" t="s">
        <v>135</v>
      </c>
      <c r="AU119" s="218" t="s">
        <v>81</v>
      </c>
      <c r="AY119" s="20" t="s">
        <v>133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81</v>
      </c>
      <c r="BK119" s="219">
        <f>ROUND(I119*H119,2)</f>
        <v>0</v>
      </c>
      <c r="BL119" s="20" t="s">
        <v>140</v>
      </c>
      <c r="BM119" s="218" t="s">
        <v>413</v>
      </c>
    </row>
    <row r="120" s="2" customFormat="1">
      <c r="A120" s="41"/>
      <c r="B120" s="42"/>
      <c r="C120" s="43"/>
      <c r="D120" s="220" t="s">
        <v>142</v>
      </c>
      <c r="E120" s="43"/>
      <c r="F120" s="221" t="s">
        <v>3046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142</v>
      </c>
      <c r="AU120" s="20" t="s">
        <v>81</v>
      </c>
    </row>
    <row r="121" s="2" customFormat="1" ht="24.15" customHeight="1">
      <c r="A121" s="41"/>
      <c r="B121" s="42"/>
      <c r="C121" s="207" t="s">
        <v>269</v>
      </c>
      <c r="D121" s="207" t="s">
        <v>135</v>
      </c>
      <c r="E121" s="208" t="s">
        <v>3047</v>
      </c>
      <c r="F121" s="209" t="s">
        <v>3048</v>
      </c>
      <c r="G121" s="210" t="s">
        <v>287</v>
      </c>
      <c r="H121" s="211">
        <v>6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140</v>
      </c>
      <c r="AT121" s="218" t="s">
        <v>135</v>
      </c>
      <c r="AU121" s="218" t="s">
        <v>81</v>
      </c>
      <c r="AY121" s="20" t="s">
        <v>133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140</v>
      </c>
      <c r="BM121" s="218" t="s">
        <v>429</v>
      </c>
    </row>
    <row r="122" s="2" customFormat="1">
      <c r="A122" s="41"/>
      <c r="B122" s="42"/>
      <c r="C122" s="43"/>
      <c r="D122" s="220" t="s">
        <v>142</v>
      </c>
      <c r="E122" s="43"/>
      <c r="F122" s="221" t="s">
        <v>3048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142</v>
      </c>
      <c r="AU122" s="20" t="s">
        <v>81</v>
      </c>
    </row>
    <row r="123" s="2" customFormat="1" ht="24.15" customHeight="1">
      <c r="A123" s="41"/>
      <c r="B123" s="42"/>
      <c r="C123" s="207" t="s">
        <v>278</v>
      </c>
      <c r="D123" s="207" t="s">
        <v>135</v>
      </c>
      <c r="E123" s="208" t="s">
        <v>3049</v>
      </c>
      <c r="F123" s="209" t="s">
        <v>3050</v>
      </c>
      <c r="G123" s="210" t="s">
        <v>287</v>
      </c>
      <c r="H123" s="211">
        <v>14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140</v>
      </c>
      <c r="AT123" s="218" t="s">
        <v>135</v>
      </c>
      <c r="AU123" s="218" t="s">
        <v>81</v>
      </c>
      <c r="AY123" s="20" t="s">
        <v>133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81</v>
      </c>
      <c r="BK123" s="219">
        <f>ROUND(I123*H123,2)</f>
        <v>0</v>
      </c>
      <c r="BL123" s="20" t="s">
        <v>140</v>
      </c>
      <c r="BM123" s="218" t="s">
        <v>442</v>
      </c>
    </row>
    <row r="124" s="2" customFormat="1">
      <c r="A124" s="41"/>
      <c r="B124" s="42"/>
      <c r="C124" s="43"/>
      <c r="D124" s="220" t="s">
        <v>142</v>
      </c>
      <c r="E124" s="43"/>
      <c r="F124" s="221" t="s">
        <v>3050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142</v>
      </c>
      <c r="AU124" s="20" t="s">
        <v>81</v>
      </c>
    </row>
    <row r="125" s="2" customFormat="1" ht="24.15" customHeight="1">
      <c r="A125" s="41"/>
      <c r="B125" s="42"/>
      <c r="C125" s="207" t="s">
        <v>7</v>
      </c>
      <c r="D125" s="207" t="s">
        <v>135</v>
      </c>
      <c r="E125" s="208" t="s">
        <v>3051</v>
      </c>
      <c r="F125" s="209" t="s">
        <v>3052</v>
      </c>
      <c r="G125" s="210" t="s">
        <v>287</v>
      </c>
      <c r="H125" s="211">
        <v>6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140</v>
      </c>
      <c r="AT125" s="218" t="s">
        <v>135</v>
      </c>
      <c r="AU125" s="218" t="s">
        <v>81</v>
      </c>
      <c r="AY125" s="20" t="s">
        <v>133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81</v>
      </c>
      <c r="BK125" s="219">
        <f>ROUND(I125*H125,2)</f>
        <v>0</v>
      </c>
      <c r="BL125" s="20" t="s">
        <v>140</v>
      </c>
      <c r="BM125" s="218" t="s">
        <v>457</v>
      </c>
    </row>
    <row r="126" s="2" customFormat="1">
      <c r="A126" s="41"/>
      <c r="B126" s="42"/>
      <c r="C126" s="43"/>
      <c r="D126" s="220" t="s">
        <v>142</v>
      </c>
      <c r="E126" s="43"/>
      <c r="F126" s="221" t="s">
        <v>3052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142</v>
      </c>
      <c r="AU126" s="20" t="s">
        <v>81</v>
      </c>
    </row>
    <row r="127" s="2" customFormat="1" ht="24.15" customHeight="1">
      <c r="A127" s="41"/>
      <c r="B127" s="42"/>
      <c r="C127" s="207" t="s">
        <v>294</v>
      </c>
      <c r="D127" s="207" t="s">
        <v>135</v>
      </c>
      <c r="E127" s="208" t="s">
        <v>3053</v>
      </c>
      <c r="F127" s="209" t="s">
        <v>3054</v>
      </c>
      <c r="G127" s="210" t="s">
        <v>287</v>
      </c>
      <c r="H127" s="211">
        <v>6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140</v>
      </c>
      <c r="AT127" s="218" t="s">
        <v>135</v>
      </c>
      <c r="AU127" s="218" t="s">
        <v>81</v>
      </c>
      <c r="AY127" s="20" t="s">
        <v>133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81</v>
      </c>
      <c r="BK127" s="219">
        <f>ROUND(I127*H127,2)</f>
        <v>0</v>
      </c>
      <c r="BL127" s="20" t="s">
        <v>140</v>
      </c>
      <c r="BM127" s="218" t="s">
        <v>471</v>
      </c>
    </row>
    <row r="128" s="2" customFormat="1">
      <c r="A128" s="41"/>
      <c r="B128" s="42"/>
      <c r="C128" s="43"/>
      <c r="D128" s="220" t="s">
        <v>142</v>
      </c>
      <c r="E128" s="43"/>
      <c r="F128" s="221" t="s">
        <v>3054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142</v>
      </c>
      <c r="AU128" s="20" t="s">
        <v>81</v>
      </c>
    </row>
    <row r="129" s="2" customFormat="1" ht="21.75" customHeight="1">
      <c r="A129" s="41"/>
      <c r="B129" s="42"/>
      <c r="C129" s="207" t="s">
        <v>301</v>
      </c>
      <c r="D129" s="207" t="s">
        <v>135</v>
      </c>
      <c r="E129" s="208" t="s">
        <v>3055</v>
      </c>
      <c r="F129" s="209" t="s">
        <v>3056</v>
      </c>
      <c r="G129" s="210" t="s">
        <v>287</v>
      </c>
      <c r="H129" s="211">
        <v>2</v>
      </c>
      <c r="I129" s="212"/>
      <c r="J129" s="213">
        <f>ROUND(I129*H129,2)</f>
        <v>0</v>
      </c>
      <c r="K129" s="209" t="s">
        <v>19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140</v>
      </c>
      <c r="AT129" s="218" t="s">
        <v>135</v>
      </c>
      <c r="AU129" s="218" t="s">
        <v>81</v>
      </c>
      <c r="AY129" s="20" t="s">
        <v>133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81</v>
      </c>
      <c r="BK129" s="219">
        <f>ROUND(I129*H129,2)</f>
        <v>0</v>
      </c>
      <c r="BL129" s="20" t="s">
        <v>140</v>
      </c>
      <c r="BM129" s="218" t="s">
        <v>488</v>
      </c>
    </row>
    <row r="130" s="2" customFormat="1">
      <c r="A130" s="41"/>
      <c r="B130" s="42"/>
      <c r="C130" s="43"/>
      <c r="D130" s="220" t="s">
        <v>142</v>
      </c>
      <c r="E130" s="43"/>
      <c r="F130" s="221" t="s">
        <v>3056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142</v>
      </c>
      <c r="AU130" s="20" t="s">
        <v>81</v>
      </c>
    </row>
    <row r="131" s="2" customFormat="1" ht="24.15" customHeight="1">
      <c r="A131" s="41"/>
      <c r="B131" s="42"/>
      <c r="C131" s="207" t="s">
        <v>309</v>
      </c>
      <c r="D131" s="207" t="s">
        <v>135</v>
      </c>
      <c r="E131" s="208" t="s">
        <v>3057</v>
      </c>
      <c r="F131" s="209" t="s">
        <v>3058</v>
      </c>
      <c r="G131" s="210" t="s">
        <v>287</v>
      </c>
      <c r="H131" s="211">
        <v>65</v>
      </c>
      <c r="I131" s="212"/>
      <c r="J131" s="213">
        <f>ROUND(I131*H131,2)</f>
        <v>0</v>
      </c>
      <c r="K131" s="209" t="s">
        <v>19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140</v>
      </c>
      <c r="AT131" s="218" t="s">
        <v>135</v>
      </c>
      <c r="AU131" s="218" t="s">
        <v>81</v>
      </c>
      <c r="AY131" s="20" t="s">
        <v>133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140</v>
      </c>
      <c r="BM131" s="218" t="s">
        <v>502</v>
      </c>
    </row>
    <row r="132" s="2" customFormat="1">
      <c r="A132" s="41"/>
      <c r="B132" s="42"/>
      <c r="C132" s="43"/>
      <c r="D132" s="220" t="s">
        <v>142</v>
      </c>
      <c r="E132" s="43"/>
      <c r="F132" s="221" t="s">
        <v>3058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142</v>
      </c>
      <c r="AU132" s="20" t="s">
        <v>81</v>
      </c>
    </row>
    <row r="133" s="2" customFormat="1" ht="24.15" customHeight="1">
      <c r="A133" s="41"/>
      <c r="B133" s="42"/>
      <c r="C133" s="207" t="s">
        <v>317</v>
      </c>
      <c r="D133" s="207" t="s">
        <v>135</v>
      </c>
      <c r="E133" s="208" t="s">
        <v>3059</v>
      </c>
      <c r="F133" s="209" t="s">
        <v>3060</v>
      </c>
      <c r="G133" s="210" t="s">
        <v>287</v>
      </c>
      <c r="H133" s="211">
        <v>3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140</v>
      </c>
      <c r="AT133" s="218" t="s">
        <v>135</v>
      </c>
      <c r="AU133" s="218" t="s">
        <v>81</v>
      </c>
      <c r="AY133" s="20" t="s">
        <v>133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140</v>
      </c>
      <c r="BM133" s="218" t="s">
        <v>516</v>
      </c>
    </row>
    <row r="134" s="2" customFormat="1">
      <c r="A134" s="41"/>
      <c r="B134" s="42"/>
      <c r="C134" s="43"/>
      <c r="D134" s="220" t="s">
        <v>142</v>
      </c>
      <c r="E134" s="43"/>
      <c r="F134" s="221" t="s">
        <v>3060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142</v>
      </c>
      <c r="AU134" s="20" t="s">
        <v>81</v>
      </c>
    </row>
    <row r="135" s="2" customFormat="1" ht="16.5" customHeight="1">
      <c r="A135" s="41"/>
      <c r="B135" s="42"/>
      <c r="C135" s="207" t="s">
        <v>324</v>
      </c>
      <c r="D135" s="207" t="s">
        <v>135</v>
      </c>
      <c r="E135" s="208" t="s">
        <v>210</v>
      </c>
      <c r="F135" s="209" t="s">
        <v>3061</v>
      </c>
      <c r="G135" s="210" t="s">
        <v>2303</v>
      </c>
      <c r="H135" s="211">
        <v>13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140</v>
      </c>
      <c r="AT135" s="218" t="s">
        <v>135</v>
      </c>
      <c r="AU135" s="218" t="s">
        <v>81</v>
      </c>
      <c r="AY135" s="20" t="s">
        <v>133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81</v>
      </c>
      <c r="BK135" s="219">
        <f>ROUND(I135*H135,2)</f>
        <v>0</v>
      </c>
      <c r="BL135" s="20" t="s">
        <v>140</v>
      </c>
      <c r="BM135" s="218" t="s">
        <v>531</v>
      </c>
    </row>
    <row r="136" s="2" customFormat="1">
      <c r="A136" s="41"/>
      <c r="B136" s="42"/>
      <c r="C136" s="43"/>
      <c r="D136" s="220" t="s">
        <v>142</v>
      </c>
      <c r="E136" s="43"/>
      <c r="F136" s="221" t="s">
        <v>3061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142</v>
      </c>
      <c r="AU136" s="20" t="s">
        <v>81</v>
      </c>
    </row>
    <row r="137" s="2" customFormat="1" ht="24.15" customHeight="1">
      <c r="A137" s="41"/>
      <c r="B137" s="42"/>
      <c r="C137" s="207" t="s">
        <v>341</v>
      </c>
      <c r="D137" s="207" t="s">
        <v>135</v>
      </c>
      <c r="E137" s="208" t="s">
        <v>3062</v>
      </c>
      <c r="F137" s="209" t="s">
        <v>3063</v>
      </c>
      <c r="G137" s="210" t="s">
        <v>287</v>
      </c>
      <c r="H137" s="211">
        <v>128</v>
      </c>
      <c r="I137" s="212"/>
      <c r="J137" s="213">
        <f>ROUND(I137*H137,2)</f>
        <v>0</v>
      </c>
      <c r="K137" s="209" t="s">
        <v>19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140</v>
      </c>
      <c r="AT137" s="218" t="s">
        <v>135</v>
      </c>
      <c r="AU137" s="218" t="s">
        <v>81</v>
      </c>
      <c r="AY137" s="20" t="s">
        <v>133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81</v>
      </c>
      <c r="BK137" s="219">
        <f>ROUND(I137*H137,2)</f>
        <v>0</v>
      </c>
      <c r="BL137" s="20" t="s">
        <v>140</v>
      </c>
      <c r="BM137" s="218" t="s">
        <v>545</v>
      </c>
    </row>
    <row r="138" s="2" customFormat="1">
      <c r="A138" s="41"/>
      <c r="B138" s="42"/>
      <c r="C138" s="43"/>
      <c r="D138" s="220" t="s">
        <v>142</v>
      </c>
      <c r="E138" s="43"/>
      <c r="F138" s="221" t="s">
        <v>3063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142</v>
      </c>
      <c r="AU138" s="20" t="s">
        <v>81</v>
      </c>
    </row>
    <row r="139" s="2" customFormat="1" ht="24.15" customHeight="1">
      <c r="A139" s="41"/>
      <c r="B139" s="42"/>
      <c r="C139" s="207" t="s">
        <v>351</v>
      </c>
      <c r="D139" s="207" t="s">
        <v>135</v>
      </c>
      <c r="E139" s="208" t="s">
        <v>3064</v>
      </c>
      <c r="F139" s="209" t="s">
        <v>3065</v>
      </c>
      <c r="G139" s="210" t="s">
        <v>287</v>
      </c>
      <c r="H139" s="211">
        <v>30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140</v>
      </c>
      <c r="AT139" s="218" t="s">
        <v>135</v>
      </c>
      <c r="AU139" s="218" t="s">
        <v>81</v>
      </c>
      <c r="AY139" s="20" t="s">
        <v>133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140</v>
      </c>
      <c r="BM139" s="218" t="s">
        <v>559</v>
      </c>
    </row>
    <row r="140" s="2" customFormat="1">
      <c r="A140" s="41"/>
      <c r="B140" s="42"/>
      <c r="C140" s="43"/>
      <c r="D140" s="220" t="s">
        <v>142</v>
      </c>
      <c r="E140" s="43"/>
      <c r="F140" s="221" t="s">
        <v>3065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142</v>
      </c>
      <c r="AU140" s="20" t="s">
        <v>81</v>
      </c>
    </row>
    <row r="141" s="2" customFormat="1" ht="24.15" customHeight="1">
      <c r="A141" s="41"/>
      <c r="B141" s="42"/>
      <c r="C141" s="207" t="s">
        <v>357</v>
      </c>
      <c r="D141" s="207" t="s">
        <v>135</v>
      </c>
      <c r="E141" s="208" t="s">
        <v>3066</v>
      </c>
      <c r="F141" s="209" t="s">
        <v>3067</v>
      </c>
      <c r="G141" s="210" t="s">
        <v>287</v>
      </c>
      <c r="H141" s="211">
        <v>80</v>
      </c>
      <c r="I141" s="212"/>
      <c r="J141" s="213">
        <f>ROUND(I141*H141,2)</f>
        <v>0</v>
      </c>
      <c r="K141" s="209" t="s">
        <v>19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140</v>
      </c>
      <c r="AT141" s="218" t="s">
        <v>135</v>
      </c>
      <c r="AU141" s="218" t="s">
        <v>81</v>
      </c>
      <c r="AY141" s="20" t="s">
        <v>133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81</v>
      </c>
      <c r="BK141" s="219">
        <f>ROUND(I141*H141,2)</f>
        <v>0</v>
      </c>
      <c r="BL141" s="20" t="s">
        <v>140</v>
      </c>
      <c r="BM141" s="218" t="s">
        <v>576</v>
      </c>
    </row>
    <row r="142" s="2" customFormat="1">
      <c r="A142" s="41"/>
      <c r="B142" s="42"/>
      <c r="C142" s="43"/>
      <c r="D142" s="220" t="s">
        <v>142</v>
      </c>
      <c r="E142" s="43"/>
      <c r="F142" s="221" t="s">
        <v>3067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142</v>
      </c>
      <c r="AU142" s="20" t="s">
        <v>81</v>
      </c>
    </row>
    <row r="143" s="2" customFormat="1" ht="24.15" customHeight="1">
      <c r="A143" s="41"/>
      <c r="B143" s="42"/>
      <c r="C143" s="207" t="s">
        <v>363</v>
      </c>
      <c r="D143" s="207" t="s">
        <v>135</v>
      </c>
      <c r="E143" s="208" t="s">
        <v>3068</v>
      </c>
      <c r="F143" s="209" t="s">
        <v>3069</v>
      </c>
      <c r="G143" s="210" t="s">
        <v>287</v>
      </c>
      <c r="H143" s="211">
        <v>4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140</v>
      </c>
      <c r="AT143" s="218" t="s">
        <v>135</v>
      </c>
      <c r="AU143" s="218" t="s">
        <v>81</v>
      </c>
      <c r="AY143" s="20" t="s">
        <v>133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81</v>
      </c>
      <c r="BK143" s="219">
        <f>ROUND(I143*H143,2)</f>
        <v>0</v>
      </c>
      <c r="BL143" s="20" t="s">
        <v>140</v>
      </c>
      <c r="BM143" s="218" t="s">
        <v>594</v>
      </c>
    </row>
    <row r="144" s="2" customFormat="1">
      <c r="A144" s="41"/>
      <c r="B144" s="42"/>
      <c r="C144" s="43"/>
      <c r="D144" s="220" t="s">
        <v>142</v>
      </c>
      <c r="E144" s="43"/>
      <c r="F144" s="221" t="s">
        <v>3069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142</v>
      </c>
      <c r="AU144" s="20" t="s">
        <v>81</v>
      </c>
    </row>
    <row r="145" s="2" customFormat="1" ht="24.15" customHeight="1">
      <c r="A145" s="41"/>
      <c r="B145" s="42"/>
      <c r="C145" s="207" t="s">
        <v>374</v>
      </c>
      <c r="D145" s="207" t="s">
        <v>135</v>
      </c>
      <c r="E145" s="208" t="s">
        <v>3070</v>
      </c>
      <c r="F145" s="209" t="s">
        <v>3071</v>
      </c>
      <c r="G145" s="210" t="s">
        <v>287</v>
      </c>
      <c r="H145" s="211">
        <v>2</v>
      </c>
      <c r="I145" s="212"/>
      <c r="J145" s="213">
        <f>ROUND(I145*H145,2)</f>
        <v>0</v>
      </c>
      <c r="K145" s="209" t="s">
        <v>19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140</v>
      </c>
      <c r="AT145" s="218" t="s">
        <v>135</v>
      </c>
      <c r="AU145" s="218" t="s">
        <v>81</v>
      </c>
      <c r="AY145" s="20" t="s">
        <v>133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81</v>
      </c>
      <c r="BK145" s="219">
        <f>ROUND(I145*H145,2)</f>
        <v>0</v>
      </c>
      <c r="BL145" s="20" t="s">
        <v>140</v>
      </c>
      <c r="BM145" s="218" t="s">
        <v>1028</v>
      </c>
    </row>
    <row r="146" s="2" customFormat="1">
      <c r="A146" s="41"/>
      <c r="B146" s="42"/>
      <c r="C146" s="43"/>
      <c r="D146" s="220" t="s">
        <v>142</v>
      </c>
      <c r="E146" s="43"/>
      <c r="F146" s="221" t="s">
        <v>3071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142</v>
      </c>
      <c r="AU146" s="20" t="s">
        <v>81</v>
      </c>
    </row>
    <row r="147" s="2" customFormat="1" ht="24.15" customHeight="1">
      <c r="A147" s="41"/>
      <c r="B147" s="42"/>
      <c r="C147" s="207" t="s">
        <v>382</v>
      </c>
      <c r="D147" s="207" t="s">
        <v>135</v>
      </c>
      <c r="E147" s="208" t="s">
        <v>3072</v>
      </c>
      <c r="F147" s="209" t="s">
        <v>3073</v>
      </c>
      <c r="G147" s="210" t="s">
        <v>287</v>
      </c>
      <c r="H147" s="211">
        <v>16</v>
      </c>
      <c r="I147" s="212"/>
      <c r="J147" s="213">
        <f>ROUND(I147*H147,2)</f>
        <v>0</v>
      </c>
      <c r="K147" s="209" t="s">
        <v>19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140</v>
      </c>
      <c r="AT147" s="218" t="s">
        <v>135</v>
      </c>
      <c r="AU147" s="218" t="s">
        <v>81</v>
      </c>
      <c r="AY147" s="20" t="s">
        <v>133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81</v>
      </c>
      <c r="BK147" s="219">
        <f>ROUND(I147*H147,2)</f>
        <v>0</v>
      </c>
      <c r="BL147" s="20" t="s">
        <v>140</v>
      </c>
      <c r="BM147" s="218" t="s">
        <v>1043</v>
      </c>
    </row>
    <row r="148" s="2" customFormat="1">
      <c r="A148" s="41"/>
      <c r="B148" s="42"/>
      <c r="C148" s="43"/>
      <c r="D148" s="220" t="s">
        <v>142</v>
      </c>
      <c r="E148" s="43"/>
      <c r="F148" s="221" t="s">
        <v>3073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142</v>
      </c>
      <c r="AU148" s="20" t="s">
        <v>81</v>
      </c>
    </row>
    <row r="149" s="2" customFormat="1" ht="24.15" customHeight="1">
      <c r="A149" s="41"/>
      <c r="B149" s="42"/>
      <c r="C149" s="207" t="s">
        <v>389</v>
      </c>
      <c r="D149" s="207" t="s">
        <v>135</v>
      </c>
      <c r="E149" s="208" t="s">
        <v>8</v>
      </c>
      <c r="F149" s="209" t="s">
        <v>3074</v>
      </c>
      <c r="G149" s="210" t="s">
        <v>2303</v>
      </c>
      <c r="H149" s="211">
        <v>1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140</v>
      </c>
      <c r="AT149" s="218" t="s">
        <v>135</v>
      </c>
      <c r="AU149" s="218" t="s">
        <v>81</v>
      </c>
      <c r="AY149" s="20" t="s">
        <v>133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81</v>
      </c>
      <c r="BK149" s="219">
        <f>ROUND(I149*H149,2)</f>
        <v>0</v>
      </c>
      <c r="BL149" s="20" t="s">
        <v>140</v>
      </c>
      <c r="BM149" s="218" t="s">
        <v>1058</v>
      </c>
    </row>
    <row r="150" s="2" customFormat="1">
      <c r="A150" s="41"/>
      <c r="B150" s="42"/>
      <c r="C150" s="43"/>
      <c r="D150" s="220" t="s">
        <v>142</v>
      </c>
      <c r="E150" s="43"/>
      <c r="F150" s="221" t="s">
        <v>3074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142</v>
      </c>
      <c r="AU150" s="20" t="s">
        <v>81</v>
      </c>
    </row>
    <row r="151" s="2" customFormat="1" ht="16.5" customHeight="1">
      <c r="A151" s="41"/>
      <c r="B151" s="42"/>
      <c r="C151" s="207" t="s">
        <v>397</v>
      </c>
      <c r="D151" s="207" t="s">
        <v>135</v>
      </c>
      <c r="E151" s="208" t="s">
        <v>223</v>
      </c>
      <c r="F151" s="209" t="s">
        <v>3075</v>
      </c>
      <c r="G151" s="210" t="s">
        <v>2303</v>
      </c>
      <c r="H151" s="211">
        <v>1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140</v>
      </c>
      <c r="AT151" s="218" t="s">
        <v>135</v>
      </c>
      <c r="AU151" s="218" t="s">
        <v>81</v>
      </c>
      <c r="AY151" s="20" t="s">
        <v>133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140</v>
      </c>
      <c r="BM151" s="218" t="s">
        <v>1069</v>
      </c>
    </row>
    <row r="152" s="2" customFormat="1">
      <c r="A152" s="41"/>
      <c r="B152" s="42"/>
      <c r="C152" s="43"/>
      <c r="D152" s="220" t="s">
        <v>142</v>
      </c>
      <c r="E152" s="43"/>
      <c r="F152" s="221" t="s">
        <v>3075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142</v>
      </c>
      <c r="AU152" s="20" t="s">
        <v>81</v>
      </c>
    </row>
    <row r="153" s="2" customFormat="1" ht="16.5" customHeight="1">
      <c r="A153" s="41"/>
      <c r="B153" s="42"/>
      <c r="C153" s="207" t="s">
        <v>404</v>
      </c>
      <c r="D153" s="207" t="s">
        <v>135</v>
      </c>
      <c r="E153" s="208" t="s">
        <v>3030</v>
      </c>
      <c r="F153" s="209" t="s">
        <v>3031</v>
      </c>
      <c r="G153" s="210" t="s">
        <v>287</v>
      </c>
      <c r="H153" s="211">
        <v>1</v>
      </c>
      <c r="I153" s="212"/>
      <c r="J153" s="213">
        <f>ROUND(I153*H153,2)</f>
        <v>0</v>
      </c>
      <c r="K153" s="209" t="s">
        <v>19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140</v>
      </c>
      <c r="AT153" s="218" t="s">
        <v>135</v>
      </c>
      <c r="AU153" s="218" t="s">
        <v>81</v>
      </c>
      <c r="AY153" s="20" t="s">
        <v>133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81</v>
      </c>
      <c r="BK153" s="219">
        <f>ROUND(I153*H153,2)</f>
        <v>0</v>
      </c>
      <c r="BL153" s="20" t="s">
        <v>140</v>
      </c>
      <c r="BM153" s="218" t="s">
        <v>1082</v>
      </c>
    </row>
    <row r="154" s="2" customFormat="1">
      <c r="A154" s="41"/>
      <c r="B154" s="42"/>
      <c r="C154" s="43"/>
      <c r="D154" s="220" t="s">
        <v>142</v>
      </c>
      <c r="E154" s="43"/>
      <c r="F154" s="221" t="s">
        <v>3031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142</v>
      </c>
      <c r="AU154" s="20" t="s">
        <v>81</v>
      </c>
    </row>
    <row r="155" s="2" customFormat="1" ht="24.15" customHeight="1">
      <c r="A155" s="41"/>
      <c r="B155" s="42"/>
      <c r="C155" s="207" t="s">
        <v>413</v>
      </c>
      <c r="D155" s="207" t="s">
        <v>135</v>
      </c>
      <c r="E155" s="208" t="s">
        <v>230</v>
      </c>
      <c r="F155" s="209" t="s">
        <v>3076</v>
      </c>
      <c r="G155" s="210" t="s">
        <v>2303</v>
      </c>
      <c r="H155" s="211">
        <v>1</v>
      </c>
      <c r="I155" s="212"/>
      <c r="J155" s="213">
        <f>ROUND(I155*H155,2)</f>
        <v>0</v>
      </c>
      <c r="K155" s="209" t="s">
        <v>19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140</v>
      </c>
      <c r="AT155" s="218" t="s">
        <v>135</v>
      </c>
      <c r="AU155" s="218" t="s">
        <v>81</v>
      </c>
      <c r="AY155" s="20" t="s">
        <v>133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81</v>
      </c>
      <c r="BK155" s="219">
        <f>ROUND(I155*H155,2)</f>
        <v>0</v>
      </c>
      <c r="BL155" s="20" t="s">
        <v>140</v>
      </c>
      <c r="BM155" s="218" t="s">
        <v>1092</v>
      </c>
    </row>
    <row r="156" s="2" customFormat="1">
      <c r="A156" s="41"/>
      <c r="B156" s="42"/>
      <c r="C156" s="43"/>
      <c r="D156" s="220" t="s">
        <v>142</v>
      </c>
      <c r="E156" s="43"/>
      <c r="F156" s="221" t="s">
        <v>3076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142</v>
      </c>
      <c r="AU156" s="20" t="s">
        <v>81</v>
      </c>
    </row>
    <row r="157" s="2" customFormat="1" ht="24.15" customHeight="1">
      <c r="A157" s="41"/>
      <c r="B157" s="42"/>
      <c r="C157" s="207" t="s">
        <v>422</v>
      </c>
      <c r="D157" s="207" t="s">
        <v>135</v>
      </c>
      <c r="E157" s="208" t="s">
        <v>3077</v>
      </c>
      <c r="F157" s="209" t="s">
        <v>3078</v>
      </c>
      <c r="G157" s="210" t="s">
        <v>312</v>
      </c>
      <c r="H157" s="211">
        <v>32</v>
      </c>
      <c r="I157" s="212"/>
      <c r="J157" s="213">
        <f>ROUND(I157*H157,2)</f>
        <v>0</v>
      </c>
      <c r="K157" s="209" t="s">
        <v>19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140</v>
      </c>
      <c r="AT157" s="218" t="s">
        <v>135</v>
      </c>
      <c r="AU157" s="218" t="s">
        <v>81</v>
      </c>
      <c r="AY157" s="20" t="s">
        <v>133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81</v>
      </c>
      <c r="BK157" s="219">
        <f>ROUND(I157*H157,2)</f>
        <v>0</v>
      </c>
      <c r="BL157" s="20" t="s">
        <v>140</v>
      </c>
      <c r="BM157" s="218" t="s">
        <v>1108</v>
      </c>
    </row>
    <row r="158" s="2" customFormat="1">
      <c r="A158" s="41"/>
      <c r="B158" s="42"/>
      <c r="C158" s="43"/>
      <c r="D158" s="220" t="s">
        <v>142</v>
      </c>
      <c r="E158" s="43"/>
      <c r="F158" s="221" t="s">
        <v>3078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142</v>
      </c>
      <c r="AU158" s="20" t="s">
        <v>81</v>
      </c>
    </row>
    <row r="159" s="2" customFormat="1" ht="24.15" customHeight="1">
      <c r="A159" s="41"/>
      <c r="B159" s="42"/>
      <c r="C159" s="207" t="s">
        <v>429</v>
      </c>
      <c r="D159" s="207" t="s">
        <v>135</v>
      </c>
      <c r="E159" s="208" t="s">
        <v>3079</v>
      </c>
      <c r="F159" s="209" t="s">
        <v>3080</v>
      </c>
      <c r="G159" s="210" t="s">
        <v>312</v>
      </c>
      <c r="H159" s="211">
        <v>35</v>
      </c>
      <c r="I159" s="212"/>
      <c r="J159" s="213">
        <f>ROUND(I159*H159,2)</f>
        <v>0</v>
      </c>
      <c r="K159" s="209" t="s">
        <v>19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140</v>
      </c>
      <c r="AT159" s="218" t="s">
        <v>135</v>
      </c>
      <c r="AU159" s="218" t="s">
        <v>81</v>
      </c>
      <c r="AY159" s="20" t="s">
        <v>133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81</v>
      </c>
      <c r="BK159" s="219">
        <f>ROUND(I159*H159,2)</f>
        <v>0</v>
      </c>
      <c r="BL159" s="20" t="s">
        <v>140</v>
      </c>
      <c r="BM159" s="218" t="s">
        <v>1120</v>
      </c>
    </row>
    <row r="160" s="2" customFormat="1">
      <c r="A160" s="41"/>
      <c r="B160" s="42"/>
      <c r="C160" s="43"/>
      <c r="D160" s="220" t="s">
        <v>142</v>
      </c>
      <c r="E160" s="43"/>
      <c r="F160" s="221" t="s">
        <v>3080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142</v>
      </c>
      <c r="AU160" s="20" t="s">
        <v>81</v>
      </c>
    </row>
    <row r="161" s="2" customFormat="1" ht="24.15" customHeight="1">
      <c r="A161" s="41"/>
      <c r="B161" s="42"/>
      <c r="C161" s="207" t="s">
        <v>436</v>
      </c>
      <c r="D161" s="207" t="s">
        <v>135</v>
      </c>
      <c r="E161" s="208" t="s">
        <v>3081</v>
      </c>
      <c r="F161" s="209" t="s">
        <v>3082</v>
      </c>
      <c r="G161" s="210" t="s">
        <v>312</v>
      </c>
      <c r="H161" s="211">
        <v>68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140</v>
      </c>
      <c r="AT161" s="218" t="s">
        <v>135</v>
      </c>
      <c r="AU161" s="218" t="s">
        <v>81</v>
      </c>
      <c r="AY161" s="20" t="s">
        <v>133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81</v>
      </c>
      <c r="BK161" s="219">
        <f>ROUND(I161*H161,2)</f>
        <v>0</v>
      </c>
      <c r="BL161" s="20" t="s">
        <v>140</v>
      </c>
      <c r="BM161" s="218" t="s">
        <v>1133</v>
      </c>
    </row>
    <row r="162" s="2" customFormat="1">
      <c r="A162" s="41"/>
      <c r="B162" s="42"/>
      <c r="C162" s="43"/>
      <c r="D162" s="220" t="s">
        <v>142</v>
      </c>
      <c r="E162" s="43"/>
      <c r="F162" s="221" t="s">
        <v>3082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142</v>
      </c>
      <c r="AU162" s="20" t="s">
        <v>81</v>
      </c>
    </row>
    <row r="163" s="2" customFormat="1" ht="24.15" customHeight="1">
      <c r="A163" s="41"/>
      <c r="B163" s="42"/>
      <c r="C163" s="207" t="s">
        <v>442</v>
      </c>
      <c r="D163" s="207" t="s">
        <v>135</v>
      </c>
      <c r="E163" s="208" t="s">
        <v>3083</v>
      </c>
      <c r="F163" s="209" t="s">
        <v>3084</v>
      </c>
      <c r="G163" s="210" t="s">
        <v>312</v>
      </c>
      <c r="H163" s="211">
        <v>1291</v>
      </c>
      <c r="I163" s="212"/>
      <c r="J163" s="213">
        <f>ROUND(I163*H163,2)</f>
        <v>0</v>
      </c>
      <c r="K163" s="209" t="s">
        <v>19</v>
      </c>
      <c r="L163" s="47"/>
      <c r="M163" s="214" t="s">
        <v>19</v>
      </c>
      <c r="N163" s="215" t="s">
        <v>44</v>
      </c>
      <c r="O163" s="87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140</v>
      </c>
      <c r="AT163" s="218" t="s">
        <v>135</v>
      </c>
      <c r="AU163" s="218" t="s">
        <v>81</v>
      </c>
      <c r="AY163" s="20" t="s">
        <v>133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81</v>
      </c>
      <c r="BK163" s="219">
        <f>ROUND(I163*H163,2)</f>
        <v>0</v>
      </c>
      <c r="BL163" s="20" t="s">
        <v>140</v>
      </c>
      <c r="BM163" s="218" t="s">
        <v>1146</v>
      </c>
    </row>
    <row r="164" s="2" customFormat="1">
      <c r="A164" s="41"/>
      <c r="B164" s="42"/>
      <c r="C164" s="43"/>
      <c r="D164" s="220" t="s">
        <v>142</v>
      </c>
      <c r="E164" s="43"/>
      <c r="F164" s="221" t="s">
        <v>3085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142</v>
      </c>
      <c r="AU164" s="20" t="s">
        <v>81</v>
      </c>
    </row>
    <row r="165" s="2" customFormat="1" ht="16.5" customHeight="1">
      <c r="A165" s="41"/>
      <c r="B165" s="42"/>
      <c r="C165" s="207" t="s">
        <v>450</v>
      </c>
      <c r="D165" s="207" t="s">
        <v>135</v>
      </c>
      <c r="E165" s="208" t="s">
        <v>3086</v>
      </c>
      <c r="F165" s="209" t="s">
        <v>3087</v>
      </c>
      <c r="G165" s="210" t="s">
        <v>312</v>
      </c>
      <c r="H165" s="211">
        <v>987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140</v>
      </c>
      <c r="AT165" s="218" t="s">
        <v>135</v>
      </c>
      <c r="AU165" s="218" t="s">
        <v>81</v>
      </c>
      <c r="AY165" s="20" t="s">
        <v>133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81</v>
      </c>
      <c r="BK165" s="219">
        <f>ROUND(I165*H165,2)</f>
        <v>0</v>
      </c>
      <c r="BL165" s="20" t="s">
        <v>140</v>
      </c>
      <c r="BM165" s="218" t="s">
        <v>1156</v>
      </c>
    </row>
    <row r="166" s="2" customFormat="1">
      <c r="A166" s="41"/>
      <c r="B166" s="42"/>
      <c r="C166" s="43"/>
      <c r="D166" s="220" t="s">
        <v>142</v>
      </c>
      <c r="E166" s="43"/>
      <c r="F166" s="221" t="s">
        <v>3088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142</v>
      </c>
      <c r="AU166" s="20" t="s">
        <v>81</v>
      </c>
    </row>
    <row r="167" s="2" customFormat="1" ht="24.15" customHeight="1">
      <c r="A167" s="41"/>
      <c r="B167" s="42"/>
      <c r="C167" s="207" t="s">
        <v>457</v>
      </c>
      <c r="D167" s="207" t="s">
        <v>135</v>
      </c>
      <c r="E167" s="208" t="s">
        <v>3089</v>
      </c>
      <c r="F167" s="209" t="s">
        <v>3090</v>
      </c>
      <c r="G167" s="210" t="s">
        <v>312</v>
      </c>
      <c r="H167" s="211">
        <v>403</v>
      </c>
      <c r="I167" s="212"/>
      <c r="J167" s="213">
        <f>ROUND(I167*H167,2)</f>
        <v>0</v>
      </c>
      <c r="K167" s="209" t="s">
        <v>19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140</v>
      </c>
      <c r="AT167" s="218" t="s">
        <v>135</v>
      </c>
      <c r="AU167" s="218" t="s">
        <v>81</v>
      </c>
      <c r="AY167" s="20" t="s">
        <v>133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81</v>
      </c>
      <c r="BK167" s="219">
        <f>ROUND(I167*H167,2)</f>
        <v>0</v>
      </c>
      <c r="BL167" s="20" t="s">
        <v>140</v>
      </c>
      <c r="BM167" s="218" t="s">
        <v>1168</v>
      </c>
    </row>
    <row r="168" s="2" customFormat="1">
      <c r="A168" s="41"/>
      <c r="B168" s="42"/>
      <c r="C168" s="43"/>
      <c r="D168" s="220" t="s">
        <v>142</v>
      </c>
      <c r="E168" s="43"/>
      <c r="F168" s="221" t="s">
        <v>3090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142</v>
      </c>
      <c r="AU168" s="20" t="s">
        <v>81</v>
      </c>
    </row>
    <row r="169" s="2" customFormat="1" ht="24.15" customHeight="1">
      <c r="A169" s="41"/>
      <c r="B169" s="42"/>
      <c r="C169" s="207" t="s">
        <v>464</v>
      </c>
      <c r="D169" s="207" t="s">
        <v>135</v>
      </c>
      <c r="E169" s="208" t="s">
        <v>3091</v>
      </c>
      <c r="F169" s="209" t="s">
        <v>3092</v>
      </c>
      <c r="G169" s="210" t="s">
        <v>312</v>
      </c>
      <c r="H169" s="211">
        <v>42</v>
      </c>
      <c r="I169" s="212"/>
      <c r="J169" s="213">
        <f>ROUND(I169*H169,2)</f>
        <v>0</v>
      </c>
      <c r="K169" s="209" t="s">
        <v>19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140</v>
      </c>
      <c r="AT169" s="218" t="s">
        <v>135</v>
      </c>
      <c r="AU169" s="218" t="s">
        <v>81</v>
      </c>
      <c r="AY169" s="20" t="s">
        <v>133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81</v>
      </c>
      <c r="BK169" s="219">
        <f>ROUND(I169*H169,2)</f>
        <v>0</v>
      </c>
      <c r="BL169" s="20" t="s">
        <v>140</v>
      </c>
      <c r="BM169" s="218" t="s">
        <v>1179</v>
      </c>
    </row>
    <row r="170" s="2" customFormat="1">
      <c r="A170" s="41"/>
      <c r="B170" s="42"/>
      <c r="C170" s="43"/>
      <c r="D170" s="220" t="s">
        <v>142</v>
      </c>
      <c r="E170" s="43"/>
      <c r="F170" s="221" t="s">
        <v>3092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142</v>
      </c>
      <c r="AU170" s="20" t="s">
        <v>81</v>
      </c>
    </row>
    <row r="171" s="2" customFormat="1" ht="24.15" customHeight="1">
      <c r="A171" s="41"/>
      <c r="B171" s="42"/>
      <c r="C171" s="207" t="s">
        <v>471</v>
      </c>
      <c r="D171" s="207" t="s">
        <v>135</v>
      </c>
      <c r="E171" s="208" t="s">
        <v>3093</v>
      </c>
      <c r="F171" s="209" t="s">
        <v>3094</v>
      </c>
      <c r="G171" s="210" t="s">
        <v>312</v>
      </c>
      <c r="H171" s="211">
        <v>34</v>
      </c>
      <c r="I171" s="212"/>
      <c r="J171" s="213">
        <f>ROUND(I171*H171,2)</f>
        <v>0</v>
      </c>
      <c r="K171" s="209" t="s">
        <v>19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140</v>
      </c>
      <c r="AT171" s="218" t="s">
        <v>135</v>
      </c>
      <c r="AU171" s="218" t="s">
        <v>81</v>
      </c>
      <c r="AY171" s="20" t="s">
        <v>133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81</v>
      </c>
      <c r="BK171" s="219">
        <f>ROUND(I171*H171,2)</f>
        <v>0</v>
      </c>
      <c r="BL171" s="20" t="s">
        <v>140</v>
      </c>
      <c r="BM171" s="218" t="s">
        <v>1190</v>
      </c>
    </row>
    <row r="172" s="2" customFormat="1">
      <c r="A172" s="41"/>
      <c r="B172" s="42"/>
      <c r="C172" s="43"/>
      <c r="D172" s="220" t="s">
        <v>142</v>
      </c>
      <c r="E172" s="43"/>
      <c r="F172" s="221" t="s">
        <v>3094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142</v>
      </c>
      <c r="AU172" s="20" t="s">
        <v>81</v>
      </c>
    </row>
    <row r="173" s="2" customFormat="1" ht="24.15" customHeight="1">
      <c r="A173" s="41"/>
      <c r="B173" s="42"/>
      <c r="C173" s="207" t="s">
        <v>479</v>
      </c>
      <c r="D173" s="207" t="s">
        <v>135</v>
      </c>
      <c r="E173" s="208" t="s">
        <v>3095</v>
      </c>
      <c r="F173" s="209" t="s">
        <v>3096</v>
      </c>
      <c r="G173" s="210" t="s">
        <v>312</v>
      </c>
      <c r="H173" s="211">
        <v>41</v>
      </c>
      <c r="I173" s="212"/>
      <c r="J173" s="213">
        <f>ROUND(I173*H173,2)</f>
        <v>0</v>
      </c>
      <c r="K173" s="209" t="s">
        <v>19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140</v>
      </c>
      <c r="AT173" s="218" t="s">
        <v>135</v>
      </c>
      <c r="AU173" s="218" t="s">
        <v>81</v>
      </c>
      <c r="AY173" s="20" t="s">
        <v>133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81</v>
      </c>
      <c r="BK173" s="219">
        <f>ROUND(I173*H173,2)</f>
        <v>0</v>
      </c>
      <c r="BL173" s="20" t="s">
        <v>140</v>
      </c>
      <c r="BM173" s="218" t="s">
        <v>1201</v>
      </c>
    </row>
    <row r="174" s="2" customFormat="1">
      <c r="A174" s="41"/>
      <c r="B174" s="42"/>
      <c r="C174" s="43"/>
      <c r="D174" s="220" t="s">
        <v>142</v>
      </c>
      <c r="E174" s="43"/>
      <c r="F174" s="221" t="s">
        <v>3096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142</v>
      </c>
      <c r="AU174" s="20" t="s">
        <v>81</v>
      </c>
    </row>
    <row r="175" s="2" customFormat="1" ht="24.15" customHeight="1">
      <c r="A175" s="41"/>
      <c r="B175" s="42"/>
      <c r="C175" s="207" t="s">
        <v>488</v>
      </c>
      <c r="D175" s="207" t="s">
        <v>135</v>
      </c>
      <c r="E175" s="208" t="s">
        <v>3097</v>
      </c>
      <c r="F175" s="209" t="s">
        <v>3098</v>
      </c>
      <c r="G175" s="210" t="s">
        <v>287</v>
      </c>
      <c r="H175" s="211">
        <v>10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140</v>
      </c>
      <c r="AT175" s="218" t="s">
        <v>135</v>
      </c>
      <c r="AU175" s="218" t="s">
        <v>81</v>
      </c>
      <c r="AY175" s="20" t="s">
        <v>133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81</v>
      </c>
      <c r="BK175" s="219">
        <f>ROUND(I175*H175,2)</f>
        <v>0</v>
      </c>
      <c r="BL175" s="20" t="s">
        <v>140</v>
      </c>
      <c r="BM175" s="218" t="s">
        <v>1213</v>
      </c>
    </row>
    <row r="176" s="2" customFormat="1">
      <c r="A176" s="41"/>
      <c r="B176" s="42"/>
      <c r="C176" s="43"/>
      <c r="D176" s="220" t="s">
        <v>142</v>
      </c>
      <c r="E176" s="43"/>
      <c r="F176" s="221" t="s">
        <v>3098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142</v>
      </c>
      <c r="AU176" s="20" t="s">
        <v>81</v>
      </c>
    </row>
    <row r="177" s="2" customFormat="1" ht="24.15" customHeight="1">
      <c r="A177" s="41"/>
      <c r="B177" s="42"/>
      <c r="C177" s="207" t="s">
        <v>494</v>
      </c>
      <c r="D177" s="207" t="s">
        <v>135</v>
      </c>
      <c r="E177" s="208" t="s">
        <v>3099</v>
      </c>
      <c r="F177" s="209" t="s">
        <v>3100</v>
      </c>
      <c r="G177" s="210" t="s">
        <v>312</v>
      </c>
      <c r="H177" s="211">
        <v>450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140</v>
      </c>
      <c r="AT177" s="218" t="s">
        <v>135</v>
      </c>
      <c r="AU177" s="218" t="s">
        <v>81</v>
      </c>
      <c r="AY177" s="20" t="s">
        <v>133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81</v>
      </c>
      <c r="BK177" s="219">
        <f>ROUND(I177*H177,2)</f>
        <v>0</v>
      </c>
      <c r="BL177" s="20" t="s">
        <v>140</v>
      </c>
      <c r="BM177" s="218" t="s">
        <v>1226</v>
      </c>
    </row>
    <row r="178" s="2" customFormat="1">
      <c r="A178" s="41"/>
      <c r="B178" s="42"/>
      <c r="C178" s="43"/>
      <c r="D178" s="220" t="s">
        <v>142</v>
      </c>
      <c r="E178" s="43"/>
      <c r="F178" s="221" t="s">
        <v>3100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142</v>
      </c>
      <c r="AU178" s="20" t="s">
        <v>81</v>
      </c>
    </row>
    <row r="179" s="2" customFormat="1" ht="21.75" customHeight="1">
      <c r="A179" s="41"/>
      <c r="B179" s="42"/>
      <c r="C179" s="207" t="s">
        <v>502</v>
      </c>
      <c r="D179" s="207" t="s">
        <v>135</v>
      </c>
      <c r="E179" s="208" t="s">
        <v>3101</v>
      </c>
      <c r="F179" s="209" t="s">
        <v>3102</v>
      </c>
      <c r="G179" s="210" t="s">
        <v>181</v>
      </c>
      <c r="H179" s="211">
        <v>0.90000000000000002</v>
      </c>
      <c r="I179" s="212"/>
      <c r="J179" s="213">
        <f>ROUND(I179*H179,2)</f>
        <v>0</v>
      </c>
      <c r="K179" s="209" t="s">
        <v>19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140</v>
      </c>
      <c r="AT179" s="218" t="s">
        <v>135</v>
      </c>
      <c r="AU179" s="218" t="s">
        <v>81</v>
      </c>
      <c r="AY179" s="20" t="s">
        <v>133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81</v>
      </c>
      <c r="BK179" s="219">
        <f>ROUND(I179*H179,2)</f>
        <v>0</v>
      </c>
      <c r="BL179" s="20" t="s">
        <v>140</v>
      </c>
      <c r="BM179" s="218" t="s">
        <v>1239</v>
      </c>
    </row>
    <row r="180" s="2" customFormat="1">
      <c r="A180" s="41"/>
      <c r="B180" s="42"/>
      <c r="C180" s="43"/>
      <c r="D180" s="220" t="s">
        <v>142</v>
      </c>
      <c r="E180" s="43"/>
      <c r="F180" s="221" t="s">
        <v>3102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142</v>
      </c>
      <c r="AU180" s="20" t="s">
        <v>81</v>
      </c>
    </row>
    <row r="181" s="2" customFormat="1" ht="24.15" customHeight="1">
      <c r="A181" s="41"/>
      <c r="B181" s="42"/>
      <c r="C181" s="207" t="s">
        <v>73</v>
      </c>
      <c r="D181" s="207" t="s">
        <v>135</v>
      </c>
      <c r="E181" s="208" t="s">
        <v>3103</v>
      </c>
      <c r="F181" s="209" t="s">
        <v>3104</v>
      </c>
      <c r="G181" s="210" t="s">
        <v>312</v>
      </c>
      <c r="H181" s="211">
        <v>14</v>
      </c>
      <c r="I181" s="212"/>
      <c r="J181" s="213">
        <f>ROUND(I181*H181,2)</f>
        <v>0</v>
      </c>
      <c r="K181" s="209" t="s">
        <v>19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140</v>
      </c>
      <c r="AT181" s="218" t="s">
        <v>135</v>
      </c>
      <c r="AU181" s="218" t="s">
        <v>81</v>
      </c>
      <c r="AY181" s="20" t="s">
        <v>133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81</v>
      </c>
      <c r="BK181" s="219">
        <f>ROUND(I181*H181,2)</f>
        <v>0</v>
      </c>
      <c r="BL181" s="20" t="s">
        <v>140</v>
      </c>
      <c r="BM181" s="218" t="s">
        <v>1258</v>
      </c>
    </row>
    <row r="182" s="2" customFormat="1">
      <c r="A182" s="41"/>
      <c r="B182" s="42"/>
      <c r="C182" s="43"/>
      <c r="D182" s="220" t="s">
        <v>142</v>
      </c>
      <c r="E182" s="43"/>
      <c r="F182" s="221" t="s">
        <v>3104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142</v>
      </c>
      <c r="AU182" s="20" t="s">
        <v>81</v>
      </c>
    </row>
    <row r="183" s="2" customFormat="1" ht="16.5" customHeight="1">
      <c r="A183" s="41"/>
      <c r="B183" s="42"/>
      <c r="C183" s="207" t="s">
        <v>73</v>
      </c>
      <c r="D183" s="207" t="s">
        <v>135</v>
      </c>
      <c r="E183" s="208" t="s">
        <v>3105</v>
      </c>
      <c r="F183" s="209" t="s">
        <v>3106</v>
      </c>
      <c r="G183" s="210" t="s">
        <v>312</v>
      </c>
      <c r="H183" s="211">
        <v>10</v>
      </c>
      <c r="I183" s="212"/>
      <c r="J183" s="213">
        <f>ROUND(I183*H183,2)</f>
        <v>0</v>
      </c>
      <c r="K183" s="209" t="s">
        <v>19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140</v>
      </c>
      <c r="AT183" s="218" t="s">
        <v>135</v>
      </c>
      <c r="AU183" s="218" t="s">
        <v>81</v>
      </c>
      <c r="AY183" s="20" t="s">
        <v>133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81</v>
      </c>
      <c r="BK183" s="219">
        <f>ROUND(I183*H183,2)</f>
        <v>0</v>
      </c>
      <c r="BL183" s="20" t="s">
        <v>140</v>
      </c>
      <c r="BM183" s="218" t="s">
        <v>1271</v>
      </c>
    </row>
    <row r="184" s="2" customFormat="1">
      <c r="A184" s="41"/>
      <c r="B184" s="42"/>
      <c r="C184" s="43"/>
      <c r="D184" s="220" t="s">
        <v>142</v>
      </c>
      <c r="E184" s="43"/>
      <c r="F184" s="221" t="s">
        <v>3106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142</v>
      </c>
      <c r="AU184" s="20" t="s">
        <v>81</v>
      </c>
    </row>
    <row r="185" s="2" customFormat="1" ht="16.5" customHeight="1">
      <c r="A185" s="41"/>
      <c r="B185" s="42"/>
      <c r="C185" s="207" t="s">
        <v>73</v>
      </c>
      <c r="D185" s="207" t="s">
        <v>135</v>
      </c>
      <c r="E185" s="208" t="s">
        <v>3107</v>
      </c>
      <c r="F185" s="209" t="s">
        <v>3108</v>
      </c>
      <c r="G185" s="210" t="s">
        <v>312</v>
      </c>
      <c r="H185" s="211">
        <v>10</v>
      </c>
      <c r="I185" s="212"/>
      <c r="J185" s="213">
        <f>ROUND(I185*H185,2)</f>
        <v>0</v>
      </c>
      <c r="K185" s="209" t="s">
        <v>19</v>
      </c>
      <c r="L185" s="47"/>
      <c r="M185" s="214" t="s">
        <v>19</v>
      </c>
      <c r="N185" s="215" t="s">
        <v>44</v>
      </c>
      <c r="O185" s="87"/>
      <c r="P185" s="216">
        <f>O185*H185</f>
        <v>0</v>
      </c>
      <c r="Q185" s="216">
        <v>0</v>
      </c>
      <c r="R185" s="216">
        <f>Q185*H185</f>
        <v>0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140</v>
      </c>
      <c r="AT185" s="218" t="s">
        <v>135</v>
      </c>
      <c r="AU185" s="218" t="s">
        <v>81</v>
      </c>
      <c r="AY185" s="20" t="s">
        <v>133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81</v>
      </c>
      <c r="BK185" s="219">
        <f>ROUND(I185*H185,2)</f>
        <v>0</v>
      </c>
      <c r="BL185" s="20" t="s">
        <v>140</v>
      </c>
      <c r="BM185" s="218" t="s">
        <v>1283</v>
      </c>
    </row>
    <row r="186" s="2" customFormat="1">
      <c r="A186" s="41"/>
      <c r="B186" s="42"/>
      <c r="C186" s="43"/>
      <c r="D186" s="220" t="s">
        <v>142</v>
      </c>
      <c r="E186" s="43"/>
      <c r="F186" s="221" t="s">
        <v>3108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142</v>
      </c>
      <c r="AU186" s="20" t="s">
        <v>81</v>
      </c>
    </row>
    <row r="187" s="2" customFormat="1" ht="16.5" customHeight="1">
      <c r="A187" s="41"/>
      <c r="B187" s="42"/>
      <c r="C187" s="207" t="s">
        <v>73</v>
      </c>
      <c r="D187" s="207" t="s">
        <v>135</v>
      </c>
      <c r="E187" s="208" t="s">
        <v>3109</v>
      </c>
      <c r="F187" s="209" t="s">
        <v>3110</v>
      </c>
      <c r="G187" s="210" t="s">
        <v>312</v>
      </c>
      <c r="H187" s="211">
        <v>10</v>
      </c>
      <c r="I187" s="212"/>
      <c r="J187" s="213">
        <f>ROUND(I187*H187,2)</f>
        <v>0</v>
      </c>
      <c r="K187" s="209" t="s">
        <v>19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140</v>
      </c>
      <c r="AT187" s="218" t="s">
        <v>135</v>
      </c>
      <c r="AU187" s="218" t="s">
        <v>81</v>
      </c>
      <c r="AY187" s="20" t="s">
        <v>133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81</v>
      </c>
      <c r="BK187" s="219">
        <f>ROUND(I187*H187,2)</f>
        <v>0</v>
      </c>
      <c r="BL187" s="20" t="s">
        <v>140</v>
      </c>
      <c r="BM187" s="218" t="s">
        <v>1302</v>
      </c>
    </row>
    <row r="188" s="2" customFormat="1">
      <c r="A188" s="41"/>
      <c r="B188" s="42"/>
      <c r="C188" s="43"/>
      <c r="D188" s="220" t="s">
        <v>142</v>
      </c>
      <c r="E188" s="43"/>
      <c r="F188" s="221" t="s">
        <v>3110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142</v>
      </c>
      <c r="AU188" s="20" t="s">
        <v>81</v>
      </c>
    </row>
    <row r="189" s="2" customFormat="1" ht="16.5" customHeight="1">
      <c r="A189" s="41"/>
      <c r="B189" s="42"/>
      <c r="C189" s="207" t="s">
        <v>73</v>
      </c>
      <c r="D189" s="207" t="s">
        <v>135</v>
      </c>
      <c r="E189" s="208" t="s">
        <v>3111</v>
      </c>
      <c r="F189" s="209" t="s">
        <v>3112</v>
      </c>
      <c r="G189" s="210" t="s">
        <v>198</v>
      </c>
      <c r="H189" s="211">
        <v>8</v>
      </c>
      <c r="I189" s="212"/>
      <c r="J189" s="213">
        <f>ROUND(I189*H189,2)</f>
        <v>0</v>
      </c>
      <c r="K189" s="209" t="s">
        <v>19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140</v>
      </c>
      <c r="AT189" s="218" t="s">
        <v>135</v>
      </c>
      <c r="AU189" s="218" t="s">
        <v>81</v>
      </c>
      <c r="AY189" s="20" t="s">
        <v>133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81</v>
      </c>
      <c r="BK189" s="219">
        <f>ROUND(I189*H189,2)</f>
        <v>0</v>
      </c>
      <c r="BL189" s="20" t="s">
        <v>140</v>
      </c>
      <c r="BM189" s="218" t="s">
        <v>1317</v>
      </c>
    </row>
    <row r="190" s="2" customFormat="1">
      <c r="A190" s="41"/>
      <c r="B190" s="42"/>
      <c r="C190" s="43"/>
      <c r="D190" s="220" t="s">
        <v>142</v>
      </c>
      <c r="E190" s="43"/>
      <c r="F190" s="221" t="s">
        <v>3112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142</v>
      </c>
      <c r="AU190" s="20" t="s">
        <v>81</v>
      </c>
    </row>
    <row r="191" s="2" customFormat="1" ht="16.5" customHeight="1">
      <c r="A191" s="41"/>
      <c r="B191" s="42"/>
      <c r="C191" s="207" t="s">
        <v>73</v>
      </c>
      <c r="D191" s="207" t="s">
        <v>135</v>
      </c>
      <c r="E191" s="208" t="s">
        <v>3113</v>
      </c>
      <c r="F191" s="209" t="s">
        <v>3114</v>
      </c>
      <c r="G191" s="210" t="s">
        <v>312</v>
      </c>
      <c r="H191" s="211">
        <v>10</v>
      </c>
      <c r="I191" s="212"/>
      <c r="J191" s="213">
        <f>ROUND(I191*H191,2)</f>
        <v>0</v>
      </c>
      <c r="K191" s="209" t="s">
        <v>19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140</v>
      </c>
      <c r="AT191" s="218" t="s">
        <v>135</v>
      </c>
      <c r="AU191" s="218" t="s">
        <v>81</v>
      </c>
      <c r="AY191" s="20" t="s">
        <v>133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81</v>
      </c>
      <c r="BK191" s="219">
        <f>ROUND(I191*H191,2)</f>
        <v>0</v>
      </c>
      <c r="BL191" s="20" t="s">
        <v>140</v>
      </c>
      <c r="BM191" s="218" t="s">
        <v>1330</v>
      </c>
    </row>
    <row r="192" s="2" customFormat="1">
      <c r="A192" s="41"/>
      <c r="B192" s="42"/>
      <c r="C192" s="43"/>
      <c r="D192" s="220" t="s">
        <v>142</v>
      </c>
      <c r="E192" s="43"/>
      <c r="F192" s="221" t="s">
        <v>3114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142</v>
      </c>
      <c r="AU192" s="20" t="s">
        <v>81</v>
      </c>
    </row>
    <row r="193" s="2" customFormat="1" ht="16.5" customHeight="1">
      <c r="A193" s="41"/>
      <c r="B193" s="42"/>
      <c r="C193" s="207" t="s">
        <v>73</v>
      </c>
      <c r="D193" s="207" t="s">
        <v>135</v>
      </c>
      <c r="E193" s="208" t="s">
        <v>3115</v>
      </c>
      <c r="F193" s="209" t="s">
        <v>3116</v>
      </c>
      <c r="G193" s="210" t="s">
        <v>312</v>
      </c>
      <c r="H193" s="211">
        <v>10</v>
      </c>
      <c r="I193" s="212"/>
      <c r="J193" s="213">
        <f>ROUND(I193*H193,2)</f>
        <v>0</v>
      </c>
      <c r="K193" s="209" t="s">
        <v>19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</v>
      </c>
      <c r="R193" s="216">
        <f>Q193*H193</f>
        <v>0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140</v>
      </c>
      <c r="AT193" s="218" t="s">
        <v>135</v>
      </c>
      <c r="AU193" s="218" t="s">
        <v>81</v>
      </c>
      <c r="AY193" s="20" t="s">
        <v>133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81</v>
      </c>
      <c r="BK193" s="219">
        <f>ROUND(I193*H193,2)</f>
        <v>0</v>
      </c>
      <c r="BL193" s="20" t="s">
        <v>140</v>
      </c>
      <c r="BM193" s="218" t="s">
        <v>1342</v>
      </c>
    </row>
    <row r="194" s="2" customFormat="1">
      <c r="A194" s="41"/>
      <c r="B194" s="42"/>
      <c r="C194" s="43"/>
      <c r="D194" s="220" t="s">
        <v>142</v>
      </c>
      <c r="E194" s="43"/>
      <c r="F194" s="221" t="s">
        <v>3116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142</v>
      </c>
      <c r="AU194" s="20" t="s">
        <v>81</v>
      </c>
    </row>
    <row r="195" s="2" customFormat="1" ht="16.5" customHeight="1">
      <c r="A195" s="41"/>
      <c r="B195" s="42"/>
      <c r="C195" s="207" t="s">
        <v>509</v>
      </c>
      <c r="D195" s="207" t="s">
        <v>135</v>
      </c>
      <c r="E195" s="208" t="s">
        <v>238</v>
      </c>
      <c r="F195" s="209" t="s">
        <v>3117</v>
      </c>
      <c r="G195" s="210" t="s">
        <v>2303</v>
      </c>
      <c r="H195" s="211">
        <v>26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44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140</v>
      </c>
      <c r="AT195" s="218" t="s">
        <v>135</v>
      </c>
      <c r="AU195" s="218" t="s">
        <v>81</v>
      </c>
      <c r="AY195" s="20" t="s">
        <v>133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81</v>
      </c>
      <c r="BK195" s="219">
        <f>ROUND(I195*H195,2)</f>
        <v>0</v>
      </c>
      <c r="BL195" s="20" t="s">
        <v>140</v>
      </c>
      <c r="BM195" s="218" t="s">
        <v>1353</v>
      </c>
    </row>
    <row r="196" s="2" customFormat="1">
      <c r="A196" s="41"/>
      <c r="B196" s="42"/>
      <c r="C196" s="43"/>
      <c r="D196" s="220" t="s">
        <v>142</v>
      </c>
      <c r="E196" s="43"/>
      <c r="F196" s="221" t="s">
        <v>3117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142</v>
      </c>
      <c r="AU196" s="20" t="s">
        <v>81</v>
      </c>
    </row>
    <row r="197" s="2" customFormat="1" ht="16.5" customHeight="1">
      <c r="A197" s="41"/>
      <c r="B197" s="42"/>
      <c r="C197" s="207" t="s">
        <v>516</v>
      </c>
      <c r="D197" s="207" t="s">
        <v>135</v>
      </c>
      <c r="E197" s="208" t="s">
        <v>246</v>
      </c>
      <c r="F197" s="209" t="s">
        <v>3118</v>
      </c>
      <c r="G197" s="210" t="s">
        <v>2303</v>
      </c>
      <c r="H197" s="211">
        <v>1</v>
      </c>
      <c r="I197" s="212"/>
      <c r="J197" s="213">
        <f>ROUND(I197*H197,2)</f>
        <v>0</v>
      </c>
      <c r="K197" s="209" t="s">
        <v>19</v>
      </c>
      <c r="L197" s="47"/>
      <c r="M197" s="214" t="s">
        <v>19</v>
      </c>
      <c r="N197" s="215" t="s">
        <v>44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140</v>
      </c>
      <c r="AT197" s="218" t="s">
        <v>135</v>
      </c>
      <c r="AU197" s="218" t="s">
        <v>81</v>
      </c>
      <c r="AY197" s="20" t="s">
        <v>133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81</v>
      </c>
      <c r="BK197" s="219">
        <f>ROUND(I197*H197,2)</f>
        <v>0</v>
      </c>
      <c r="BL197" s="20" t="s">
        <v>140</v>
      </c>
      <c r="BM197" s="218" t="s">
        <v>1369</v>
      </c>
    </row>
    <row r="198" s="2" customFormat="1">
      <c r="A198" s="41"/>
      <c r="B198" s="42"/>
      <c r="C198" s="43"/>
      <c r="D198" s="220" t="s">
        <v>142</v>
      </c>
      <c r="E198" s="43"/>
      <c r="F198" s="221" t="s">
        <v>3118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142</v>
      </c>
      <c r="AU198" s="20" t="s">
        <v>81</v>
      </c>
    </row>
    <row r="199" s="2" customFormat="1" ht="16.5" customHeight="1">
      <c r="A199" s="41"/>
      <c r="B199" s="42"/>
      <c r="C199" s="207" t="s">
        <v>524</v>
      </c>
      <c r="D199" s="207" t="s">
        <v>135</v>
      </c>
      <c r="E199" s="208" t="s">
        <v>253</v>
      </c>
      <c r="F199" s="209" t="s">
        <v>3119</v>
      </c>
      <c r="G199" s="210" t="s">
        <v>2303</v>
      </c>
      <c r="H199" s="211">
        <v>1</v>
      </c>
      <c r="I199" s="212"/>
      <c r="J199" s="213">
        <f>ROUND(I199*H199,2)</f>
        <v>0</v>
      </c>
      <c r="K199" s="209" t="s">
        <v>19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140</v>
      </c>
      <c r="AT199" s="218" t="s">
        <v>135</v>
      </c>
      <c r="AU199" s="218" t="s">
        <v>81</v>
      </c>
      <c r="AY199" s="20" t="s">
        <v>133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81</v>
      </c>
      <c r="BK199" s="219">
        <f>ROUND(I199*H199,2)</f>
        <v>0</v>
      </c>
      <c r="BL199" s="20" t="s">
        <v>140</v>
      </c>
      <c r="BM199" s="218" t="s">
        <v>1380</v>
      </c>
    </row>
    <row r="200" s="2" customFormat="1">
      <c r="A200" s="41"/>
      <c r="B200" s="42"/>
      <c r="C200" s="43"/>
      <c r="D200" s="220" t="s">
        <v>142</v>
      </c>
      <c r="E200" s="43"/>
      <c r="F200" s="221" t="s">
        <v>3119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142</v>
      </c>
      <c r="AU200" s="20" t="s">
        <v>81</v>
      </c>
    </row>
    <row r="201" s="2" customFormat="1" ht="16.5" customHeight="1">
      <c r="A201" s="41"/>
      <c r="B201" s="42"/>
      <c r="C201" s="207" t="s">
        <v>531</v>
      </c>
      <c r="D201" s="207" t="s">
        <v>135</v>
      </c>
      <c r="E201" s="208" t="s">
        <v>262</v>
      </c>
      <c r="F201" s="209" t="s">
        <v>3120</v>
      </c>
      <c r="G201" s="210" t="s">
        <v>2303</v>
      </c>
      <c r="H201" s="211">
        <v>1</v>
      </c>
      <c r="I201" s="212"/>
      <c r="J201" s="213">
        <f>ROUND(I201*H201,2)</f>
        <v>0</v>
      </c>
      <c r="K201" s="209" t="s">
        <v>19</v>
      </c>
      <c r="L201" s="47"/>
      <c r="M201" s="214" t="s">
        <v>19</v>
      </c>
      <c r="N201" s="215" t="s">
        <v>44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140</v>
      </c>
      <c r="AT201" s="218" t="s">
        <v>135</v>
      </c>
      <c r="AU201" s="218" t="s">
        <v>81</v>
      </c>
      <c r="AY201" s="20" t="s">
        <v>133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81</v>
      </c>
      <c r="BK201" s="219">
        <f>ROUND(I201*H201,2)</f>
        <v>0</v>
      </c>
      <c r="BL201" s="20" t="s">
        <v>140</v>
      </c>
      <c r="BM201" s="218" t="s">
        <v>1396</v>
      </c>
    </row>
    <row r="202" s="2" customFormat="1">
      <c r="A202" s="41"/>
      <c r="B202" s="42"/>
      <c r="C202" s="43"/>
      <c r="D202" s="220" t="s">
        <v>142</v>
      </c>
      <c r="E202" s="43"/>
      <c r="F202" s="221" t="s">
        <v>3120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142</v>
      </c>
      <c r="AU202" s="20" t="s">
        <v>81</v>
      </c>
    </row>
    <row r="203" s="2" customFormat="1" ht="21.75" customHeight="1">
      <c r="A203" s="41"/>
      <c r="B203" s="42"/>
      <c r="C203" s="207" t="s">
        <v>538</v>
      </c>
      <c r="D203" s="207" t="s">
        <v>135</v>
      </c>
      <c r="E203" s="208" t="s">
        <v>3121</v>
      </c>
      <c r="F203" s="209" t="s">
        <v>3122</v>
      </c>
      <c r="G203" s="210" t="s">
        <v>287</v>
      </c>
      <c r="H203" s="211">
        <v>40</v>
      </c>
      <c r="I203" s="212"/>
      <c r="J203" s="213">
        <f>ROUND(I203*H203,2)</f>
        <v>0</v>
      </c>
      <c r="K203" s="209" t="s">
        <v>19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140</v>
      </c>
      <c r="AT203" s="218" t="s">
        <v>135</v>
      </c>
      <c r="AU203" s="218" t="s">
        <v>81</v>
      </c>
      <c r="AY203" s="20" t="s">
        <v>133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140</v>
      </c>
      <c r="BM203" s="218" t="s">
        <v>1408</v>
      </c>
    </row>
    <row r="204" s="2" customFormat="1">
      <c r="A204" s="41"/>
      <c r="B204" s="42"/>
      <c r="C204" s="43"/>
      <c r="D204" s="220" t="s">
        <v>142</v>
      </c>
      <c r="E204" s="43"/>
      <c r="F204" s="221" t="s">
        <v>3122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142</v>
      </c>
      <c r="AU204" s="20" t="s">
        <v>81</v>
      </c>
    </row>
    <row r="205" s="2" customFormat="1" ht="21.75" customHeight="1">
      <c r="A205" s="41"/>
      <c r="B205" s="42"/>
      <c r="C205" s="207" t="s">
        <v>545</v>
      </c>
      <c r="D205" s="207" t="s">
        <v>135</v>
      </c>
      <c r="E205" s="208" t="s">
        <v>3123</v>
      </c>
      <c r="F205" s="209" t="s">
        <v>3124</v>
      </c>
      <c r="G205" s="210" t="s">
        <v>287</v>
      </c>
      <c r="H205" s="211">
        <v>30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140</v>
      </c>
      <c r="AT205" s="218" t="s">
        <v>135</v>
      </c>
      <c r="AU205" s="218" t="s">
        <v>81</v>
      </c>
      <c r="AY205" s="20" t="s">
        <v>133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81</v>
      </c>
      <c r="BK205" s="219">
        <f>ROUND(I205*H205,2)</f>
        <v>0</v>
      </c>
      <c r="BL205" s="20" t="s">
        <v>140</v>
      </c>
      <c r="BM205" s="218" t="s">
        <v>1423</v>
      </c>
    </row>
    <row r="206" s="2" customFormat="1">
      <c r="A206" s="41"/>
      <c r="B206" s="42"/>
      <c r="C206" s="43"/>
      <c r="D206" s="220" t="s">
        <v>142</v>
      </c>
      <c r="E206" s="43"/>
      <c r="F206" s="221" t="s">
        <v>3124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142</v>
      </c>
      <c r="AU206" s="20" t="s">
        <v>81</v>
      </c>
    </row>
    <row r="207" s="2" customFormat="1" ht="21.75" customHeight="1">
      <c r="A207" s="41"/>
      <c r="B207" s="42"/>
      <c r="C207" s="207" t="s">
        <v>552</v>
      </c>
      <c r="D207" s="207" t="s">
        <v>135</v>
      </c>
      <c r="E207" s="208" t="s">
        <v>3125</v>
      </c>
      <c r="F207" s="209" t="s">
        <v>3126</v>
      </c>
      <c r="G207" s="210" t="s">
        <v>287</v>
      </c>
      <c r="H207" s="211">
        <v>140</v>
      </c>
      <c r="I207" s="212"/>
      <c r="J207" s="213">
        <f>ROUND(I207*H207,2)</f>
        <v>0</v>
      </c>
      <c r="K207" s="209" t="s">
        <v>19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140</v>
      </c>
      <c r="AT207" s="218" t="s">
        <v>135</v>
      </c>
      <c r="AU207" s="218" t="s">
        <v>81</v>
      </c>
      <c r="AY207" s="20" t="s">
        <v>133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81</v>
      </c>
      <c r="BK207" s="219">
        <f>ROUND(I207*H207,2)</f>
        <v>0</v>
      </c>
      <c r="BL207" s="20" t="s">
        <v>140</v>
      </c>
      <c r="BM207" s="218" t="s">
        <v>1440</v>
      </c>
    </row>
    <row r="208" s="2" customFormat="1">
      <c r="A208" s="41"/>
      <c r="B208" s="42"/>
      <c r="C208" s="43"/>
      <c r="D208" s="220" t="s">
        <v>142</v>
      </c>
      <c r="E208" s="43"/>
      <c r="F208" s="221" t="s">
        <v>3126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142</v>
      </c>
      <c r="AU208" s="20" t="s">
        <v>81</v>
      </c>
    </row>
    <row r="209" s="12" customFormat="1" ht="25.92" customHeight="1">
      <c r="A209" s="12"/>
      <c r="B209" s="191"/>
      <c r="C209" s="192"/>
      <c r="D209" s="193" t="s">
        <v>72</v>
      </c>
      <c r="E209" s="194" t="s">
        <v>3127</v>
      </c>
      <c r="F209" s="194" t="s">
        <v>3128</v>
      </c>
      <c r="G209" s="192"/>
      <c r="H209" s="192"/>
      <c r="I209" s="195"/>
      <c r="J209" s="196">
        <f>BK209</f>
        <v>0</v>
      </c>
      <c r="K209" s="192"/>
      <c r="L209" s="197"/>
      <c r="M209" s="198"/>
      <c r="N209" s="199"/>
      <c r="O209" s="199"/>
      <c r="P209" s="200">
        <f>SUM(P210:P215)</f>
        <v>0</v>
      </c>
      <c r="Q209" s="199"/>
      <c r="R209" s="200">
        <f>SUM(R210:R215)</f>
        <v>0</v>
      </c>
      <c r="S209" s="199"/>
      <c r="T209" s="201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2" t="s">
        <v>81</v>
      </c>
      <c r="AT209" s="203" t="s">
        <v>72</v>
      </c>
      <c r="AU209" s="203" t="s">
        <v>73</v>
      </c>
      <c r="AY209" s="202" t="s">
        <v>133</v>
      </c>
      <c r="BK209" s="204">
        <f>SUM(BK210:BK215)</f>
        <v>0</v>
      </c>
    </row>
    <row r="210" s="2" customFormat="1" ht="16.5" customHeight="1">
      <c r="A210" s="41"/>
      <c r="B210" s="42"/>
      <c r="C210" s="207" t="s">
        <v>559</v>
      </c>
      <c r="D210" s="207" t="s">
        <v>135</v>
      </c>
      <c r="E210" s="208" t="s">
        <v>3129</v>
      </c>
      <c r="F210" s="209" t="s">
        <v>3130</v>
      </c>
      <c r="G210" s="210" t="s">
        <v>312</v>
      </c>
      <c r="H210" s="211">
        <v>954</v>
      </c>
      <c r="I210" s="212"/>
      <c r="J210" s="213">
        <f>ROUND(I210*H210,2)</f>
        <v>0</v>
      </c>
      <c r="K210" s="209" t="s">
        <v>19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140</v>
      </c>
      <c r="AT210" s="218" t="s">
        <v>135</v>
      </c>
      <c r="AU210" s="218" t="s">
        <v>81</v>
      </c>
      <c r="AY210" s="20" t="s">
        <v>133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81</v>
      </c>
      <c r="BK210" s="219">
        <f>ROUND(I210*H210,2)</f>
        <v>0</v>
      </c>
      <c r="BL210" s="20" t="s">
        <v>140</v>
      </c>
      <c r="BM210" s="218" t="s">
        <v>1455</v>
      </c>
    </row>
    <row r="211" s="2" customFormat="1">
      <c r="A211" s="41"/>
      <c r="B211" s="42"/>
      <c r="C211" s="43"/>
      <c r="D211" s="220" t="s">
        <v>142</v>
      </c>
      <c r="E211" s="43"/>
      <c r="F211" s="221" t="s">
        <v>3130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142</v>
      </c>
      <c r="AU211" s="20" t="s">
        <v>81</v>
      </c>
    </row>
    <row r="212" s="2" customFormat="1" ht="24.15" customHeight="1">
      <c r="A212" s="41"/>
      <c r="B212" s="42"/>
      <c r="C212" s="207" t="s">
        <v>567</v>
      </c>
      <c r="D212" s="207" t="s">
        <v>135</v>
      </c>
      <c r="E212" s="208" t="s">
        <v>3131</v>
      </c>
      <c r="F212" s="209" t="s">
        <v>3132</v>
      </c>
      <c r="G212" s="210" t="s">
        <v>312</v>
      </c>
      <c r="H212" s="211">
        <v>954</v>
      </c>
      <c r="I212" s="212"/>
      <c r="J212" s="213">
        <f>ROUND(I212*H212,2)</f>
        <v>0</v>
      </c>
      <c r="K212" s="209" t="s">
        <v>19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140</v>
      </c>
      <c r="AT212" s="218" t="s">
        <v>135</v>
      </c>
      <c r="AU212" s="218" t="s">
        <v>81</v>
      </c>
      <c r="AY212" s="20" t="s">
        <v>133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81</v>
      </c>
      <c r="BK212" s="219">
        <f>ROUND(I212*H212,2)</f>
        <v>0</v>
      </c>
      <c r="BL212" s="20" t="s">
        <v>140</v>
      </c>
      <c r="BM212" s="218" t="s">
        <v>1477</v>
      </c>
    </row>
    <row r="213" s="2" customFormat="1">
      <c r="A213" s="41"/>
      <c r="B213" s="42"/>
      <c r="C213" s="43"/>
      <c r="D213" s="220" t="s">
        <v>142</v>
      </c>
      <c r="E213" s="43"/>
      <c r="F213" s="221" t="s">
        <v>3132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142</v>
      </c>
      <c r="AU213" s="20" t="s">
        <v>81</v>
      </c>
    </row>
    <row r="214" s="2" customFormat="1" ht="16.5" customHeight="1">
      <c r="A214" s="41"/>
      <c r="B214" s="42"/>
      <c r="C214" s="207" t="s">
        <v>576</v>
      </c>
      <c r="D214" s="207" t="s">
        <v>135</v>
      </c>
      <c r="E214" s="208" t="s">
        <v>3133</v>
      </c>
      <c r="F214" s="209" t="s">
        <v>3134</v>
      </c>
      <c r="G214" s="210" t="s">
        <v>287</v>
      </c>
      <c r="H214" s="211">
        <v>40</v>
      </c>
      <c r="I214" s="212"/>
      <c r="J214" s="213">
        <f>ROUND(I214*H214,2)</f>
        <v>0</v>
      </c>
      <c r="K214" s="209" t="s">
        <v>19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140</v>
      </c>
      <c r="AT214" s="218" t="s">
        <v>135</v>
      </c>
      <c r="AU214" s="218" t="s">
        <v>81</v>
      </c>
      <c r="AY214" s="20" t="s">
        <v>133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81</v>
      </c>
      <c r="BK214" s="219">
        <f>ROUND(I214*H214,2)</f>
        <v>0</v>
      </c>
      <c r="BL214" s="20" t="s">
        <v>140</v>
      </c>
      <c r="BM214" s="218" t="s">
        <v>1490</v>
      </c>
    </row>
    <row r="215" s="2" customFormat="1">
      <c r="A215" s="41"/>
      <c r="B215" s="42"/>
      <c r="C215" s="43"/>
      <c r="D215" s="220" t="s">
        <v>142</v>
      </c>
      <c r="E215" s="43"/>
      <c r="F215" s="221" t="s">
        <v>3134</v>
      </c>
      <c r="G215" s="43"/>
      <c r="H215" s="43"/>
      <c r="I215" s="222"/>
      <c r="J215" s="43"/>
      <c r="K215" s="43"/>
      <c r="L215" s="47"/>
      <c r="M215" s="286"/>
      <c r="N215" s="287"/>
      <c r="O215" s="288"/>
      <c r="P215" s="288"/>
      <c r="Q215" s="288"/>
      <c r="R215" s="288"/>
      <c r="S215" s="288"/>
      <c r="T215" s="289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142</v>
      </c>
      <c r="AU215" s="20" t="s">
        <v>81</v>
      </c>
    </row>
    <row r="216" s="2" customFormat="1" ht="6.96" customHeight="1">
      <c r="A216" s="41"/>
      <c r="B216" s="62"/>
      <c r="C216" s="63"/>
      <c r="D216" s="63"/>
      <c r="E216" s="63"/>
      <c r="F216" s="63"/>
      <c r="G216" s="63"/>
      <c r="H216" s="63"/>
      <c r="I216" s="63"/>
      <c r="J216" s="63"/>
      <c r="K216" s="63"/>
      <c r="L216" s="47"/>
      <c r="M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</sheetData>
  <sheetProtection sheet="1" autoFilter="0" formatColumns="0" formatRows="0" objects="1" scenarios="1" spinCount="100000" saltValue="FfqSW/40dYfGS4HNhjHNnvZFeOZcYIWOD3/1SMOhhW0iDbwm1aqfjyloAgeCNBACu9OgHwX7yFTsXpJ0Z/Cv2g==" hashValue="f4f70rDkm+bGSepdIYHv6rBP56/hAjvzs2MDWbsrJbEKTWdbggWfN0FprdZpEVJ2xJUBK+F5SzBN+4HeWdGLWQ==" algorithmName="SHA-512" password="C7E4"/>
  <autoFilter ref="C81:K215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Palackého č. p. 92, Pelhřimov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3135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3136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">
        <v>19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3137</v>
      </c>
      <c r="F24" s="41"/>
      <c r="G24" s="41"/>
      <c r="H24" s="41"/>
      <c r="I24" s="135" t="s">
        <v>28</v>
      </c>
      <c r="J24" s="139" t="s">
        <v>19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ROUND((SUM(BE87:BE251)),  2)</f>
        <v>0</v>
      </c>
      <c r="G33" s="41"/>
      <c r="H33" s="41"/>
      <c r="I33" s="151">
        <v>0.20999999999999999</v>
      </c>
      <c r="J33" s="150">
        <f>ROUND(((SUM(BE87:BE251))*I33),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ROUND((SUM(BF87:BF251)),  2)</f>
        <v>0</v>
      </c>
      <c r="G34" s="41"/>
      <c r="H34" s="41"/>
      <c r="I34" s="151">
        <v>0.12</v>
      </c>
      <c r="J34" s="150">
        <f>ROUND(((SUM(BF87:BF251))*I34),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ROUND((SUM(BG87:BG251)),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ROUND((SUM(BH87:BH251)),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ROUND((SUM(BI87:BI251)),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Palackého č. p. 92, Pelhřimov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004 - Vytápění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Pelhřimov</v>
      </c>
      <c r="G52" s="43"/>
      <c r="H52" s="43"/>
      <c r="I52" s="35" t="s">
        <v>23</v>
      </c>
      <c r="J52" s="75" t="str">
        <f>IF(J12="","",J12)</f>
        <v>3. 1. 2024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Pelhřimov, Masarykovo náměstí 1,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40.0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Ing. Michal Rataj, Pražská 1114, Pelhřimov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107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619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3138</v>
      </c>
      <c r="E62" s="177"/>
      <c r="F62" s="177"/>
      <c r="G62" s="177"/>
      <c r="H62" s="177"/>
      <c r="I62" s="177"/>
      <c r="J62" s="178">
        <f>J108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3139</v>
      </c>
      <c r="E63" s="177"/>
      <c r="F63" s="177"/>
      <c r="G63" s="177"/>
      <c r="H63" s="177"/>
      <c r="I63" s="177"/>
      <c r="J63" s="178">
        <f>J141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3140</v>
      </c>
      <c r="E64" s="177"/>
      <c r="F64" s="177"/>
      <c r="G64" s="177"/>
      <c r="H64" s="177"/>
      <c r="I64" s="177"/>
      <c r="J64" s="178">
        <f>J174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629</v>
      </c>
      <c r="E65" s="177"/>
      <c r="F65" s="177"/>
      <c r="G65" s="177"/>
      <c r="H65" s="177"/>
      <c r="I65" s="177"/>
      <c r="J65" s="178">
        <f>J211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3141</v>
      </c>
      <c r="E66" s="177"/>
      <c r="F66" s="177"/>
      <c r="G66" s="177"/>
      <c r="H66" s="177"/>
      <c r="I66" s="177"/>
      <c r="J66" s="178">
        <f>J218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3142</v>
      </c>
      <c r="E67" s="171"/>
      <c r="F67" s="171"/>
      <c r="G67" s="171"/>
      <c r="H67" s="171"/>
      <c r="I67" s="171"/>
      <c r="J67" s="172">
        <f>J237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118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Stavební úpravy objektu Palackého č. p. 92, Pelhřimov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97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004 - Vytápění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Pelhřimov</v>
      </c>
      <c r="G81" s="43"/>
      <c r="H81" s="43"/>
      <c r="I81" s="35" t="s">
        <v>23</v>
      </c>
      <c r="J81" s="75" t="str">
        <f>IF(J12="","",J12)</f>
        <v>3. 1. 2024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Pelhřimov, Masarykovo náměstí 1, Pelhřimov</v>
      </c>
      <c r="G83" s="43"/>
      <c r="H83" s="43"/>
      <c r="I83" s="35" t="s">
        <v>31</v>
      </c>
      <c r="J83" s="39" t="str">
        <f>E21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40.0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>Ing. Michal Rataj, Pražská 1114, Pelhřimov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119</v>
      </c>
      <c r="D86" s="183" t="s">
        <v>58</v>
      </c>
      <c r="E86" s="183" t="s">
        <v>54</v>
      </c>
      <c r="F86" s="183" t="s">
        <v>55</v>
      </c>
      <c r="G86" s="183" t="s">
        <v>120</v>
      </c>
      <c r="H86" s="183" t="s">
        <v>121</v>
      </c>
      <c r="I86" s="183" t="s">
        <v>122</v>
      </c>
      <c r="J86" s="183" t="s">
        <v>101</v>
      </c>
      <c r="K86" s="184" t="s">
        <v>123</v>
      </c>
      <c r="L86" s="185"/>
      <c r="M86" s="95" t="s">
        <v>19</v>
      </c>
      <c r="N86" s="96" t="s">
        <v>43</v>
      </c>
      <c r="O86" s="96" t="s">
        <v>124</v>
      </c>
      <c r="P86" s="96" t="s">
        <v>125</v>
      </c>
      <c r="Q86" s="96" t="s">
        <v>126</v>
      </c>
      <c r="R86" s="96" t="s">
        <v>127</v>
      </c>
      <c r="S86" s="96" t="s">
        <v>128</v>
      </c>
      <c r="T86" s="97" t="s">
        <v>129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130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P88+P237</f>
        <v>0</v>
      </c>
      <c r="Q87" s="99"/>
      <c r="R87" s="188">
        <f>R88+R237</f>
        <v>0.84291000000000005</v>
      </c>
      <c r="S87" s="99"/>
      <c r="T87" s="189">
        <f>T88+T237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102</v>
      </c>
      <c r="BK87" s="190">
        <f>BK88+BK237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370</v>
      </c>
      <c r="F88" s="194" t="s">
        <v>371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P89+P108+P141+P174+P211+P218</f>
        <v>0</v>
      </c>
      <c r="Q88" s="199"/>
      <c r="R88" s="200">
        <f>R89+R108+R141+R174+R211+R218</f>
        <v>0.84291000000000005</v>
      </c>
      <c r="S88" s="199"/>
      <c r="T88" s="201">
        <f>T89+T108+T141+T174+T211+T218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83</v>
      </c>
      <c r="AT88" s="203" t="s">
        <v>72</v>
      </c>
      <c r="AU88" s="203" t="s">
        <v>73</v>
      </c>
      <c r="AY88" s="202" t="s">
        <v>133</v>
      </c>
      <c r="BK88" s="204">
        <f>BK89+BK108+BK141+BK174+BK211+BK218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1224</v>
      </c>
      <c r="F89" s="205" t="s">
        <v>1225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SUM(P90:P107)</f>
        <v>0</v>
      </c>
      <c r="Q89" s="199"/>
      <c r="R89" s="200">
        <f>SUM(R90:R107)</f>
        <v>0.028059999999999998</v>
      </c>
      <c r="S89" s="199"/>
      <c r="T89" s="201">
        <f>SUM(T90:T107)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83</v>
      </c>
      <c r="AT89" s="203" t="s">
        <v>72</v>
      </c>
      <c r="AU89" s="203" t="s">
        <v>81</v>
      </c>
      <c r="AY89" s="202" t="s">
        <v>133</v>
      </c>
      <c r="BK89" s="204">
        <f>SUM(BK90:BK107)</f>
        <v>0</v>
      </c>
    </row>
    <row r="90" s="2" customFormat="1" ht="24.15" customHeight="1">
      <c r="A90" s="41"/>
      <c r="B90" s="42"/>
      <c r="C90" s="207" t="s">
        <v>81</v>
      </c>
      <c r="D90" s="207" t="s">
        <v>135</v>
      </c>
      <c r="E90" s="208" t="s">
        <v>3143</v>
      </c>
      <c r="F90" s="209" t="s">
        <v>3144</v>
      </c>
      <c r="G90" s="210" t="s">
        <v>312</v>
      </c>
      <c r="H90" s="211">
        <v>280</v>
      </c>
      <c r="I90" s="212"/>
      <c r="J90" s="213">
        <f>ROUND(I90*H90,2)</f>
        <v>0</v>
      </c>
      <c r="K90" s="209" t="s">
        <v>3145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246</v>
      </c>
      <c r="AT90" s="218" t="s">
        <v>135</v>
      </c>
      <c r="AU90" s="218" t="s">
        <v>83</v>
      </c>
      <c r="AY90" s="20" t="s">
        <v>133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81</v>
      </c>
      <c r="BK90" s="219">
        <f>ROUND(I90*H90,2)</f>
        <v>0</v>
      </c>
      <c r="BL90" s="20" t="s">
        <v>246</v>
      </c>
      <c r="BM90" s="218" t="s">
        <v>3146</v>
      </c>
    </row>
    <row r="91" s="2" customFormat="1">
      <c r="A91" s="41"/>
      <c r="B91" s="42"/>
      <c r="C91" s="43"/>
      <c r="D91" s="220" t="s">
        <v>142</v>
      </c>
      <c r="E91" s="43"/>
      <c r="F91" s="221" t="s">
        <v>3147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142</v>
      </c>
      <c r="AU91" s="20" t="s">
        <v>83</v>
      </c>
    </row>
    <row r="92" s="2" customFormat="1">
      <c r="A92" s="41"/>
      <c r="B92" s="42"/>
      <c r="C92" s="43"/>
      <c r="D92" s="225" t="s">
        <v>144</v>
      </c>
      <c r="E92" s="43"/>
      <c r="F92" s="226" t="s">
        <v>3148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144</v>
      </c>
      <c r="AU92" s="20" t="s">
        <v>83</v>
      </c>
    </row>
    <row r="93" s="13" customFormat="1">
      <c r="A93" s="13"/>
      <c r="B93" s="227"/>
      <c r="C93" s="228"/>
      <c r="D93" s="220" t="s">
        <v>146</v>
      </c>
      <c r="E93" s="229" t="s">
        <v>19</v>
      </c>
      <c r="F93" s="230" t="s">
        <v>3149</v>
      </c>
      <c r="G93" s="228"/>
      <c r="H93" s="231">
        <v>280</v>
      </c>
      <c r="I93" s="232"/>
      <c r="J93" s="228"/>
      <c r="K93" s="228"/>
      <c r="L93" s="233"/>
      <c r="M93" s="234"/>
      <c r="N93" s="235"/>
      <c r="O93" s="235"/>
      <c r="P93" s="235"/>
      <c r="Q93" s="235"/>
      <c r="R93" s="235"/>
      <c r="S93" s="235"/>
      <c r="T93" s="236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7" t="s">
        <v>146</v>
      </c>
      <c r="AU93" s="237" t="s">
        <v>83</v>
      </c>
      <c r="AV93" s="13" t="s">
        <v>83</v>
      </c>
      <c r="AW93" s="13" t="s">
        <v>33</v>
      </c>
      <c r="AX93" s="13" t="s">
        <v>81</v>
      </c>
      <c r="AY93" s="237" t="s">
        <v>133</v>
      </c>
    </row>
    <row r="94" s="2" customFormat="1" ht="24.15" customHeight="1">
      <c r="A94" s="41"/>
      <c r="B94" s="42"/>
      <c r="C94" s="273" t="s">
        <v>83</v>
      </c>
      <c r="D94" s="273" t="s">
        <v>735</v>
      </c>
      <c r="E94" s="274" t="s">
        <v>3150</v>
      </c>
      <c r="F94" s="275" t="s">
        <v>3151</v>
      </c>
      <c r="G94" s="276" t="s">
        <v>312</v>
      </c>
      <c r="H94" s="277">
        <v>180</v>
      </c>
      <c r="I94" s="278"/>
      <c r="J94" s="279">
        <f>ROUND(I94*H94,2)</f>
        <v>0</v>
      </c>
      <c r="K94" s="275" t="s">
        <v>3145</v>
      </c>
      <c r="L94" s="280"/>
      <c r="M94" s="281" t="s">
        <v>19</v>
      </c>
      <c r="N94" s="282" t="s">
        <v>44</v>
      </c>
      <c r="O94" s="87"/>
      <c r="P94" s="216">
        <f>O94*H94</f>
        <v>0</v>
      </c>
      <c r="Q94" s="216">
        <v>6.9999999999999994E-05</v>
      </c>
      <c r="R94" s="216">
        <f>Q94*H94</f>
        <v>0.012599999999999998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382</v>
      </c>
      <c r="AT94" s="218" t="s">
        <v>735</v>
      </c>
      <c r="AU94" s="218" t="s">
        <v>83</v>
      </c>
      <c r="AY94" s="20" t="s">
        <v>133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81</v>
      </c>
      <c r="BK94" s="219">
        <f>ROUND(I94*H94,2)</f>
        <v>0</v>
      </c>
      <c r="BL94" s="20" t="s">
        <v>246</v>
      </c>
      <c r="BM94" s="218" t="s">
        <v>3152</v>
      </c>
    </row>
    <row r="95" s="2" customFormat="1">
      <c r="A95" s="41"/>
      <c r="B95" s="42"/>
      <c r="C95" s="43"/>
      <c r="D95" s="220" t="s">
        <v>142</v>
      </c>
      <c r="E95" s="43"/>
      <c r="F95" s="221" t="s">
        <v>3151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142</v>
      </c>
      <c r="AU95" s="20" t="s">
        <v>83</v>
      </c>
    </row>
    <row r="96" s="2" customFormat="1" ht="24.15" customHeight="1">
      <c r="A96" s="41"/>
      <c r="B96" s="42"/>
      <c r="C96" s="273" t="s">
        <v>154</v>
      </c>
      <c r="D96" s="273" t="s">
        <v>735</v>
      </c>
      <c r="E96" s="274" t="s">
        <v>3153</v>
      </c>
      <c r="F96" s="275" t="s">
        <v>3154</v>
      </c>
      <c r="G96" s="276" t="s">
        <v>312</v>
      </c>
      <c r="H96" s="277">
        <v>66</v>
      </c>
      <c r="I96" s="278"/>
      <c r="J96" s="279">
        <f>ROUND(I96*H96,2)</f>
        <v>0</v>
      </c>
      <c r="K96" s="275" t="s">
        <v>3145</v>
      </c>
      <c r="L96" s="280"/>
      <c r="M96" s="281" t="s">
        <v>19</v>
      </c>
      <c r="N96" s="282" t="s">
        <v>44</v>
      </c>
      <c r="O96" s="87"/>
      <c r="P96" s="216">
        <f>O96*H96</f>
        <v>0</v>
      </c>
      <c r="Q96" s="216">
        <v>6.9999999999999994E-05</v>
      </c>
      <c r="R96" s="216">
        <f>Q96*H96</f>
        <v>0.00462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382</v>
      </c>
      <c r="AT96" s="218" t="s">
        <v>735</v>
      </c>
      <c r="AU96" s="218" t="s">
        <v>83</v>
      </c>
      <c r="AY96" s="20" t="s">
        <v>133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81</v>
      </c>
      <c r="BK96" s="219">
        <f>ROUND(I96*H96,2)</f>
        <v>0</v>
      </c>
      <c r="BL96" s="20" t="s">
        <v>246</v>
      </c>
      <c r="BM96" s="218" t="s">
        <v>3155</v>
      </c>
    </row>
    <row r="97" s="2" customFormat="1">
      <c r="A97" s="41"/>
      <c r="B97" s="42"/>
      <c r="C97" s="43"/>
      <c r="D97" s="220" t="s">
        <v>142</v>
      </c>
      <c r="E97" s="43"/>
      <c r="F97" s="221" t="s">
        <v>3154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142</v>
      </c>
      <c r="AU97" s="20" t="s">
        <v>83</v>
      </c>
    </row>
    <row r="98" s="2" customFormat="1" ht="24.15" customHeight="1">
      <c r="A98" s="41"/>
      <c r="B98" s="42"/>
      <c r="C98" s="273" t="s">
        <v>140</v>
      </c>
      <c r="D98" s="273" t="s">
        <v>735</v>
      </c>
      <c r="E98" s="274" t="s">
        <v>3156</v>
      </c>
      <c r="F98" s="275" t="s">
        <v>3157</v>
      </c>
      <c r="G98" s="276" t="s">
        <v>312</v>
      </c>
      <c r="H98" s="277">
        <v>24</v>
      </c>
      <c r="I98" s="278"/>
      <c r="J98" s="279">
        <f>ROUND(I98*H98,2)</f>
        <v>0</v>
      </c>
      <c r="K98" s="275" t="s">
        <v>3145</v>
      </c>
      <c r="L98" s="280"/>
      <c r="M98" s="281" t="s">
        <v>19</v>
      </c>
      <c r="N98" s="282" t="s">
        <v>44</v>
      </c>
      <c r="O98" s="87"/>
      <c r="P98" s="216">
        <f>O98*H98</f>
        <v>0</v>
      </c>
      <c r="Q98" s="216">
        <v>0.00011</v>
      </c>
      <c r="R98" s="216">
        <f>Q98*H98</f>
        <v>0.00264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382</v>
      </c>
      <c r="AT98" s="218" t="s">
        <v>735</v>
      </c>
      <c r="AU98" s="218" t="s">
        <v>83</v>
      </c>
      <c r="AY98" s="20" t="s">
        <v>133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81</v>
      </c>
      <c r="BK98" s="219">
        <f>ROUND(I98*H98,2)</f>
        <v>0</v>
      </c>
      <c r="BL98" s="20" t="s">
        <v>246</v>
      </c>
      <c r="BM98" s="218" t="s">
        <v>3158</v>
      </c>
    </row>
    <row r="99" s="2" customFormat="1">
      <c r="A99" s="41"/>
      <c r="B99" s="42"/>
      <c r="C99" s="43"/>
      <c r="D99" s="220" t="s">
        <v>142</v>
      </c>
      <c r="E99" s="43"/>
      <c r="F99" s="221" t="s">
        <v>3157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142</v>
      </c>
      <c r="AU99" s="20" t="s">
        <v>83</v>
      </c>
    </row>
    <row r="100" s="2" customFormat="1" ht="24.15" customHeight="1">
      <c r="A100" s="41"/>
      <c r="B100" s="42"/>
      <c r="C100" s="273" t="s">
        <v>166</v>
      </c>
      <c r="D100" s="273" t="s">
        <v>735</v>
      </c>
      <c r="E100" s="274" t="s">
        <v>3159</v>
      </c>
      <c r="F100" s="275" t="s">
        <v>3160</v>
      </c>
      <c r="G100" s="276" t="s">
        <v>312</v>
      </c>
      <c r="H100" s="277">
        <v>10</v>
      </c>
      <c r="I100" s="278"/>
      <c r="J100" s="279">
        <f>ROUND(I100*H100,2)</f>
        <v>0</v>
      </c>
      <c r="K100" s="275" t="s">
        <v>3145</v>
      </c>
      <c r="L100" s="280"/>
      <c r="M100" s="281" t="s">
        <v>19</v>
      </c>
      <c r="N100" s="282" t="s">
        <v>44</v>
      </c>
      <c r="O100" s="87"/>
      <c r="P100" s="216">
        <f>O100*H100</f>
        <v>0</v>
      </c>
      <c r="Q100" s="216">
        <v>0.00012</v>
      </c>
      <c r="R100" s="216">
        <f>Q100*H100</f>
        <v>0.0012000000000000001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382</v>
      </c>
      <c r="AT100" s="218" t="s">
        <v>735</v>
      </c>
      <c r="AU100" s="218" t="s">
        <v>83</v>
      </c>
      <c r="AY100" s="20" t="s">
        <v>133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81</v>
      </c>
      <c r="BK100" s="219">
        <f>ROUND(I100*H100,2)</f>
        <v>0</v>
      </c>
      <c r="BL100" s="20" t="s">
        <v>246</v>
      </c>
      <c r="BM100" s="218" t="s">
        <v>3161</v>
      </c>
    </row>
    <row r="101" s="2" customFormat="1">
      <c r="A101" s="41"/>
      <c r="B101" s="42"/>
      <c r="C101" s="43"/>
      <c r="D101" s="220" t="s">
        <v>142</v>
      </c>
      <c r="E101" s="43"/>
      <c r="F101" s="221" t="s">
        <v>3160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142</v>
      </c>
      <c r="AU101" s="20" t="s">
        <v>83</v>
      </c>
    </row>
    <row r="102" s="2" customFormat="1" ht="16.5" customHeight="1">
      <c r="A102" s="41"/>
      <c r="B102" s="42"/>
      <c r="C102" s="273" t="s">
        <v>172</v>
      </c>
      <c r="D102" s="273" t="s">
        <v>735</v>
      </c>
      <c r="E102" s="274" t="s">
        <v>3162</v>
      </c>
      <c r="F102" s="275" t="s">
        <v>3163</v>
      </c>
      <c r="G102" s="276" t="s">
        <v>1046</v>
      </c>
      <c r="H102" s="277">
        <v>7</v>
      </c>
      <c r="I102" s="278"/>
      <c r="J102" s="279">
        <f>ROUND(I102*H102,2)</f>
        <v>0</v>
      </c>
      <c r="K102" s="275" t="s">
        <v>3145</v>
      </c>
      <c r="L102" s="280"/>
      <c r="M102" s="281" t="s">
        <v>19</v>
      </c>
      <c r="N102" s="282" t="s">
        <v>44</v>
      </c>
      <c r="O102" s="87"/>
      <c r="P102" s="216">
        <f>O102*H102</f>
        <v>0</v>
      </c>
      <c r="Q102" s="216">
        <v>0.001</v>
      </c>
      <c r="R102" s="216">
        <f>Q102*H102</f>
        <v>0.0070000000000000001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382</v>
      </c>
      <c r="AT102" s="218" t="s">
        <v>735</v>
      </c>
      <c r="AU102" s="218" t="s">
        <v>83</v>
      </c>
      <c r="AY102" s="20" t="s">
        <v>133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81</v>
      </c>
      <c r="BK102" s="219">
        <f>ROUND(I102*H102,2)</f>
        <v>0</v>
      </c>
      <c r="BL102" s="20" t="s">
        <v>246</v>
      </c>
      <c r="BM102" s="218" t="s">
        <v>3164</v>
      </c>
    </row>
    <row r="103" s="2" customFormat="1">
      <c r="A103" s="41"/>
      <c r="B103" s="42"/>
      <c r="C103" s="43"/>
      <c r="D103" s="220" t="s">
        <v>142</v>
      </c>
      <c r="E103" s="43"/>
      <c r="F103" s="221" t="s">
        <v>3163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142</v>
      </c>
      <c r="AU103" s="20" t="s">
        <v>83</v>
      </c>
    </row>
    <row r="104" s="13" customFormat="1">
      <c r="A104" s="13"/>
      <c r="B104" s="227"/>
      <c r="C104" s="228"/>
      <c r="D104" s="220" t="s">
        <v>146</v>
      </c>
      <c r="E104" s="229" t="s">
        <v>19</v>
      </c>
      <c r="F104" s="230" t="s">
        <v>3165</v>
      </c>
      <c r="G104" s="228"/>
      <c r="H104" s="231">
        <v>7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146</v>
      </c>
      <c r="AU104" s="237" t="s">
        <v>83</v>
      </c>
      <c r="AV104" s="13" t="s">
        <v>83</v>
      </c>
      <c r="AW104" s="13" t="s">
        <v>33</v>
      </c>
      <c r="AX104" s="13" t="s">
        <v>81</v>
      </c>
      <c r="AY104" s="237" t="s">
        <v>133</v>
      </c>
    </row>
    <row r="105" s="2" customFormat="1" ht="24.15" customHeight="1">
      <c r="A105" s="41"/>
      <c r="B105" s="42"/>
      <c r="C105" s="207" t="s">
        <v>178</v>
      </c>
      <c r="D105" s="207" t="s">
        <v>135</v>
      </c>
      <c r="E105" s="208" t="s">
        <v>3166</v>
      </c>
      <c r="F105" s="209" t="s">
        <v>3167</v>
      </c>
      <c r="G105" s="210" t="s">
        <v>181</v>
      </c>
      <c r="H105" s="211">
        <v>0.028000000000000001</v>
      </c>
      <c r="I105" s="212"/>
      <c r="J105" s="213">
        <f>ROUND(I105*H105,2)</f>
        <v>0</v>
      </c>
      <c r="K105" s="209" t="s">
        <v>3145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246</v>
      </c>
      <c r="AT105" s="218" t="s">
        <v>135</v>
      </c>
      <c r="AU105" s="218" t="s">
        <v>83</v>
      </c>
      <c r="AY105" s="20" t="s">
        <v>133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246</v>
      </c>
      <c r="BM105" s="218" t="s">
        <v>3168</v>
      </c>
    </row>
    <row r="106" s="2" customFormat="1">
      <c r="A106" s="41"/>
      <c r="B106" s="42"/>
      <c r="C106" s="43"/>
      <c r="D106" s="220" t="s">
        <v>142</v>
      </c>
      <c r="E106" s="43"/>
      <c r="F106" s="221" t="s">
        <v>3169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142</v>
      </c>
      <c r="AU106" s="20" t="s">
        <v>83</v>
      </c>
    </row>
    <row r="107" s="2" customFormat="1">
      <c r="A107" s="41"/>
      <c r="B107" s="42"/>
      <c r="C107" s="43"/>
      <c r="D107" s="225" t="s">
        <v>144</v>
      </c>
      <c r="E107" s="43"/>
      <c r="F107" s="226" t="s">
        <v>3170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144</v>
      </c>
      <c r="AU107" s="20" t="s">
        <v>83</v>
      </c>
    </row>
    <row r="108" s="12" customFormat="1" ht="22.8" customHeight="1">
      <c r="A108" s="12"/>
      <c r="B108" s="191"/>
      <c r="C108" s="192"/>
      <c r="D108" s="193" t="s">
        <v>72</v>
      </c>
      <c r="E108" s="205" t="s">
        <v>3171</v>
      </c>
      <c r="F108" s="205" t="s">
        <v>3172</v>
      </c>
      <c r="G108" s="192"/>
      <c r="H108" s="192"/>
      <c r="I108" s="195"/>
      <c r="J108" s="206">
        <f>BK108</f>
        <v>0</v>
      </c>
      <c r="K108" s="192"/>
      <c r="L108" s="197"/>
      <c r="M108" s="198"/>
      <c r="N108" s="199"/>
      <c r="O108" s="199"/>
      <c r="P108" s="200">
        <f>SUM(P109:P140)</f>
        <v>0</v>
      </c>
      <c r="Q108" s="199"/>
      <c r="R108" s="200">
        <f>SUM(R109:R140)</f>
        <v>0.15279999999999999</v>
      </c>
      <c r="S108" s="199"/>
      <c r="T108" s="201">
        <f>SUM(T109:T140)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83</v>
      </c>
      <c r="AT108" s="203" t="s">
        <v>72</v>
      </c>
      <c r="AU108" s="203" t="s">
        <v>81</v>
      </c>
      <c r="AY108" s="202" t="s">
        <v>133</v>
      </c>
      <c r="BK108" s="204">
        <f>SUM(BK109:BK140)</f>
        <v>0</v>
      </c>
    </row>
    <row r="109" s="2" customFormat="1" ht="24.15" customHeight="1">
      <c r="A109" s="41"/>
      <c r="B109" s="42"/>
      <c r="C109" s="207" t="s">
        <v>188</v>
      </c>
      <c r="D109" s="207" t="s">
        <v>135</v>
      </c>
      <c r="E109" s="208" t="s">
        <v>3173</v>
      </c>
      <c r="F109" s="209" t="s">
        <v>3174</v>
      </c>
      <c r="G109" s="210" t="s">
        <v>312</v>
      </c>
      <c r="H109" s="211">
        <v>180</v>
      </c>
      <c r="I109" s="212"/>
      <c r="J109" s="213">
        <f>ROUND(I109*H109,2)</f>
        <v>0</v>
      </c>
      <c r="K109" s="209" t="s">
        <v>3145</v>
      </c>
      <c r="L109" s="47"/>
      <c r="M109" s="214" t="s">
        <v>19</v>
      </c>
      <c r="N109" s="215" t="s">
        <v>44</v>
      </c>
      <c r="O109" s="87"/>
      <c r="P109" s="216">
        <f>O109*H109</f>
        <v>0</v>
      </c>
      <c r="Q109" s="216">
        <v>0.00046000000000000001</v>
      </c>
      <c r="R109" s="216">
        <f>Q109*H109</f>
        <v>0.082799999999999999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246</v>
      </c>
      <c r="AT109" s="218" t="s">
        <v>135</v>
      </c>
      <c r="AU109" s="218" t="s">
        <v>83</v>
      </c>
      <c r="AY109" s="20" t="s">
        <v>133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81</v>
      </c>
      <c r="BK109" s="219">
        <f>ROUND(I109*H109,2)</f>
        <v>0</v>
      </c>
      <c r="BL109" s="20" t="s">
        <v>246</v>
      </c>
      <c r="BM109" s="218" t="s">
        <v>3175</v>
      </c>
    </row>
    <row r="110" s="2" customFormat="1">
      <c r="A110" s="41"/>
      <c r="B110" s="42"/>
      <c r="C110" s="43"/>
      <c r="D110" s="220" t="s">
        <v>142</v>
      </c>
      <c r="E110" s="43"/>
      <c r="F110" s="221" t="s">
        <v>3176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142</v>
      </c>
      <c r="AU110" s="20" t="s">
        <v>83</v>
      </c>
    </row>
    <row r="111" s="2" customFormat="1">
      <c r="A111" s="41"/>
      <c r="B111" s="42"/>
      <c r="C111" s="43"/>
      <c r="D111" s="225" t="s">
        <v>144</v>
      </c>
      <c r="E111" s="43"/>
      <c r="F111" s="226" t="s">
        <v>3177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144</v>
      </c>
      <c r="AU111" s="20" t="s">
        <v>83</v>
      </c>
    </row>
    <row r="112" s="13" customFormat="1">
      <c r="A112" s="13"/>
      <c r="B112" s="227"/>
      <c r="C112" s="228"/>
      <c r="D112" s="220" t="s">
        <v>146</v>
      </c>
      <c r="E112" s="229" t="s">
        <v>19</v>
      </c>
      <c r="F112" s="230" t="s">
        <v>3178</v>
      </c>
      <c r="G112" s="228"/>
      <c r="H112" s="231">
        <v>180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146</v>
      </c>
      <c r="AU112" s="237" t="s">
        <v>83</v>
      </c>
      <c r="AV112" s="13" t="s">
        <v>83</v>
      </c>
      <c r="AW112" s="13" t="s">
        <v>33</v>
      </c>
      <c r="AX112" s="13" t="s">
        <v>81</v>
      </c>
      <c r="AY112" s="237" t="s">
        <v>133</v>
      </c>
    </row>
    <row r="113" s="2" customFormat="1" ht="24.15" customHeight="1">
      <c r="A113" s="41"/>
      <c r="B113" s="42"/>
      <c r="C113" s="207" t="s">
        <v>186</v>
      </c>
      <c r="D113" s="207" t="s">
        <v>135</v>
      </c>
      <c r="E113" s="208" t="s">
        <v>3179</v>
      </c>
      <c r="F113" s="209" t="s">
        <v>3180</v>
      </c>
      <c r="G113" s="210" t="s">
        <v>312</v>
      </c>
      <c r="H113" s="211">
        <v>66</v>
      </c>
      <c r="I113" s="212"/>
      <c r="J113" s="213">
        <f>ROUND(I113*H113,2)</f>
        <v>0</v>
      </c>
      <c r="K113" s="209" t="s">
        <v>3145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0.00055999999999999995</v>
      </c>
      <c r="R113" s="216">
        <f>Q113*H113</f>
        <v>0.03696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246</v>
      </c>
      <c r="AT113" s="218" t="s">
        <v>135</v>
      </c>
      <c r="AU113" s="218" t="s">
        <v>83</v>
      </c>
      <c r="AY113" s="20" t="s">
        <v>133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81</v>
      </c>
      <c r="BK113" s="219">
        <f>ROUND(I113*H113,2)</f>
        <v>0</v>
      </c>
      <c r="BL113" s="20" t="s">
        <v>246</v>
      </c>
      <c r="BM113" s="218" t="s">
        <v>3181</v>
      </c>
    </row>
    <row r="114" s="2" customFormat="1">
      <c r="A114" s="41"/>
      <c r="B114" s="42"/>
      <c r="C114" s="43"/>
      <c r="D114" s="220" t="s">
        <v>142</v>
      </c>
      <c r="E114" s="43"/>
      <c r="F114" s="221" t="s">
        <v>3182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142</v>
      </c>
      <c r="AU114" s="20" t="s">
        <v>83</v>
      </c>
    </row>
    <row r="115" s="2" customFormat="1">
      <c r="A115" s="41"/>
      <c r="B115" s="42"/>
      <c r="C115" s="43"/>
      <c r="D115" s="225" t="s">
        <v>144</v>
      </c>
      <c r="E115" s="43"/>
      <c r="F115" s="226" t="s">
        <v>3183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144</v>
      </c>
      <c r="AU115" s="20" t="s">
        <v>83</v>
      </c>
    </row>
    <row r="116" s="13" customFormat="1">
      <c r="A116" s="13"/>
      <c r="B116" s="227"/>
      <c r="C116" s="228"/>
      <c r="D116" s="220" t="s">
        <v>146</v>
      </c>
      <c r="E116" s="229" t="s">
        <v>19</v>
      </c>
      <c r="F116" s="230" t="s">
        <v>3184</v>
      </c>
      <c r="G116" s="228"/>
      <c r="H116" s="231">
        <v>66</v>
      </c>
      <c r="I116" s="232"/>
      <c r="J116" s="228"/>
      <c r="K116" s="228"/>
      <c r="L116" s="233"/>
      <c r="M116" s="234"/>
      <c r="N116" s="235"/>
      <c r="O116" s="235"/>
      <c r="P116" s="235"/>
      <c r="Q116" s="235"/>
      <c r="R116" s="235"/>
      <c r="S116" s="235"/>
      <c r="T116" s="23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7" t="s">
        <v>146</v>
      </c>
      <c r="AU116" s="237" t="s">
        <v>83</v>
      </c>
      <c r="AV116" s="13" t="s">
        <v>83</v>
      </c>
      <c r="AW116" s="13" t="s">
        <v>33</v>
      </c>
      <c r="AX116" s="13" t="s">
        <v>81</v>
      </c>
      <c r="AY116" s="237" t="s">
        <v>133</v>
      </c>
    </row>
    <row r="117" s="2" customFormat="1" ht="24.15" customHeight="1">
      <c r="A117" s="41"/>
      <c r="B117" s="42"/>
      <c r="C117" s="207" t="s">
        <v>203</v>
      </c>
      <c r="D117" s="207" t="s">
        <v>135</v>
      </c>
      <c r="E117" s="208" t="s">
        <v>3185</v>
      </c>
      <c r="F117" s="209" t="s">
        <v>3186</v>
      </c>
      <c r="G117" s="210" t="s">
        <v>312</v>
      </c>
      <c r="H117" s="211">
        <v>24</v>
      </c>
      <c r="I117" s="212"/>
      <c r="J117" s="213">
        <f>ROUND(I117*H117,2)</f>
        <v>0</v>
      </c>
      <c r="K117" s="209" t="s">
        <v>3145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0.00071000000000000002</v>
      </c>
      <c r="R117" s="216">
        <f>Q117*H117</f>
        <v>0.01704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246</v>
      </c>
      <c r="AT117" s="218" t="s">
        <v>135</v>
      </c>
      <c r="AU117" s="218" t="s">
        <v>83</v>
      </c>
      <c r="AY117" s="20" t="s">
        <v>133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246</v>
      </c>
      <c r="BM117" s="218" t="s">
        <v>3187</v>
      </c>
    </row>
    <row r="118" s="2" customFormat="1">
      <c r="A118" s="41"/>
      <c r="B118" s="42"/>
      <c r="C118" s="43"/>
      <c r="D118" s="220" t="s">
        <v>142</v>
      </c>
      <c r="E118" s="43"/>
      <c r="F118" s="221" t="s">
        <v>3188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142</v>
      </c>
      <c r="AU118" s="20" t="s">
        <v>83</v>
      </c>
    </row>
    <row r="119" s="2" customFormat="1">
      <c r="A119" s="41"/>
      <c r="B119" s="42"/>
      <c r="C119" s="43"/>
      <c r="D119" s="225" t="s">
        <v>144</v>
      </c>
      <c r="E119" s="43"/>
      <c r="F119" s="226" t="s">
        <v>3189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144</v>
      </c>
      <c r="AU119" s="20" t="s">
        <v>83</v>
      </c>
    </row>
    <row r="120" s="13" customFormat="1">
      <c r="A120" s="13"/>
      <c r="B120" s="227"/>
      <c r="C120" s="228"/>
      <c r="D120" s="220" t="s">
        <v>146</v>
      </c>
      <c r="E120" s="229" t="s">
        <v>19</v>
      </c>
      <c r="F120" s="230" t="s">
        <v>3190</v>
      </c>
      <c r="G120" s="228"/>
      <c r="H120" s="231">
        <v>24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146</v>
      </c>
      <c r="AU120" s="237" t="s">
        <v>83</v>
      </c>
      <c r="AV120" s="13" t="s">
        <v>83</v>
      </c>
      <c r="AW120" s="13" t="s">
        <v>33</v>
      </c>
      <c r="AX120" s="13" t="s">
        <v>81</v>
      </c>
      <c r="AY120" s="237" t="s">
        <v>133</v>
      </c>
    </row>
    <row r="121" s="2" customFormat="1" ht="24.15" customHeight="1">
      <c r="A121" s="41"/>
      <c r="B121" s="42"/>
      <c r="C121" s="207" t="s">
        <v>210</v>
      </c>
      <c r="D121" s="207" t="s">
        <v>135</v>
      </c>
      <c r="E121" s="208" t="s">
        <v>3191</v>
      </c>
      <c r="F121" s="209" t="s">
        <v>3192</v>
      </c>
      <c r="G121" s="210" t="s">
        <v>312</v>
      </c>
      <c r="H121" s="211">
        <v>10</v>
      </c>
      <c r="I121" s="212"/>
      <c r="J121" s="213">
        <f>ROUND(I121*H121,2)</f>
        <v>0</v>
      </c>
      <c r="K121" s="209" t="s">
        <v>3145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0.00125</v>
      </c>
      <c r="R121" s="216">
        <f>Q121*H121</f>
        <v>0.012500000000000001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246</v>
      </c>
      <c r="AT121" s="218" t="s">
        <v>135</v>
      </c>
      <c r="AU121" s="218" t="s">
        <v>83</v>
      </c>
      <c r="AY121" s="20" t="s">
        <v>133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81</v>
      </c>
      <c r="BK121" s="219">
        <f>ROUND(I121*H121,2)</f>
        <v>0</v>
      </c>
      <c r="BL121" s="20" t="s">
        <v>246</v>
      </c>
      <c r="BM121" s="218" t="s">
        <v>3193</v>
      </c>
    </row>
    <row r="122" s="2" customFormat="1">
      <c r="A122" s="41"/>
      <c r="B122" s="42"/>
      <c r="C122" s="43"/>
      <c r="D122" s="220" t="s">
        <v>142</v>
      </c>
      <c r="E122" s="43"/>
      <c r="F122" s="221" t="s">
        <v>3194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142</v>
      </c>
      <c r="AU122" s="20" t="s">
        <v>83</v>
      </c>
    </row>
    <row r="123" s="2" customFormat="1">
      <c r="A123" s="41"/>
      <c r="B123" s="42"/>
      <c r="C123" s="43"/>
      <c r="D123" s="225" t="s">
        <v>144</v>
      </c>
      <c r="E123" s="43"/>
      <c r="F123" s="226" t="s">
        <v>3195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144</v>
      </c>
      <c r="AU123" s="20" t="s">
        <v>83</v>
      </c>
    </row>
    <row r="124" s="13" customFormat="1">
      <c r="A124" s="13"/>
      <c r="B124" s="227"/>
      <c r="C124" s="228"/>
      <c r="D124" s="220" t="s">
        <v>146</v>
      </c>
      <c r="E124" s="229" t="s">
        <v>19</v>
      </c>
      <c r="F124" s="230" t="s">
        <v>3196</v>
      </c>
      <c r="G124" s="228"/>
      <c r="H124" s="231">
        <v>10</v>
      </c>
      <c r="I124" s="232"/>
      <c r="J124" s="228"/>
      <c r="K124" s="228"/>
      <c r="L124" s="233"/>
      <c r="M124" s="234"/>
      <c r="N124" s="235"/>
      <c r="O124" s="235"/>
      <c r="P124" s="235"/>
      <c r="Q124" s="235"/>
      <c r="R124" s="235"/>
      <c r="S124" s="235"/>
      <c r="T124" s="236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7" t="s">
        <v>146</v>
      </c>
      <c r="AU124" s="237" t="s">
        <v>83</v>
      </c>
      <c r="AV124" s="13" t="s">
        <v>83</v>
      </c>
      <c r="AW124" s="13" t="s">
        <v>33</v>
      </c>
      <c r="AX124" s="13" t="s">
        <v>81</v>
      </c>
      <c r="AY124" s="237" t="s">
        <v>133</v>
      </c>
    </row>
    <row r="125" s="2" customFormat="1" ht="16.5" customHeight="1">
      <c r="A125" s="41"/>
      <c r="B125" s="42"/>
      <c r="C125" s="207" t="s">
        <v>8</v>
      </c>
      <c r="D125" s="207" t="s">
        <v>135</v>
      </c>
      <c r="E125" s="208" t="s">
        <v>3197</v>
      </c>
      <c r="F125" s="209" t="s">
        <v>3198</v>
      </c>
      <c r="G125" s="210" t="s">
        <v>312</v>
      </c>
      <c r="H125" s="211">
        <v>280</v>
      </c>
      <c r="I125" s="212"/>
      <c r="J125" s="213">
        <f>ROUND(I125*H125,2)</f>
        <v>0</v>
      </c>
      <c r="K125" s="209" t="s">
        <v>3145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246</v>
      </c>
      <c r="AT125" s="218" t="s">
        <v>135</v>
      </c>
      <c r="AU125" s="218" t="s">
        <v>83</v>
      </c>
      <c r="AY125" s="20" t="s">
        <v>133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81</v>
      </c>
      <c r="BK125" s="219">
        <f>ROUND(I125*H125,2)</f>
        <v>0</v>
      </c>
      <c r="BL125" s="20" t="s">
        <v>246</v>
      </c>
      <c r="BM125" s="218" t="s">
        <v>3199</v>
      </c>
    </row>
    <row r="126" s="2" customFormat="1">
      <c r="A126" s="41"/>
      <c r="B126" s="42"/>
      <c r="C126" s="43"/>
      <c r="D126" s="220" t="s">
        <v>142</v>
      </c>
      <c r="E126" s="43"/>
      <c r="F126" s="221" t="s">
        <v>3200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142</v>
      </c>
      <c r="AU126" s="20" t="s">
        <v>83</v>
      </c>
    </row>
    <row r="127" s="2" customFormat="1">
      <c r="A127" s="41"/>
      <c r="B127" s="42"/>
      <c r="C127" s="43"/>
      <c r="D127" s="225" t="s">
        <v>144</v>
      </c>
      <c r="E127" s="43"/>
      <c r="F127" s="226" t="s">
        <v>3201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144</v>
      </c>
      <c r="AU127" s="20" t="s">
        <v>83</v>
      </c>
    </row>
    <row r="128" s="13" customFormat="1">
      <c r="A128" s="13"/>
      <c r="B128" s="227"/>
      <c r="C128" s="228"/>
      <c r="D128" s="220" t="s">
        <v>146</v>
      </c>
      <c r="E128" s="229" t="s">
        <v>19</v>
      </c>
      <c r="F128" s="230" t="s">
        <v>3149</v>
      </c>
      <c r="G128" s="228"/>
      <c r="H128" s="231">
        <v>280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146</v>
      </c>
      <c r="AU128" s="237" t="s">
        <v>83</v>
      </c>
      <c r="AV128" s="13" t="s">
        <v>83</v>
      </c>
      <c r="AW128" s="13" t="s">
        <v>33</v>
      </c>
      <c r="AX128" s="13" t="s">
        <v>81</v>
      </c>
      <c r="AY128" s="237" t="s">
        <v>133</v>
      </c>
    </row>
    <row r="129" s="2" customFormat="1" ht="21.75" customHeight="1">
      <c r="A129" s="41"/>
      <c r="B129" s="42"/>
      <c r="C129" s="273" t="s">
        <v>223</v>
      </c>
      <c r="D129" s="273" t="s">
        <v>735</v>
      </c>
      <c r="E129" s="274" t="s">
        <v>3202</v>
      </c>
      <c r="F129" s="275" t="s">
        <v>3203</v>
      </c>
      <c r="G129" s="276" t="s">
        <v>385</v>
      </c>
      <c r="H129" s="277">
        <v>1</v>
      </c>
      <c r="I129" s="278"/>
      <c r="J129" s="279">
        <f>ROUND(I129*H129,2)</f>
        <v>0</v>
      </c>
      <c r="K129" s="275" t="s">
        <v>19</v>
      </c>
      <c r="L129" s="280"/>
      <c r="M129" s="281" t="s">
        <v>19</v>
      </c>
      <c r="N129" s="282" t="s">
        <v>44</v>
      </c>
      <c r="O129" s="87"/>
      <c r="P129" s="216">
        <f>O129*H129</f>
        <v>0</v>
      </c>
      <c r="Q129" s="216">
        <v>0.00068999999999999997</v>
      </c>
      <c r="R129" s="216">
        <f>Q129*H129</f>
        <v>0.00068999999999999997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382</v>
      </c>
      <c r="AT129" s="218" t="s">
        <v>735</v>
      </c>
      <c r="AU129" s="218" t="s">
        <v>83</v>
      </c>
      <c r="AY129" s="20" t="s">
        <v>133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81</v>
      </c>
      <c r="BK129" s="219">
        <f>ROUND(I129*H129,2)</f>
        <v>0</v>
      </c>
      <c r="BL129" s="20" t="s">
        <v>246</v>
      </c>
      <c r="BM129" s="218" t="s">
        <v>3204</v>
      </c>
    </row>
    <row r="130" s="2" customFormat="1">
      <c r="A130" s="41"/>
      <c r="B130" s="42"/>
      <c r="C130" s="43"/>
      <c r="D130" s="220" t="s">
        <v>142</v>
      </c>
      <c r="E130" s="43"/>
      <c r="F130" s="221" t="s">
        <v>3203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142</v>
      </c>
      <c r="AU130" s="20" t="s">
        <v>83</v>
      </c>
    </row>
    <row r="131" s="2" customFormat="1" ht="21.75" customHeight="1">
      <c r="A131" s="41"/>
      <c r="B131" s="42"/>
      <c r="C131" s="273" t="s">
        <v>230</v>
      </c>
      <c r="D131" s="273" t="s">
        <v>735</v>
      </c>
      <c r="E131" s="274" t="s">
        <v>3205</v>
      </c>
      <c r="F131" s="275" t="s">
        <v>3206</v>
      </c>
      <c r="G131" s="276" t="s">
        <v>385</v>
      </c>
      <c r="H131" s="277">
        <v>1</v>
      </c>
      <c r="I131" s="278"/>
      <c r="J131" s="279">
        <f>ROUND(I131*H131,2)</f>
        <v>0</v>
      </c>
      <c r="K131" s="275" t="s">
        <v>19</v>
      </c>
      <c r="L131" s="280"/>
      <c r="M131" s="281" t="s">
        <v>19</v>
      </c>
      <c r="N131" s="282" t="s">
        <v>44</v>
      </c>
      <c r="O131" s="87"/>
      <c r="P131" s="216">
        <f>O131*H131</f>
        <v>0</v>
      </c>
      <c r="Q131" s="216">
        <v>0.00068999999999999997</v>
      </c>
      <c r="R131" s="216">
        <f>Q131*H131</f>
        <v>0.00068999999999999997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382</v>
      </c>
      <c r="AT131" s="218" t="s">
        <v>735</v>
      </c>
      <c r="AU131" s="218" t="s">
        <v>83</v>
      </c>
      <c r="AY131" s="20" t="s">
        <v>133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81</v>
      </c>
      <c r="BK131" s="219">
        <f>ROUND(I131*H131,2)</f>
        <v>0</v>
      </c>
      <c r="BL131" s="20" t="s">
        <v>246</v>
      </c>
      <c r="BM131" s="218" t="s">
        <v>3207</v>
      </c>
    </row>
    <row r="132" s="2" customFormat="1">
      <c r="A132" s="41"/>
      <c r="B132" s="42"/>
      <c r="C132" s="43"/>
      <c r="D132" s="220" t="s">
        <v>142</v>
      </c>
      <c r="E132" s="43"/>
      <c r="F132" s="221" t="s">
        <v>3206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142</v>
      </c>
      <c r="AU132" s="20" t="s">
        <v>83</v>
      </c>
    </row>
    <row r="133" s="2" customFormat="1" ht="16.5" customHeight="1">
      <c r="A133" s="41"/>
      <c r="B133" s="42"/>
      <c r="C133" s="207" t="s">
        <v>238</v>
      </c>
      <c r="D133" s="207" t="s">
        <v>135</v>
      </c>
      <c r="E133" s="208" t="s">
        <v>3208</v>
      </c>
      <c r="F133" s="209" t="s">
        <v>3209</v>
      </c>
      <c r="G133" s="210" t="s">
        <v>385</v>
      </c>
      <c r="H133" s="211">
        <v>1</v>
      </c>
      <c r="I133" s="212"/>
      <c r="J133" s="213">
        <f>ROUND(I133*H133,2)</f>
        <v>0</v>
      </c>
      <c r="K133" s="209" t="s">
        <v>3145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0.0011199999999999999</v>
      </c>
      <c r="R133" s="216">
        <f>Q133*H133</f>
        <v>0.0011199999999999999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246</v>
      </c>
      <c r="AT133" s="218" t="s">
        <v>135</v>
      </c>
      <c r="AU133" s="218" t="s">
        <v>83</v>
      </c>
      <c r="AY133" s="20" t="s">
        <v>133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81</v>
      </c>
      <c r="BK133" s="219">
        <f>ROUND(I133*H133,2)</f>
        <v>0</v>
      </c>
      <c r="BL133" s="20" t="s">
        <v>246</v>
      </c>
      <c r="BM133" s="218" t="s">
        <v>3210</v>
      </c>
    </row>
    <row r="134" s="2" customFormat="1">
      <c r="A134" s="41"/>
      <c r="B134" s="42"/>
      <c r="C134" s="43"/>
      <c r="D134" s="220" t="s">
        <v>142</v>
      </c>
      <c r="E134" s="43"/>
      <c r="F134" s="221" t="s">
        <v>3211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142</v>
      </c>
      <c r="AU134" s="20" t="s">
        <v>83</v>
      </c>
    </row>
    <row r="135" s="2" customFormat="1">
      <c r="A135" s="41"/>
      <c r="B135" s="42"/>
      <c r="C135" s="43"/>
      <c r="D135" s="225" t="s">
        <v>144</v>
      </c>
      <c r="E135" s="43"/>
      <c r="F135" s="226" t="s">
        <v>3212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144</v>
      </c>
      <c r="AU135" s="20" t="s">
        <v>83</v>
      </c>
    </row>
    <row r="136" s="2" customFormat="1" ht="16.5" customHeight="1">
      <c r="A136" s="41"/>
      <c r="B136" s="42"/>
      <c r="C136" s="273" t="s">
        <v>246</v>
      </c>
      <c r="D136" s="273" t="s">
        <v>735</v>
      </c>
      <c r="E136" s="274" t="s">
        <v>3213</v>
      </c>
      <c r="F136" s="275" t="s">
        <v>3214</v>
      </c>
      <c r="G136" s="276" t="s">
        <v>385</v>
      </c>
      <c r="H136" s="277">
        <v>1</v>
      </c>
      <c r="I136" s="278"/>
      <c r="J136" s="279">
        <f>ROUND(I136*H136,2)</f>
        <v>0</v>
      </c>
      <c r="K136" s="275" t="s">
        <v>19</v>
      </c>
      <c r="L136" s="280"/>
      <c r="M136" s="281" t="s">
        <v>19</v>
      </c>
      <c r="N136" s="282" t="s">
        <v>44</v>
      </c>
      <c r="O136" s="87"/>
      <c r="P136" s="216">
        <f>O136*H136</f>
        <v>0</v>
      </c>
      <c r="Q136" s="216">
        <v>0.001</v>
      </c>
      <c r="R136" s="216">
        <f>Q136*H136</f>
        <v>0.001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382</v>
      </c>
      <c r="AT136" s="218" t="s">
        <v>735</v>
      </c>
      <c r="AU136" s="218" t="s">
        <v>83</v>
      </c>
      <c r="AY136" s="20" t="s">
        <v>133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246</v>
      </c>
      <c r="BM136" s="218" t="s">
        <v>3215</v>
      </c>
    </row>
    <row r="137" s="2" customFormat="1">
      <c r="A137" s="41"/>
      <c r="B137" s="42"/>
      <c r="C137" s="43"/>
      <c r="D137" s="220" t="s">
        <v>142</v>
      </c>
      <c r="E137" s="43"/>
      <c r="F137" s="221" t="s">
        <v>3214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142</v>
      </c>
      <c r="AU137" s="20" t="s">
        <v>83</v>
      </c>
    </row>
    <row r="138" s="2" customFormat="1" ht="24.15" customHeight="1">
      <c r="A138" s="41"/>
      <c r="B138" s="42"/>
      <c r="C138" s="207" t="s">
        <v>253</v>
      </c>
      <c r="D138" s="207" t="s">
        <v>135</v>
      </c>
      <c r="E138" s="208" t="s">
        <v>3216</v>
      </c>
      <c r="F138" s="209" t="s">
        <v>3217</v>
      </c>
      <c r="G138" s="210" t="s">
        <v>181</v>
      </c>
      <c r="H138" s="211">
        <v>0.153</v>
      </c>
      <c r="I138" s="212"/>
      <c r="J138" s="213">
        <f>ROUND(I138*H138,2)</f>
        <v>0</v>
      </c>
      <c r="K138" s="209" t="s">
        <v>3145</v>
      </c>
      <c r="L138" s="47"/>
      <c r="M138" s="214" t="s">
        <v>19</v>
      </c>
      <c r="N138" s="215" t="s">
        <v>44</v>
      </c>
      <c r="O138" s="87"/>
      <c r="P138" s="216">
        <f>O138*H138</f>
        <v>0</v>
      </c>
      <c r="Q138" s="216">
        <v>0</v>
      </c>
      <c r="R138" s="216">
        <f>Q138*H138</f>
        <v>0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246</v>
      </c>
      <c r="AT138" s="218" t="s">
        <v>135</v>
      </c>
      <c r="AU138" s="218" t="s">
        <v>83</v>
      </c>
      <c r="AY138" s="20" t="s">
        <v>133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81</v>
      </c>
      <c r="BK138" s="219">
        <f>ROUND(I138*H138,2)</f>
        <v>0</v>
      </c>
      <c r="BL138" s="20" t="s">
        <v>246</v>
      </c>
      <c r="BM138" s="218" t="s">
        <v>3218</v>
      </c>
    </row>
    <row r="139" s="2" customFormat="1">
      <c r="A139" s="41"/>
      <c r="B139" s="42"/>
      <c r="C139" s="43"/>
      <c r="D139" s="220" t="s">
        <v>142</v>
      </c>
      <c r="E139" s="43"/>
      <c r="F139" s="221" t="s">
        <v>3219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142</v>
      </c>
      <c r="AU139" s="20" t="s">
        <v>83</v>
      </c>
    </row>
    <row r="140" s="2" customFormat="1">
      <c r="A140" s="41"/>
      <c r="B140" s="42"/>
      <c r="C140" s="43"/>
      <c r="D140" s="225" t="s">
        <v>144</v>
      </c>
      <c r="E140" s="43"/>
      <c r="F140" s="226" t="s">
        <v>3220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144</v>
      </c>
      <c r="AU140" s="20" t="s">
        <v>83</v>
      </c>
    </row>
    <row r="141" s="12" customFormat="1" ht="22.8" customHeight="1">
      <c r="A141" s="12"/>
      <c r="B141" s="191"/>
      <c r="C141" s="192"/>
      <c r="D141" s="193" t="s">
        <v>72</v>
      </c>
      <c r="E141" s="205" t="s">
        <v>3221</v>
      </c>
      <c r="F141" s="205" t="s">
        <v>3222</v>
      </c>
      <c r="G141" s="192"/>
      <c r="H141" s="192"/>
      <c r="I141" s="195"/>
      <c r="J141" s="206">
        <f>BK141</f>
        <v>0</v>
      </c>
      <c r="K141" s="192"/>
      <c r="L141" s="197"/>
      <c r="M141" s="198"/>
      <c r="N141" s="199"/>
      <c r="O141" s="199"/>
      <c r="P141" s="200">
        <f>SUM(P142:P173)</f>
        <v>0</v>
      </c>
      <c r="Q141" s="199"/>
      <c r="R141" s="200">
        <f>SUM(R142:R173)</f>
        <v>0.022639999999999997</v>
      </c>
      <c r="S141" s="199"/>
      <c r="T141" s="201">
        <f>SUM(T142:T173)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2" t="s">
        <v>83</v>
      </c>
      <c r="AT141" s="203" t="s">
        <v>72</v>
      </c>
      <c r="AU141" s="203" t="s">
        <v>81</v>
      </c>
      <c r="AY141" s="202" t="s">
        <v>133</v>
      </c>
      <c r="BK141" s="204">
        <f>SUM(BK142:BK173)</f>
        <v>0</v>
      </c>
    </row>
    <row r="142" s="2" customFormat="1" ht="24.15" customHeight="1">
      <c r="A142" s="41"/>
      <c r="B142" s="42"/>
      <c r="C142" s="207" t="s">
        <v>262</v>
      </c>
      <c r="D142" s="207" t="s">
        <v>135</v>
      </c>
      <c r="E142" s="208" t="s">
        <v>3223</v>
      </c>
      <c r="F142" s="209" t="s">
        <v>3224</v>
      </c>
      <c r="G142" s="210" t="s">
        <v>287</v>
      </c>
      <c r="H142" s="211">
        <v>4</v>
      </c>
      <c r="I142" s="212"/>
      <c r="J142" s="213">
        <f>ROUND(I142*H142,2)</f>
        <v>0</v>
      </c>
      <c r="K142" s="209" t="s">
        <v>3145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0.00023000000000000001</v>
      </c>
      <c r="R142" s="216">
        <f>Q142*H142</f>
        <v>0.00092000000000000003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246</v>
      </c>
      <c r="AT142" s="218" t="s">
        <v>135</v>
      </c>
      <c r="AU142" s="218" t="s">
        <v>83</v>
      </c>
      <c r="AY142" s="20" t="s">
        <v>133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81</v>
      </c>
      <c r="BK142" s="219">
        <f>ROUND(I142*H142,2)</f>
        <v>0</v>
      </c>
      <c r="BL142" s="20" t="s">
        <v>246</v>
      </c>
      <c r="BM142" s="218" t="s">
        <v>3225</v>
      </c>
    </row>
    <row r="143" s="2" customFormat="1">
      <c r="A143" s="41"/>
      <c r="B143" s="42"/>
      <c r="C143" s="43"/>
      <c r="D143" s="220" t="s">
        <v>142</v>
      </c>
      <c r="E143" s="43"/>
      <c r="F143" s="221" t="s">
        <v>3226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142</v>
      </c>
      <c r="AU143" s="20" t="s">
        <v>83</v>
      </c>
    </row>
    <row r="144" s="2" customFormat="1">
      <c r="A144" s="41"/>
      <c r="B144" s="42"/>
      <c r="C144" s="43"/>
      <c r="D144" s="225" t="s">
        <v>144</v>
      </c>
      <c r="E144" s="43"/>
      <c r="F144" s="226" t="s">
        <v>3227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144</v>
      </c>
      <c r="AU144" s="20" t="s">
        <v>83</v>
      </c>
    </row>
    <row r="145" s="2" customFormat="1" ht="24.15" customHeight="1">
      <c r="A145" s="41"/>
      <c r="B145" s="42"/>
      <c r="C145" s="207" t="s">
        <v>269</v>
      </c>
      <c r="D145" s="207" t="s">
        <v>135</v>
      </c>
      <c r="E145" s="208" t="s">
        <v>3228</v>
      </c>
      <c r="F145" s="209" t="s">
        <v>3229</v>
      </c>
      <c r="G145" s="210" t="s">
        <v>287</v>
      </c>
      <c r="H145" s="211">
        <v>19</v>
      </c>
      <c r="I145" s="212"/>
      <c r="J145" s="213">
        <f>ROUND(I145*H145,2)</f>
        <v>0</v>
      </c>
      <c r="K145" s="209" t="s">
        <v>3145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0.00013999999999999999</v>
      </c>
      <c r="R145" s="216">
        <f>Q145*H145</f>
        <v>0.0026599999999999996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246</v>
      </c>
      <c r="AT145" s="218" t="s">
        <v>135</v>
      </c>
      <c r="AU145" s="218" t="s">
        <v>83</v>
      </c>
      <c r="AY145" s="20" t="s">
        <v>133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81</v>
      </c>
      <c r="BK145" s="219">
        <f>ROUND(I145*H145,2)</f>
        <v>0</v>
      </c>
      <c r="BL145" s="20" t="s">
        <v>246</v>
      </c>
      <c r="BM145" s="218" t="s">
        <v>3230</v>
      </c>
    </row>
    <row r="146" s="2" customFormat="1">
      <c r="A146" s="41"/>
      <c r="B146" s="42"/>
      <c r="C146" s="43"/>
      <c r="D146" s="220" t="s">
        <v>142</v>
      </c>
      <c r="E146" s="43"/>
      <c r="F146" s="221" t="s">
        <v>3231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142</v>
      </c>
      <c r="AU146" s="20" t="s">
        <v>83</v>
      </c>
    </row>
    <row r="147" s="2" customFormat="1">
      <c r="A147" s="41"/>
      <c r="B147" s="42"/>
      <c r="C147" s="43"/>
      <c r="D147" s="225" t="s">
        <v>144</v>
      </c>
      <c r="E147" s="43"/>
      <c r="F147" s="226" t="s">
        <v>3232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144</v>
      </c>
      <c r="AU147" s="20" t="s">
        <v>83</v>
      </c>
    </row>
    <row r="148" s="2" customFormat="1" ht="21.75" customHeight="1">
      <c r="A148" s="41"/>
      <c r="B148" s="42"/>
      <c r="C148" s="207" t="s">
        <v>278</v>
      </c>
      <c r="D148" s="207" t="s">
        <v>135</v>
      </c>
      <c r="E148" s="208" t="s">
        <v>3233</v>
      </c>
      <c r="F148" s="209" t="s">
        <v>3234</v>
      </c>
      <c r="G148" s="210" t="s">
        <v>287</v>
      </c>
      <c r="H148" s="211">
        <v>1</v>
      </c>
      <c r="I148" s="212"/>
      <c r="J148" s="213">
        <f>ROUND(I148*H148,2)</f>
        <v>0</v>
      </c>
      <c r="K148" s="209" t="s">
        <v>3145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0.00052999999999999998</v>
      </c>
      <c r="R148" s="216">
        <f>Q148*H148</f>
        <v>0.00052999999999999998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246</v>
      </c>
      <c r="AT148" s="218" t="s">
        <v>135</v>
      </c>
      <c r="AU148" s="218" t="s">
        <v>83</v>
      </c>
      <c r="AY148" s="20" t="s">
        <v>133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81</v>
      </c>
      <c r="BK148" s="219">
        <f>ROUND(I148*H148,2)</f>
        <v>0</v>
      </c>
      <c r="BL148" s="20" t="s">
        <v>246</v>
      </c>
      <c r="BM148" s="218" t="s">
        <v>3235</v>
      </c>
    </row>
    <row r="149" s="2" customFormat="1">
      <c r="A149" s="41"/>
      <c r="B149" s="42"/>
      <c r="C149" s="43"/>
      <c r="D149" s="220" t="s">
        <v>142</v>
      </c>
      <c r="E149" s="43"/>
      <c r="F149" s="221" t="s">
        <v>3236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142</v>
      </c>
      <c r="AU149" s="20" t="s">
        <v>83</v>
      </c>
    </row>
    <row r="150" s="2" customFormat="1">
      <c r="A150" s="41"/>
      <c r="B150" s="42"/>
      <c r="C150" s="43"/>
      <c r="D150" s="225" t="s">
        <v>144</v>
      </c>
      <c r="E150" s="43"/>
      <c r="F150" s="226" t="s">
        <v>3237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144</v>
      </c>
      <c r="AU150" s="20" t="s">
        <v>83</v>
      </c>
    </row>
    <row r="151" s="2" customFormat="1" ht="24.15" customHeight="1">
      <c r="A151" s="41"/>
      <c r="B151" s="42"/>
      <c r="C151" s="207" t="s">
        <v>7</v>
      </c>
      <c r="D151" s="207" t="s">
        <v>135</v>
      </c>
      <c r="E151" s="208" t="s">
        <v>3238</v>
      </c>
      <c r="F151" s="209" t="s">
        <v>3239</v>
      </c>
      <c r="G151" s="210" t="s">
        <v>287</v>
      </c>
      <c r="H151" s="211">
        <v>19</v>
      </c>
      <c r="I151" s="212"/>
      <c r="J151" s="213">
        <f>ROUND(I151*H151,2)</f>
        <v>0</v>
      </c>
      <c r="K151" s="209" t="s">
        <v>3145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0.00069999999999999999</v>
      </c>
      <c r="R151" s="216">
        <f>Q151*H151</f>
        <v>0.013299999999999999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246</v>
      </c>
      <c r="AT151" s="218" t="s">
        <v>135</v>
      </c>
      <c r="AU151" s="218" t="s">
        <v>83</v>
      </c>
      <c r="AY151" s="20" t="s">
        <v>133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246</v>
      </c>
      <c r="BM151" s="218" t="s">
        <v>3240</v>
      </c>
    </row>
    <row r="152" s="2" customFormat="1">
      <c r="A152" s="41"/>
      <c r="B152" s="42"/>
      <c r="C152" s="43"/>
      <c r="D152" s="220" t="s">
        <v>142</v>
      </c>
      <c r="E152" s="43"/>
      <c r="F152" s="221" t="s">
        <v>3241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142</v>
      </c>
      <c r="AU152" s="20" t="s">
        <v>83</v>
      </c>
    </row>
    <row r="153" s="2" customFormat="1">
      <c r="A153" s="41"/>
      <c r="B153" s="42"/>
      <c r="C153" s="43"/>
      <c r="D153" s="225" t="s">
        <v>144</v>
      </c>
      <c r="E153" s="43"/>
      <c r="F153" s="226" t="s">
        <v>3242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144</v>
      </c>
      <c r="AU153" s="20" t="s">
        <v>83</v>
      </c>
    </row>
    <row r="154" s="2" customFormat="1" ht="24.15" customHeight="1">
      <c r="A154" s="41"/>
      <c r="B154" s="42"/>
      <c r="C154" s="207" t="s">
        <v>294</v>
      </c>
      <c r="D154" s="207" t="s">
        <v>135</v>
      </c>
      <c r="E154" s="208" t="s">
        <v>3243</v>
      </c>
      <c r="F154" s="209" t="s">
        <v>3244</v>
      </c>
      <c r="G154" s="210" t="s">
        <v>287</v>
      </c>
      <c r="H154" s="211">
        <v>1</v>
      </c>
      <c r="I154" s="212"/>
      <c r="J154" s="213">
        <f>ROUND(I154*H154,2)</f>
        <v>0</v>
      </c>
      <c r="K154" s="209" t="s">
        <v>19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0.00089999999999999998</v>
      </c>
      <c r="R154" s="216">
        <f>Q154*H154</f>
        <v>0.00089999999999999998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246</v>
      </c>
      <c r="AT154" s="218" t="s">
        <v>135</v>
      </c>
      <c r="AU154" s="218" t="s">
        <v>83</v>
      </c>
      <c r="AY154" s="20" t="s">
        <v>133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81</v>
      </c>
      <c r="BK154" s="219">
        <f>ROUND(I154*H154,2)</f>
        <v>0</v>
      </c>
      <c r="BL154" s="20" t="s">
        <v>246</v>
      </c>
      <c r="BM154" s="218" t="s">
        <v>3245</v>
      </c>
    </row>
    <row r="155" s="2" customFormat="1">
      <c r="A155" s="41"/>
      <c r="B155" s="42"/>
      <c r="C155" s="43"/>
      <c r="D155" s="220" t="s">
        <v>142</v>
      </c>
      <c r="E155" s="43"/>
      <c r="F155" s="221" t="s">
        <v>3246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142</v>
      </c>
      <c r="AU155" s="20" t="s">
        <v>83</v>
      </c>
    </row>
    <row r="156" s="2" customFormat="1" ht="24.15" customHeight="1">
      <c r="A156" s="41"/>
      <c r="B156" s="42"/>
      <c r="C156" s="207" t="s">
        <v>301</v>
      </c>
      <c r="D156" s="207" t="s">
        <v>135</v>
      </c>
      <c r="E156" s="208" t="s">
        <v>3247</v>
      </c>
      <c r="F156" s="209" t="s">
        <v>3248</v>
      </c>
      <c r="G156" s="210" t="s">
        <v>287</v>
      </c>
      <c r="H156" s="211">
        <v>2</v>
      </c>
      <c r="I156" s="212"/>
      <c r="J156" s="213">
        <f>ROUND(I156*H156,2)</f>
        <v>0</v>
      </c>
      <c r="K156" s="209" t="s">
        <v>3145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0.00022000000000000001</v>
      </c>
      <c r="R156" s="216">
        <f>Q156*H156</f>
        <v>0.00044000000000000002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246</v>
      </c>
      <c r="AT156" s="218" t="s">
        <v>135</v>
      </c>
      <c r="AU156" s="218" t="s">
        <v>83</v>
      </c>
      <c r="AY156" s="20" t="s">
        <v>133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81</v>
      </c>
      <c r="BK156" s="219">
        <f>ROUND(I156*H156,2)</f>
        <v>0</v>
      </c>
      <c r="BL156" s="20" t="s">
        <v>246</v>
      </c>
      <c r="BM156" s="218" t="s">
        <v>3249</v>
      </c>
    </row>
    <row r="157" s="2" customFormat="1">
      <c r="A157" s="41"/>
      <c r="B157" s="42"/>
      <c r="C157" s="43"/>
      <c r="D157" s="220" t="s">
        <v>142</v>
      </c>
      <c r="E157" s="43"/>
      <c r="F157" s="221" t="s">
        <v>3250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142</v>
      </c>
      <c r="AU157" s="20" t="s">
        <v>83</v>
      </c>
    </row>
    <row r="158" s="2" customFormat="1">
      <c r="A158" s="41"/>
      <c r="B158" s="42"/>
      <c r="C158" s="43"/>
      <c r="D158" s="225" t="s">
        <v>144</v>
      </c>
      <c r="E158" s="43"/>
      <c r="F158" s="226" t="s">
        <v>3251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144</v>
      </c>
      <c r="AU158" s="20" t="s">
        <v>83</v>
      </c>
    </row>
    <row r="159" s="2" customFormat="1" ht="37.8" customHeight="1">
      <c r="A159" s="41"/>
      <c r="B159" s="42"/>
      <c r="C159" s="207" t="s">
        <v>309</v>
      </c>
      <c r="D159" s="207" t="s">
        <v>135</v>
      </c>
      <c r="E159" s="208" t="s">
        <v>3252</v>
      </c>
      <c r="F159" s="209" t="s">
        <v>3253</v>
      </c>
      <c r="G159" s="210" t="s">
        <v>287</v>
      </c>
      <c r="H159" s="211">
        <v>1</v>
      </c>
      <c r="I159" s="212"/>
      <c r="J159" s="213">
        <f>ROUND(I159*H159,2)</f>
        <v>0</v>
      </c>
      <c r="K159" s="209" t="s">
        <v>3145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0.00056999999999999998</v>
      </c>
      <c r="R159" s="216">
        <f>Q159*H159</f>
        <v>0.00056999999999999998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246</v>
      </c>
      <c r="AT159" s="218" t="s">
        <v>135</v>
      </c>
      <c r="AU159" s="218" t="s">
        <v>83</v>
      </c>
      <c r="AY159" s="20" t="s">
        <v>133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81</v>
      </c>
      <c r="BK159" s="219">
        <f>ROUND(I159*H159,2)</f>
        <v>0</v>
      </c>
      <c r="BL159" s="20" t="s">
        <v>246</v>
      </c>
      <c r="BM159" s="218" t="s">
        <v>3254</v>
      </c>
    </row>
    <row r="160" s="2" customFormat="1">
      <c r="A160" s="41"/>
      <c r="B160" s="42"/>
      <c r="C160" s="43"/>
      <c r="D160" s="220" t="s">
        <v>142</v>
      </c>
      <c r="E160" s="43"/>
      <c r="F160" s="221" t="s">
        <v>3255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142</v>
      </c>
      <c r="AU160" s="20" t="s">
        <v>83</v>
      </c>
    </row>
    <row r="161" s="2" customFormat="1">
      <c r="A161" s="41"/>
      <c r="B161" s="42"/>
      <c r="C161" s="43"/>
      <c r="D161" s="225" t="s">
        <v>144</v>
      </c>
      <c r="E161" s="43"/>
      <c r="F161" s="226" t="s">
        <v>3256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144</v>
      </c>
      <c r="AU161" s="20" t="s">
        <v>83</v>
      </c>
    </row>
    <row r="162" s="2" customFormat="1" ht="21.75" customHeight="1">
      <c r="A162" s="41"/>
      <c r="B162" s="42"/>
      <c r="C162" s="207" t="s">
        <v>317</v>
      </c>
      <c r="D162" s="207" t="s">
        <v>135</v>
      </c>
      <c r="E162" s="208" t="s">
        <v>3257</v>
      </c>
      <c r="F162" s="209" t="s">
        <v>3258</v>
      </c>
      <c r="G162" s="210" t="s">
        <v>287</v>
      </c>
      <c r="H162" s="211">
        <v>4</v>
      </c>
      <c r="I162" s="212"/>
      <c r="J162" s="213">
        <f>ROUND(I162*H162,2)</f>
        <v>0</v>
      </c>
      <c r="K162" s="209" t="s">
        <v>3145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0.00050000000000000001</v>
      </c>
      <c r="R162" s="216">
        <f>Q162*H162</f>
        <v>0.002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246</v>
      </c>
      <c r="AT162" s="218" t="s">
        <v>135</v>
      </c>
      <c r="AU162" s="218" t="s">
        <v>83</v>
      </c>
      <c r="AY162" s="20" t="s">
        <v>133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81</v>
      </c>
      <c r="BK162" s="219">
        <f>ROUND(I162*H162,2)</f>
        <v>0</v>
      </c>
      <c r="BL162" s="20" t="s">
        <v>246</v>
      </c>
      <c r="BM162" s="218" t="s">
        <v>3259</v>
      </c>
    </row>
    <row r="163" s="2" customFormat="1">
      <c r="A163" s="41"/>
      <c r="B163" s="42"/>
      <c r="C163" s="43"/>
      <c r="D163" s="220" t="s">
        <v>142</v>
      </c>
      <c r="E163" s="43"/>
      <c r="F163" s="221" t="s">
        <v>3260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142</v>
      </c>
      <c r="AU163" s="20" t="s">
        <v>83</v>
      </c>
    </row>
    <row r="164" s="2" customFormat="1">
      <c r="A164" s="41"/>
      <c r="B164" s="42"/>
      <c r="C164" s="43"/>
      <c r="D164" s="225" t="s">
        <v>144</v>
      </c>
      <c r="E164" s="43"/>
      <c r="F164" s="226" t="s">
        <v>3261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144</v>
      </c>
      <c r="AU164" s="20" t="s">
        <v>83</v>
      </c>
    </row>
    <row r="165" s="2" customFormat="1" ht="16.5" customHeight="1">
      <c r="A165" s="41"/>
      <c r="B165" s="42"/>
      <c r="C165" s="207" t="s">
        <v>324</v>
      </c>
      <c r="D165" s="207" t="s">
        <v>135</v>
      </c>
      <c r="E165" s="208" t="s">
        <v>3262</v>
      </c>
      <c r="F165" s="209" t="s">
        <v>3263</v>
      </c>
      <c r="G165" s="210" t="s">
        <v>287</v>
      </c>
      <c r="H165" s="211">
        <v>4</v>
      </c>
      <c r="I165" s="212"/>
      <c r="J165" s="213">
        <f>ROUND(I165*H165,2)</f>
        <v>0</v>
      </c>
      <c r="K165" s="209" t="s">
        <v>3145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0.00021000000000000001</v>
      </c>
      <c r="R165" s="216">
        <f>Q165*H165</f>
        <v>0.00084000000000000003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246</v>
      </c>
      <c r="AT165" s="218" t="s">
        <v>135</v>
      </c>
      <c r="AU165" s="218" t="s">
        <v>83</v>
      </c>
      <c r="AY165" s="20" t="s">
        <v>133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81</v>
      </c>
      <c r="BK165" s="219">
        <f>ROUND(I165*H165,2)</f>
        <v>0</v>
      </c>
      <c r="BL165" s="20" t="s">
        <v>246</v>
      </c>
      <c r="BM165" s="218" t="s">
        <v>3264</v>
      </c>
    </row>
    <row r="166" s="2" customFormat="1">
      <c r="A166" s="41"/>
      <c r="B166" s="42"/>
      <c r="C166" s="43"/>
      <c r="D166" s="220" t="s">
        <v>142</v>
      </c>
      <c r="E166" s="43"/>
      <c r="F166" s="221" t="s">
        <v>3265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142</v>
      </c>
      <c r="AU166" s="20" t="s">
        <v>83</v>
      </c>
    </row>
    <row r="167" s="2" customFormat="1">
      <c r="A167" s="41"/>
      <c r="B167" s="42"/>
      <c r="C167" s="43"/>
      <c r="D167" s="225" t="s">
        <v>144</v>
      </c>
      <c r="E167" s="43"/>
      <c r="F167" s="226" t="s">
        <v>3266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144</v>
      </c>
      <c r="AU167" s="20" t="s">
        <v>83</v>
      </c>
    </row>
    <row r="168" s="2" customFormat="1" ht="16.5" customHeight="1">
      <c r="A168" s="41"/>
      <c r="B168" s="42"/>
      <c r="C168" s="207" t="s">
        <v>341</v>
      </c>
      <c r="D168" s="207" t="s">
        <v>135</v>
      </c>
      <c r="E168" s="208" t="s">
        <v>3267</v>
      </c>
      <c r="F168" s="209" t="s">
        <v>3268</v>
      </c>
      <c r="G168" s="210" t="s">
        <v>287</v>
      </c>
      <c r="H168" s="211">
        <v>2</v>
      </c>
      <c r="I168" s="212"/>
      <c r="J168" s="213">
        <f>ROUND(I168*H168,2)</f>
        <v>0</v>
      </c>
      <c r="K168" s="209" t="s">
        <v>3145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0.00024000000000000001</v>
      </c>
      <c r="R168" s="216">
        <f>Q168*H168</f>
        <v>0.00048000000000000001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246</v>
      </c>
      <c r="AT168" s="218" t="s">
        <v>135</v>
      </c>
      <c r="AU168" s="218" t="s">
        <v>83</v>
      </c>
      <c r="AY168" s="20" t="s">
        <v>133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81</v>
      </c>
      <c r="BK168" s="219">
        <f>ROUND(I168*H168,2)</f>
        <v>0</v>
      </c>
      <c r="BL168" s="20" t="s">
        <v>246</v>
      </c>
      <c r="BM168" s="218" t="s">
        <v>3269</v>
      </c>
    </row>
    <row r="169" s="2" customFormat="1">
      <c r="A169" s="41"/>
      <c r="B169" s="42"/>
      <c r="C169" s="43"/>
      <c r="D169" s="220" t="s">
        <v>142</v>
      </c>
      <c r="E169" s="43"/>
      <c r="F169" s="221" t="s">
        <v>3270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142</v>
      </c>
      <c r="AU169" s="20" t="s">
        <v>83</v>
      </c>
    </row>
    <row r="170" s="2" customFormat="1">
      <c r="A170" s="41"/>
      <c r="B170" s="42"/>
      <c r="C170" s="43"/>
      <c r="D170" s="225" t="s">
        <v>144</v>
      </c>
      <c r="E170" s="43"/>
      <c r="F170" s="226" t="s">
        <v>3271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144</v>
      </c>
      <c r="AU170" s="20" t="s">
        <v>83</v>
      </c>
    </row>
    <row r="171" s="2" customFormat="1" ht="24.15" customHeight="1">
      <c r="A171" s="41"/>
      <c r="B171" s="42"/>
      <c r="C171" s="207" t="s">
        <v>351</v>
      </c>
      <c r="D171" s="207" t="s">
        <v>135</v>
      </c>
      <c r="E171" s="208" t="s">
        <v>3272</v>
      </c>
      <c r="F171" s="209" t="s">
        <v>3273</v>
      </c>
      <c r="G171" s="210" t="s">
        <v>181</v>
      </c>
      <c r="H171" s="211">
        <v>0.023</v>
      </c>
      <c r="I171" s="212"/>
      <c r="J171" s="213">
        <f>ROUND(I171*H171,2)</f>
        <v>0</v>
      </c>
      <c r="K171" s="209" t="s">
        <v>3145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246</v>
      </c>
      <c r="AT171" s="218" t="s">
        <v>135</v>
      </c>
      <c r="AU171" s="218" t="s">
        <v>83</v>
      </c>
      <c r="AY171" s="20" t="s">
        <v>133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81</v>
      </c>
      <c r="BK171" s="219">
        <f>ROUND(I171*H171,2)</f>
        <v>0</v>
      </c>
      <c r="BL171" s="20" t="s">
        <v>246</v>
      </c>
      <c r="BM171" s="218" t="s">
        <v>3274</v>
      </c>
    </row>
    <row r="172" s="2" customFormat="1">
      <c r="A172" s="41"/>
      <c r="B172" s="42"/>
      <c r="C172" s="43"/>
      <c r="D172" s="220" t="s">
        <v>142</v>
      </c>
      <c r="E172" s="43"/>
      <c r="F172" s="221" t="s">
        <v>3275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142</v>
      </c>
      <c r="AU172" s="20" t="s">
        <v>83</v>
      </c>
    </row>
    <row r="173" s="2" customFormat="1">
      <c r="A173" s="41"/>
      <c r="B173" s="42"/>
      <c r="C173" s="43"/>
      <c r="D173" s="225" t="s">
        <v>144</v>
      </c>
      <c r="E173" s="43"/>
      <c r="F173" s="226" t="s">
        <v>3276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144</v>
      </c>
      <c r="AU173" s="20" t="s">
        <v>83</v>
      </c>
    </row>
    <row r="174" s="12" customFormat="1" ht="22.8" customHeight="1">
      <c r="A174" s="12"/>
      <c r="B174" s="191"/>
      <c r="C174" s="192"/>
      <c r="D174" s="193" t="s">
        <v>72</v>
      </c>
      <c r="E174" s="205" t="s">
        <v>3277</v>
      </c>
      <c r="F174" s="205" t="s">
        <v>3278</v>
      </c>
      <c r="G174" s="192"/>
      <c r="H174" s="192"/>
      <c r="I174" s="195"/>
      <c r="J174" s="206">
        <f>BK174</f>
        <v>0</v>
      </c>
      <c r="K174" s="192"/>
      <c r="L174" s="197"/>
      <c r="M174" s="198"/>
      <c r="N174" s="199"/>
      <c r="O174" s="199"/>
      <c r="P174" s="200">
        <f>SUM(P175:P210)</f>
        <v>0</v>
      </c>
      <c r="Q174" s="199"/>
      <c r="R174" s="200">
        <f>SUM(R175:R210)</f>
        <v>0.40060000000000007</v>
      </c>
      <c r="S174" s="199"/>
      <c r="T174" s="201">
        <f>SUM(T175:T210)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2" t="s">
        <v>83</v>
      </c>
      <c r="AT174" s="203" t="s">
        <v>72</v>
      </c>
      <c r="AU174" s="203" t="s">
        <v>81</v>
      </c>
      <c r="AY174" s="202" t="s">
        <v>133</v>
      </c>
      <c r="BK174" s="204">
        <f>SUM(BK175:BK210)</f>
        <v>0</v>
      </c>
    </row>
    <row r="175" s="2" customFormat="1" ht="33" customHeight="1">
      <c r="A175" s="41"/>
      <c r="B175" s="42"/>
      <c r="C175" s="207" t="s">
        <v>357</v>
      </c>
      <c r="D175" s="207" t="s">
        <v>135</v>
      </c>
      <c r="E175" s="208" t="s">
        <v>3279</v>
      </c>
      <c r="F175" s="209" t="s">
        <v>3280</v>
      </c>
      <c r="G175" s="210" t="s">
        <v>287</v>
      </c>
      <c r="H175" s="211">
        <v>1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0.0114</v>
      </c>
      <c r="R175" s="216">
        <f>Q175*H175</f>
        <v>0.0114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246</v>
      </c>
      <c r="AT175" s="218" t="s">
        <v>135</v>
      </c>
      <c r="AU175" s="218" t="s">
        <v>83</v>
      </c>
      <c r="AY175" s="20" t="s">
        <v>133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81</v>
      </c>
      <c r="BK175" s="219">
        <f>ROUND(I175*H175,2)</f>
        <v>0</v>
      </c>
      <c r="BL175" s="20" t="s">
        <v>246</v>
      </c>
      <c r="BM175" s="218" t="s">
        <v>3281</v>
      </c>
    </row>
    <row r="176" s="2" customFormat="1">
      <c r="A176" s="41"/>
      <c r="B176" s="42"/>
      <c r="C176" s="43"/>
      <c r="D176" s="220" t="s">
        <v>142</v>
      </c>
      <c r="E176" s="43"/>
      <c r="F176" s="221" t="s">
        <v>3282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142</v>
      </c>
      <c r="AU176" s="20" t="s">
        <v>83</v>
      </c>
    </row>
    <row r="177" s="2" customFormat="1" ht="37.8" customHeight="1">
      <c r="A177" s="41"/>
      <c r="B177" s="42"/>
      <c r="C177" s="207" t="s">
        <v>363</v>
      </c>
      <c r="D177" s="207" t="s">
        <v>135</v>
      </c>
      <c r="E177" s="208" t="s">
        <v>3283</v>
      </c>
      <c r="F177" s="209" t="s">
        <v>3284</v>
      </c>
      <c r="G177" s="210" t="s">
        <v>287</v>
      </c>
      <c r="H177" s="211">
        <v>2</v>
      </c>
      <c r="I177" s="212"/>
      <c r="J177" s="213">
        <f>ROUND(I177*H177,2)</f>
        <v>0</v>
      </c>
      <c r="K177" s="209" t="s">
        <v>3145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0.0083999999999999995</v>
      </c>
      <c r="R177" s="216">
        <f>Q177*H177</f>
        <v>0.016799999999999999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246</v>
      </c>
      <c r="AT177" s="218" t="s">
        <v>135</v>
      </c>
      <c r="AU177" s="218" t="s">
        <v>83</v>
      </c>
      <c r="AY177" s="20" t="s">
        <v>133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81</v>
      </c>
      <c r="BK177" s="219">
        <f>ROUND(I177*H177,2)</f>
        <v>0</v>
      </c>
      <c r="BL177" s="20" t="s">
        <v>246</v>
      </c>
      <c r="BM177" s="218" t="s">
        <v>3285</v>
      </c>
    </row>
    <row r="178" s="2" customFormat="1">
      <c r="A178" s="41"/>
      <c r="B178" s="42"/>
      <c r="C178" s="43"/>
      <c r="D178" s="220" t="s">
        <v>142</v>
      </c>
      <c r="E178" s="43"/>
      <c r="F178" s="221" t="s">
        <v>3286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142</v>
      </c>
      <c r="AU178" s="20" t="s">
        <v>83</v>
      </c>
    </row>
    <row r="179" s="2" customFormat="1">
      <c r="A179" s="41"/>
      <c r="B179" s="42"/>
      <c r="C179" s="43"/>
      <c r="D179" s="225" t="s">
        <v>144</v>
      </c>
      <c r="E179" s="43"/>
      <c r="F179" s="226" t="s">
        <v>3287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144</v>
      </c>
      <c r="AU179" s="20" t="s">
        <v>83</v>
      </c>
    </row>
    <row r="180" s="2" customFormat="1" ht="37.8" customHeight="1">
      <c r="A180" s="41"/>
      <c r="B180" s="42"/>
      <c r="C180" s="207" t="s">
        <v>374</v>
      </c>
      <c r="D180" s="207" t="s">
        <v>135</v>
      </c>
      <c r="E180" s="208" t="s">
        <v>3288</v>
      </c>
      <c r="F180" s="209" t="s">
        <v>3289</v>
      </c>
      <c r="G180" s="210" t="s">
        <v>287</v>
      </c>
      <c r="H180" s="211">
        <v>2</v>
      </c>
      <c r="I180" s="212"/>
      <c r="J180" s="213">
        <f>ROUND(I180*H180,2)</f>
        <v>0</v>
      </c>
      <c r="K180" s="209" t="s">
        <v>3145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0.010749999999999999</v>
      </c>
      <c r="R180" s="216">
        <f>Q180*H180</f>
        <v>0.021499999999999998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246</v>
      </c>
      <c r="AT180" s="218" t="s">
        <v>135</v>
      </c>
      <c r="AU180" s="218" t="s">
        <v>83</v>
      </c>
      <c r="AY180" s="20" t="s">
        <v>133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81</v>
      </c>
      <c r="BK180" s="219">
        <f>ROUND(I180*H180,2)</f>
        <v>0</v>
      </c>
      <c r="BL180" s="20" t="s">
        <v>246</v>
      </c>
      <c r="BM180" s="218" t="s">
        <v>3290</v>
      </c>
    </row>
    <row r="181" s="2" customFormat="1">
      <c r="A181" s="41"/>
      <c r="B181" s="42"/>
      <c r="C181" s="43"/>
      <c r="D181" s="220" t="s">
        <v>142</v>
      </c>
      <c r="E181" s="43"/>
      <c r="F181" s="221" t="s">
        <v>3291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142</v>
      </c>
      <c r="AU181" s="20" t="s">
        <v>83</v>
      </c>
    </row>
    <row r="182" s="2" customFormat="1">
      <c r="A182" s="41"/>
      <c r="B182" s="42"/>
      <c r="C182" s="43"/>
      <c r="D182" s="225" t="s">
        <v>144</v>
      </c>
      <c r="E182" s="43"/>
      <c r="F182" s="226" t="s">
        <v>3292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144</v>
      </c>
      <c r="AU182" s="20" t="s">
        <v>83</v>
      </c>
    </row>
    <row r="183" s="2" customFormat="1" ht="37.8" customHeight="1">
      <c r="A183" s="41"/>
      <c r="B183" s="42"/>
      <c r="C183" s="207" t="s">
        <v>382</v>
      </c>
      <c r="D183" s="207" t="s">
        <v>135</v>
      </c>
      <c r="E183" s="208" t="s">
        <v>3293</v>
      </c>
      <c r="F183" s="209" t="s">
        <v>3294</v>
      </c>
      <c r="G183" s="210" t="s">
        <v>287</v>
      </c>
      <c r="H183" s="211">
        <v>5</v>
      </c>
      <c r="I183" s="212"/>
      <c r="J183" s="213">
        <f>ROUND(I183*H183,2)</f>
        <v>0</v>
      </c>
      <c r="K183" s="209" t="s">
        <v>3145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0.01417</v>
      </c>
      <c r="R183" s="216">
        <f>Q183*H183</f>
        <v>0.070849999999999996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246</v>
      </c>
      <c r="AT183" s="218" t="s">
        <v>135</v>
      </c>
      <c r="AU183" s="218" t="s">
        <v>83</v>
      </c>
      <c r="AY183" s="20" t="s">
        <v>133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81</v>
      </c>
      <c r="BK183" s="219">
        <f>ROUND(I183*H183,2)</f>
        <v>0</v>
      </c>
      <c r="BL183" s="20" t="s">
        <v>246</v>
      </c>
      <c r="BM183" s="218" t="s">
        <v>3295</v>
      </c>
    </row>
    <row r="184" s="2" customFormat="1">
      <c r="A184" s="41"/>
      <c r="B184" s="42"/>
      <c r="C184" s="43"/>
      <c r="D184" s="220" t="s">
        <v>142</v>
      </c>
      <c r="E184" s="43"/>
      <c r="F184" s="221" t="s">
        <v>3296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142</v>
      </c>
      <c r="AU184" s="20" t="s">
        <v>83</v>
      </c>
    </row>
    <row r="185" s="2" customFormat="1">
      <c r="A185" s="41"/>
      <c r="B185" s="42"/>
      <c r="C185" s="43"/>
      <c r="D185" s="225" t="s">
        <v>144</v>
      </c>
      <c r="E185" s="43"/>
      <c r="F185" s="226" t="s">
        <v>3297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144</v>
      </c>
      <c r="AU185" s="20" t="s">
        <v>83</v>
      </c>
    </row>
    <row r="186" s="2" customFormat="1" ht="37.8" customHeight="1">
      <c r="A186" s="41"/>
      <c r="B186" s="42"/>
      <c r="C186" s="207" t="s">
        <v>389</v>
      </c>
      <c r="D186" s="207" t="s">
        <v>135</v>
      </c>
      <c r="E186" s="208" t="s">
        <v>3298</v>
      </c>
      <c r="F186" s="209" t="s">
        <v>3299</v>
      </c>
      <c r="G186" s="210" t="s">
        <v>287</v>
      </c>
      <c r="H186" s="211">
        <v>5</v>
      </c>
      <c r="I186" s="212"/>
      <c r="J186" s="213">
        <f>ROUND(I186*H186,2)</f>
        <v>0</v>
      </c>
      <c r="K186" s="209" t="s">
        <v>3145</v>
      </c>
      <c r="L186" s="47"/>
      <c r="M186" s="214" t="s">
        <v>19</v>
      </c>
      <c r="N186" s="215" t="s">
        <v>44</v>
      </c>
      <c r="O186" s="87"/>
      <c r="P186" s="216">
        <f>O186*H186</f>
        <v>0</v>
      </c>
      <c r="Q186" s="216">
        <v>0.02605</v>
      </c>
      <c r="R186" s="216">
        <f>Q186*H186</f>
        <v>0.13025000000000001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246</v>
      </c>
      <c r="AT186" s="218" t="s">
        <v>135</v>
      </c>
      <c r="AU186" s="218" t="s">
        <v>83</v>
      </c>
      <c r="AY186" s="20" t="s">
        <v>133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81</v>
      </c>
      <c r="BK186" s="219">
        <f>ROUND(I186*H186,2)</f>
        <v>0</v>
      </c>
      <c r="BL186" s="20" t="s">
        <v>246</v>
      </c>
      <c r="BM186" s="218" t="s">
        <v>3300</v>
      </c>
    </row>
    <row r="187" s="2" customFormat="1">
      <c r="A187" s="41"/>
      <c r="B187" s="42"/>
      <c r="C187" s="43"/>
      <c r="D187" s="220" t="s">
        <v>142</v>
      </c>
      <c r="E187" s="43"/>
      <c r="F187" s="221" t="s">
        <v>3301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142</v>
      </c>
      <c r="AU187" s="20" t="s">
        <v>83</v>
      </c>
    </row>
    <row r="188" s="2" customFormat="1">
      <c r="A188" s="41"/>
      <c r="B188" s="42"/>
      <c r="C188" s="43"/>
      <c r="D188" s="225" t="s">
        <v>144</v>
      </c>
      <c r="E188" s="43"/>
      <c r="F188" s="226" t="s">
        <v>3302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144</v>
      </c>
      <c r="AU188" s="20" t="s">
        <v>83</v>
      </c>
    </row>
    <row r="189" s="2" customFormat="1" ht="37.8" customHeight="1">
      <c r="A189" s="41"/>
      <c r="B189" s="42"/>
      <c r="C189" s="207" t="s">
        <v>397</v>
      </c>
      <c r="D189" s="207" t="s">
        <v>135</v>
      </c>
      <c r="E189" s="208" t="s">
        <v>3303</v>
      </c>
      <c r="F189" s="209" t="s">
        <v>3304</v>
      </c>
      <c r="G189" s="210" t="s">
        <v>287</v>
      </c>
      <c r="H189" s="211">
        <v>1</v>
      </c>
      <c r="I189" s="212"/>
      <c r="J189" s="213">
        <f>ROUND(I189*H189,2)</f>
        <v>0</v>
      </c>
      <c r="K189" s="209" t="s">
        <v>3145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0.0287</v>
      </c>
      <c r="R189" s="216">
        <f>Q189*H189</f>
        <v>0.0287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246</v>
      </c>
      <c r="AT189" s="218" t="s">
        <v>135</v>
      </c>
      <c r="AU189" s="218" t="s">
        <v>83</v>
      </c>
      <c r="AY189" s="20" t="s">
        <v>133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81</v>
      </c>
      <c r="BK189" s="219">
        <f>ROUND(I189*H189,2)</f>
        <v>0</v>
      </c>
      <c r="BL189" s="20" t="s">
        <v>246</v>
      </c>
      <c r="BM189" s="218" t="s">
        <v>3305</v>
      </c>
    </row>
    <row r="190" s="2" customFormat="1">
      <c r="A190" s="41"/>
      <c r="B190" s="42"/>
      <c r="C190" s="43"/>
      <c r="D190" s="220" t="s">
        <v>142</v>
      </c>
      <c r="E190" s="43"/>
      <c r="F190" s="221" t="s">
        <v>3306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142</v>
      </c>
      <c r="AU190" s="20" t="s">
        <v>83</v>
      </c>
    </row>
    <row r="191" s="2" customFormat="1">
      <c r="A191" s="41"/>
      <c r="B191" s="42"/>
      <c r="C191" s="43"/>
      <c r="D191" s="225" t="s">
        <v>144</v>
      </c>
      <c r="E191" s="43"/>
      <c r="F191" s="226" t="s">
        <v>3307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144</v>
      </c>
      <c r="AU191" s="20" t="s">
        <v>83</v>
      </c>
    </row>
    <row r="192" s="2" customFormat="1" ht="37.8" customHeight="1">
      <c r="A192" s="41"/>
      <c r="B192" s="42"/>
      <c r="C192" s="207" t="s">
        <v>404</v>
      </c>
      <c r="D192" s="207" t="s">
        <v>135</v>
      </c>
      <c r="E192" s="208" t="s">
        <v>3308</v>
      </c>
      <c r="F192" s="209" t="s">
        <v>3309</v>
      </c>
      <c r="G192" s="210" t="s">
        <v>287</v>
      </c>
      <c r="H192" s="211">
        <v>2</v>
      </c>
      <c r="I192" s="212"/>
      <c r="J192" s="213">
        <f>ROUND(I192*H192,2)</f>
        <v>0</v>
      </c>
      <c r="K192" s="209" t="s">
        <v>3145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0.039300000000000002</v>
      </c>
      <c r="R192" s="216">
        <f>Q192*H192</f>
        <v>0.078600000000000003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246</v>
      </c>
      <c r="AT192" s="218" t="s">
        <v>135</v>
      </c>
      <c r="AU192" s="218" t="s">
        <v>83</v>
      </c>
      <c r="AY192" s="20" t="s">
        <v>133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81</v>
      </c>
      <c r="BK192" s="219">
        <f>ROUND(I192*H192,2)</f>
        <v>0</v>
      </c>
      <c r="BL192" s="20" t="s">
        <v>246</v>
      </c>
      <c r="BM192" s="218" t="s">
        <v>3310</v>
      </c>
    </row>
    <row r="193" s="2" customFormat="1">
      <c r="A193" s="41"/>
      <c r="B193" s="42"/>
      <c r="C193" s="43"/>
      <c r="D193" s="220" t="s">
        <v>142</v>
      </c>
      <c r="E193" s="43"/>
      <c r="F193" s="221" t="s">
        <v>3311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142</v>
      </c>
      <c r="AU193" s="20" t="s">
        <v>83</v>
      </c>
    </row>
    <row r="194" s="2" customFormat="1">
      <c r="A194" s="41"/>
      <c r="B194" s="42"/>
      <c r="C194" s="43"/>
      <c r="D194" s="225" t="s">
        <v>144</v>
      </c>
      <c r="E194" s="43"/>
      <c r="F194" s="226" t="s">
        <v>3312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144</v>
      </c>
      <c r="AU194" s="20" t="s">
        <v>83</v>
      </c>
    </row>
    <row r="195" s="2" customFormat="1" ht="33" customHeight="1">
      <c r="A195" s="41"/>
      <c r="B195" s="42"/>
      <c r="C195" s="207" t="s">
        <v>413</v>
      </c>
      <c r="D195" s="207" t="s">
        <v>135</v>
      </c>
      <c r="E195" s="208" t="s">
        <v>3313</v>
      </c>
      <c r="F195" s="209" t="s">
        <v>3314</v>
      </c>
      <c r="G195" s="210" t="s">
        <v>287</v>
      </c>
      <c r="H195" s="211">
        <v>1</v>
      </c>
      <c r="I195" s="212"/>
      <c r="J195" s="213">
        <f>ROUND(I195*H195,2)</f>
        <v>0</v>
      </c>
      <c r="K195" s="209" t="s">
        <v>3145</v>
      </c>
      <c r="L195" s="47"/>
      <c r="M195" s="214" t="s">
        <v>19</v>
      </c>
      <c r="N195" s="215" t="s">
        <v>44</v>
      </c>
      <c r="O195" s="87"/>
      <c r="P195" s="216">
        <f>O195*H195</f>
        <v>0</v>
      </c>
      <c r="Q195" s="216">
        <v>0.018499999999999999</v>
      </c>
      <c r="R195" s="216">
        <f>Q195*H195</f>
        <v>0.018499999999999999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246</v>
      </c>
      <c r="AT195" s="218" t="s">
        <v>135</v>
      </c>
      <c r="AU195" s="218" t="s">
        <v>83</v>
      </c>
      <c r="AY195" s="20" t="s">
        <v>133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81</v>
      </c>
      <c r="BK195" s="219">
        <f>ROUND(I195*H195,2)</f>
        <v>0</v>
      </c>
      <c r="BL195" s="20" t="s">
        <v>246</v>
      </c>
      <c r="BM195" s="218" t="s">
        <v>3315</v>
      </c>
    </row>
    <row r="196" s="2" customFormat="1">
      <c r="A196" s="41"/>
      <c r="B196" s="42"/>
      <c r="C196" s="43"/>
      <c r="D196" s="220" t="s">
        <v>142</v>
      </c>
      <c r="E196" s="43"/>
      <c r="F196" s="221" t="s">
        <v>3316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142</v>
      </c>
      <c r="AU196" s="20" t="s">
        <v>83</v>
      </c>
    </row>
    <row r="197" s="2" customFormat="1">
      <c r="A197" s="41"/>
      <c r="B197" s="42"/>
      <c r="C197" s="43"/>
      <c r="D197" s="225" t="s">
        <v>144</v>
      </c>
      <c r="E197" s="43"/>
      <c r="F197" s="226" t="s">
        <v>3317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144</v>
      </c>
      <c r="AU197" s="20" t="s">
        <v>83</v>
      </c>
    </row>
    <row r="198" s="2" customFormat="1" ht="24.15" customHeight="1">
      <c r="A198" s="41"/>
      <c r="B198" s="42"/>
      <c r="C198" s="207" t="s">
        <v>422</v>
      </c>
      <c r="D198" s="207" t="s">
        <v>135</v>
      </c>
      <c r="E198" s="208" t="s">
        <v>3318</v>
      </c>
      <c r="F198" s="209" t="s">
        <v>3319</v>
      </c>
      <c r="G198" s="210" t="s">
        <v>287</v>
      </c>
      <c r="H198" s="211">
        <v>1</v>
      </c>
      <c r="I198" s="212"/>
      <c r="J198" s="213">
        <f>ROUND(I198*H198,2)</f>
        <v>0</v>
      </c>
      <c r="K198" s="209" t="s">
        <v>3145</v>
      </c>
      <c r="L198" s="47"/>
      <c r="M198" s="214" t="s">
        <v>19</v>
      </c>
      <c r="N198" s="215" t="s">
        <v>44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246</v>
      </c>
      <c r="AT198" s="218" t="s">
        <v>135</v>
      </c>
      <c r="AU198" s="218" t="s">
        <v>83</v>
      </c>
      <c r="AY198" s="20" t="s">
        <v>133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81</v>
      </c>
      <c r="BK198" s="219">
        <f>ROUND(I198*H198,2)</f>
        <v>0</v>
      </c>
      <c r="BL198" s="20" t="s">
        <v>246</v>
      </c>
      <c r="BM198" s="218" t="s">
        <v>3320</v>
      </c>
    </row>
    <row r="199" s="2" customFormat="1">
      <c r="A199" s="41"/>
      <c r="B199" s="42"/>
      <c r="C199" s="43"/>
      <c r="D199" s="220" t="s">
        <v>142</v>
      </c>
      <c r="E199" s="43"/>
      <c r="F199" s="221" t="s">
        <v>3321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142</v>
      </c>
      <c r="AU199" s="20" t="s">
        <v>83</v>
      </c>
    </row>
    <row r="200" s="2" customFormat="1">
      <c r="A200" s="41"/>
      <c r="B200" s="42"/>
      <c r="C200" s="43"/>
      <c r="D200" s="225" t="s">
        <v>144</v>
      </c>
      <c r="E200" s="43"/>
      <c r="F200" s="226" t="s">
        <v>3322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144</v>
      </c>
      <c r="AU200" s="20" t="s">
        <v>83</v>
      </c>
    </row>
    <row r="201" s="2" customFormat="1" ht="16.5" customHeight="1">
      <c r="A201" s="41"/>
      <c r="B201" s="42"/>
      <c r="C201" s="273" t="s">
        <v>429</v>
      </c>
      <c r="D201" s="273" t="s">
        <v>735</v>
      </c>
      <c r="E201" s="274" t="s">
        <v>3323</v>
      </c>
      <c r="F201" s="275" t="s">
        <v>3324</v>
      </c>
      <c r="G201" s="276" t="s">
        <v>287</v>
      </c>
      <c r="H201" s="277">
        <v>1</v>
      </c>
      <c r="I201" s="278"/>
      <c r="J201" s="279">
        <f>ROUND(I201*H201,2)</f>
        <v>0</v>
      </c>
      <c r="K201" s="275" t="s">
        <v>19</v>
      </c>
      <c r="L201" s="280"/>
      <c r="M201" s="281" t="s">
        <v>19</v>
      </c>
      <c r="N201" s="282" t="s">
        <v>44</v>
      </c>
      <c r="O201" s="87"/>
      <c r="P201" s="216">
        <f>O201*H201</f>
        <v>0</v>
      </c>
      <c r="Q201" s="216">
        <v>0.019</v>
      </c>
      <c r="R201" s="216">
        <f>Q201*H201</f>
        <v>0.019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382</v>
      </c>
      <c r="AT201" s="218" t="s">
        <v>735</v>
      </c>
      <c r="AU201" s="218" t="s">
        <v>83</v>
      </c>
      <c r="AY201" s="20" t="s">
        <v>133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81</v>
      </c>
      <c r="BK201" s="219">
        <f>ROUND(I201*H201,2)</f>
        <v>0</v>
      </c>
      <c r="BL201" s="20" t="s">
        <v>246</v>
      </c>
      <c r="BM201" s="218" t="s">
        <v>3325</v>
      </c>
    </row>
    <row r="202" s="2" customFormat="1">
      <c r="A202" s="41"/>
      <c r="B202" s="42"/>
      <c r="C202" s="43"/>
      <c r="D202" s="220" t="s">
        <v>142</v>
      </c>
      <c r="E202" s="43"/>
      <c r="F202" s="221" t="s">
        <v>3324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142</v>
      </c>
      <c r="AU202" s="20" t="s">
        <v>83</v>
      </c>
    </row>
    <row r="203" s="2" customFormat="1" ht="24.15" customHeight="1">
      <c r="A203" s="41"/>
      <c r="B203" s="42"/>
      <c r="C203" s="273" t="s">
        <v>436</v>
      </c>
      <c r="D203" s="273" t="s">
        <v>735</v>
      </c>
      <c r="E203" s="274" t="s">
        <v>3326</v>
      </c>
      <c r="F203" s="275" t="s">
        <v>3327</v>
      </c>
      <c r="G203" s="276" t="s">
        <v>287</v>
      </c>
      <c r="H203" s="277">
        <v>1</v>
      </c>
      <c r="I203" s="278"/>
      <c r="J203" s="279">
        <f>ROUND(I203*H203,2)</f>
        <v>0</v>
      </c>
      <c r="K203" s="275" t="s">
        <v>19</v>
      </c>
      <c r="L203" s="280"/>
      <c r="M203" s="281" t="s">
        <v>19</v>
      </c>
      <c r="N203" s="282" t="s">
        <v>44</v>
      </c>
      <c r="O203" s="87"/>
      <c r="P203" s="216">
        <f>O203*H203</f>
        <v>0</v>
      </c>
      <c r="Q203" s="216">
        <v>0.0050000000000000001</v>
      </c>
      <c r="R203" s="216">
        <f>Q203*H203</f>
        <v>0.0050000000000000001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382</v>
      </c>
      <c r="AT203" s="218" t="s">
        <v>735</v>
      </c>
      <c r="AU203" s="218" t="s">
        <v>83</v>
      </c>
      <c r="AY203" s="20" t="s">
        <v>133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81</v>
      </c>
      <c r="BK203" s="219">
        <f>ROUND(I203*H203,2)</f>
        <v>0</v>
      </c>
      <c r="BL203" s="20" t="s">
        <v>246</v>
      </c>
      <c r="BM203" s="218" t="s">
        <v>3328</v>
      </c>
    </row>
    <row r="204" s="2" customFormat="1">
      <c r="A204" s="41"/>
      <c r="B204" s="42"/>
      <c r="C204" s="43"/>
      <c r="D204" s="220" t="s">
        <v>142</v>
      </c>
      <c r="E204" s="43"/>
      <c r="F204" s="221" t="s">
        <v>3327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142</v>
      </c>
      <c r="AU204" s="20" t="s">
        <v>83</v>
      </c>
    </row>
    <row r="205" s="2" customFormat="1" ht="16.5" customHeight="1">
      <c r="A205" s="41"/>
      <c r="B205" s="42"/>
      <c r="C205" s="207" t="s">
        <v>442</v>
      </c>
      <c r="D205" s="207" t="s">
        <v>135</v>
      </c>
      <c r="E205" s="208" t="s">
        <v>3329</v>
      </c>
      <c r="F205" s="209" t="s">
        <v>3330</v>
      </c>
      <c r="G205" s="210" t="s">
        <v>198</v>
      </c>
      <c r="H205" s="211">
        <v>15</v>
      </c>
      <c r="I205" s="212"/>
      <c r="J205" s="213">
        <f>ROUND(I205*H205,2)</f>
        <v>0</v>
      </c>
      <c r="K205" s="209" t="s">
        <v>3145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246</v>
      </c>
      <c r="AT205" s="218" t="s">
        <v>135</v>
      </c>
      <c r="AU205" s="218" t="s">
        <v>83</v>
      </c>
      <c r="AY205" s="20" t="s">
        <v>133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81</v>
      </c>
      <c r="BK205" s="219">
        <f>ROUND(I205*H205,2)</f>
        <v>0</v>
      </c>
      <c r="BL205" s="20" t="s">
        <v>246</v>
      </c>
      <c r="BM205" s="218" t="s">
        <v>3331</v>
      </c>
    </row>
    <row r="206" s="2" customFormat="1">
      <c r="A206" s="41"/>
      <c r="B206" s="42"/>
      <c r="C206" s="43"/>
      <c r="D206" s="220" t="s">
        <v>142</v>
      </c>
      <c r="E206" s="43"/>
      <c r="F206" s="221" t="s">
        <v>3332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142</v>
      </c>
      <c r="AU206" s="20" t="s">
        <v>83</v>
      </c>
    </row>
    <row r="207" s="2" customFormat="1">
      <c r="A207" s="41"/>
      <c r="B207" s="42"/>
      <c r="C207" s="43"/>
      <c r="D207" s="225" t="s">
        <v>144</v>
      </c>
      <c r="E207" s="43"/>
      <c r="F207" s="226" t="s">
        <v>3333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144</v>
      </c>
      <c r="AU207" s="20" t="s">
        <v>83</v>
      </c>
    </row>
    <row r="208" s="2" customFormat="1" ht="24.15" customHeight="1">
      <c r="A208" s="41"/>
      <c r="B208" s="42"/>
      <c r="C208" s="207" t="s">
        <v>450</v>
      </c>
      <c r="D208" s="207" t="s">
        <v>135</v>
      </c>
      <c r="E208" s="208" t="s">
        <v>3334</v>
      </c>
      <c r="F208" s="209" t="s">
        <v>3335</v>
      </c>
      <c r="G208" s="210" t="s">
        <v>181</v>
      </c>
      <c r="H208" s="211">
        <v>0.40100000000000002</v>
      </c>
      <c r="I208" s="212"/>
      <c r="J208" s="213">
        <f>ROUND(I208*H208,2)</f>
        <v>0</v>
      </c>
      <c r="K208" s="209" t="s">
        <v>3145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246</v>
      </c>
      <c r="AT208" s="218" t="s">
        <v>135</v>
      </c>
      <c r="AU208" s="218" t="s">
        <v>83</v>
      </c>
      <c r="AY208" s="20" t="s">
        <v>133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81</v>
      </c>
      <c r="BK208" s="219">
        <f>ROUND(I208*H208,2)</f>
        <v>0</v>
      </c>
      <c r="BL208" s="20" t="s">
        <v>246</v>
      </c>
      <c r="BM208" s="218" t="s">
        <v>3336</v>
      </c>
    </row>
    <row r="209" s="2" customFormat="1">
      <c r="A209" s="41"/>
      <c r="B209" s="42"/>
      <c r="C209" s="43"/>
      <c r="D209" s="220" t="s">
        <v>142</v>
      </c>
      <c r="E209" s="43"/>
      <c r="F209" s="221" t="s">
        <v>3337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142</v>
      </c>
      <c r="AU209" s="20" t="s">
        <v>83</v>
      </c>
    </row>
    <row r="210" s="2" customFormat="1">
      <c r="A210" s="41"/>
      <c r="B210" s="42"/>
      <c r="C210" s="43"/>
      <c r="D210" s="225" t="s">
        <v>144</v>
      </c>
      <c r="E210" s="43"/>
      <c r="F210" s="226" t="s">
        <v>3338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144</v>
      </c>
      <c r="AU210" s="20" t="s">
        <v>83</v>
      </c>
    </row>
    <row r="211" s="12" customFormat="1" ht="22.8" customHeight="1">
      <c r="A211" s="12"/>
      <c r="B211" s="191"/>
      <c r="C211" s="192"/>
      <c r="D211" s="193" t="s">
        <v>72</v>
      </c>
      <c r="E211" s="205" t="s">
        <v>2879</v>
      </c>
      <c r="F211" s="205" t="s">
        <v>2880</v>
      </c>
      <c r="G211" s="192"/>
      <c r="H211" s="192"/>
      <c r="I211" s="195"/>
      <c r="J211" s="206">
        <f>BK211</f>
        <v>0</v>
      </c>
      <c r="K211" s="192"/>
      <c r="L211" s="197"/>
      <c r="M211" s="198"/>
      <c r="N211" s="199"/>
      <c r="O211" s="199"/>
      <c r="P211" s="200">
        <f>SUM(P212:P217)</f>
        <v>0</v>
      </c>
      <c r="Q211" s="199"/>
      <c r="R211" s="200">
        <f>SUM(R212:R217)</f>
        <v>0.011200000000000002</v>
      </c>
      <c r="S211" s="199"/>
      <c r="T211" s="201">
        <f>SUM(T212:T217)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2" t="s">
        <v>83</v>
      </c>
      <c r="AT211" s="203" t="s">
        <v>72</v>
      </c>
      <c r="AU211" s="203" t="s">
        <v>81</v>
      </c>
      <c r="AY211" s="202" t="s">
        <v>133</v>
      </c>
      <c r="BK211" s="204">
        <f>SUM(BK212:BK217)</f>
        <v>0</v>
      </c>
    </row>
    <row r="212" s="2" customFormat="1" ht="24.15" customHeight="1">
      <c r="A212" s="41"/>
      <c r="B212" s="42"/>
      <c r="C212" s="207" t="s">
        <v>457</v>
      </c>
      <c r="D212" s="207" t="s">
        <v>135</v>
      </c>
      <c r="E212" s="208" t="s">
        <v>3339</v>
      </c>
      <c r="F212" s="209" t="s">
        <v>3340</v>
      </c>
      <c r="G212" s="210" t="s">
        <v>312</v>
      </c>
      <c r="H212" s="211">
        <v>280</v>
      </c>
      <c r="I212" s="212"/>
      <c r="J212" s="213">
        <f>ROUND(I212*H212,2)</f>
        <v>0</v>
      </c>
      <c r="K212" s="209" t="s">
        <v>3145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2.0000000000000002E-05</v>
      </c>
      <c r="R212" s="216">
        <f>Q212*H212</f>
        <v>0.0056000000000000008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246</v>
      </c>
      <c r="AT212" s="218" t="s">
        <v>135</v>
      </c>
      <c r="AU212" s="218" t="s">
        <v>83</v>
      </c>
      <c r="AY212" s="20" t="s">
        <v>133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81</v>
      </c>
      <c r="BK212" s="219">
        <f>ROUND(I212*H212,2)</f>
        <v>0</v>
      </c>
      <c r="BL212" s="20" t="s">
        <v>246</v>
      </c>
      <c r="BM212" s="218" t="s">
        <v>3341</v>
      </c>
    </row>
    <row r="213" s="2" customFormat="1">
      <c r="A213" s="41"/>
      <c r="B213" s="42"/>
      <c r="C213" s="43"/>
      <c r="D213" s="220" t="s">
        <v>142</v>
      </c>
      <c r="E213" s="43"/>
      <c r="F213" s="221" t="s">
        <v>3342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142</v>
      </c>
      <c r="AU213" s="20" t="s">
        <v>83</v>
      </c>
    </row>
    <row r="214" s="2" customFormat="1">
      <c r="A214" s="41"/>
      <c r="B214" s="42"/>
      <c r="C214" s="43"/>
      <c r="D214" s="225" t="s">
        <v>144</v>
      </c>
      <c r="E214" s="43"/>
      <c r="F214" s="226" t="s">
        <v>3343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144</v>
      </c>
      <c r="AU214" s="20" t="s">
        <v>83</v>
      </c>
    </row>
    <row r="215" s="2" customFormat="1" ht="24.15" customHeight="1">
      <c r="A215" s="41"/>
      <c r="B215" s="42"/>
      <c r="C215" s="207" t="s">
        <v>464</v>
      </c>
      <c r="D215" s="207" t="s">
        <v>135</v>
      </c>
      <c r="E215" s="208" t="s">
        <v>3344</v>
      </c>
      <c r="F215" s="209" t="s">
        <v>3345</v>
      </c>
      <c r="G215" s="210" t="s">
        <v>312</v>
      </c>
      <c r="H215" s="211">
        <v>280</v>
      </c>
      <c r="I215" s="212"/>
      <c r="J215" s="213">
        <f>ROUND(I215*H215,2)</f>
        <v>0</v>
      </c>
      <c r="K215" s="209" t="s">
        <v>3145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2.0000000000000002E-05</v>
      </c>
      <c r="R215" s="216">
        <f>Q215*H215</f>
        <v>0.0056000000000000008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246</v>
      </c>
      <c r="AT215" s="218" t="s">
        <v>135</v>
      </c>
      <c r="AU215" s="218" t="s">
        <v>83</v>
      </c>
      <c r="AY215" s="20" t="s">
        <v>133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81</v>
      </c>
      <c r="BK215" s="219">
        <f>ROUND(I215*H215,2)</f>
        <v>0</v>
      </c>
      <c r="BL215" s="20" t="s">
        <v>246</v>
      </c>
      <c r="BM215" s="218" t="s">
        <v>3346</v>
      </c>
    </row>
    <row r="216" s="2" customFormat="1">
      <c r="A216" s="41"/>
      <c r="B216" s="42"/>
      <c r="C216" s="43"/>
      <c r="D216" s="220" t="s">
        <v>142</v>
      </c>
      <c r="E216" s="43"/>
      <c r="F216" s="221" t="s">
        <v>3347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142</v>
      </c>
      <c r="AU216" s="20" t="s">
        <v>83</v>
      </c>
    </row>
    <row r="217" s="2" customFormat="1">
      <c r="A217" s="41"/>
      <c r="B217" s="42"/>
      <c r="C217" s="43"/>
      <c r="D217" s="225" t="s">
        <v>144</v>
      </c>
      <c r="E217" s="43"/>
      <c r="F217" s="226" t="s">
        <v>3348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144</v>
      </c>
      <c r="AU217" s="20" t="s">
        <v>83</v>
      </c>
    </row>
    <row r="218" s="12" customFormat="1" ht="22.8" customHeight="1">
      <c r="A218" s="12"/>
      <c r="B218" s="191"/>
      <c r="C218" s="192"/>
      <c r="D218" s="193" t="s">
        <v>72</v>
      </c>
      <c r="E218" s="205" t="s">
        <v>3349</v>
      </c>
      <c r="F218" s="205" t="s">
        <v>3350</v>
      </c>
      <c r="G218" s="192"/>
      <c r="H218" s="192"/>
      <c r="I218" s="195"/>
      <c r="J218" s="206">
        <f>BK218</f>
        <v>0</v>
      </c>
      <c r="K218" s="192"/>
      <c r="L218" s="197"/>
      <c r="M218" s="198"/>
      <c r="N218" s="199"/>
      <c r="O218" s="199"/>
      <c r="P218" s="200">
        <f>SUM(P219:P236)</f>
        <v>0</v>
      </c>
      <c r="Q218" s="199"/>
      <c r="R218" s="200">
        <f>SUM(R219:R236)</f>
        <v>0.22761000000000001</v>
      </c>
      <c r="S218" s="199"/>
      <c r="T218" s="201">
        <f>SUM(T219:T236)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2" t="s">
        <v>83</v>
      </c>
      <c r="AT218" s="203" t="s">
        <v>72</v>
      </c>
      <c r="AU218" s="203" t="s">
        <v>81</v>
      </c>
      <c r="AY218" s="202" t="s">
        <v>133</v>
      </c>
      <c r="BK218" s="204">
        <f>SUM(BK219:BK236)</f>
        <v>0</v>
      </c>
    </row>
    <row r="219" s="2" customFormat="1" ht="24.15" customHeight="1">
      <c r="A219" s="41"/>
      <c r="B219" s="42"/>
      <c r="C219" s="207" t="s">
        <v>471</v>
      </c>
      <c r="D219" s="207" t="s">
        <v>135</v>
      </c>
      <c r="E219" s="208" t="s">
        <v>3351</v>
      </c>
      <c r="F219" s="209" t="s">
        <v>3352</v>
      </c>
      <c r="G219" s="210" t="s">
        <v>385</v>
      </c>
      <c r="H219" s="211">
        <v>1</v>
      </c>
      <c r="I219" s="212"/>
      <c r="J219" s="213">
        <f>ROUND(I219*H219,2)</f>
        <v>0</v>
      </c>
      <c r="K219" s="209" t="s">
        <v>19</v>
      </c>
      <c r="L219" s="47"/>
      <c r="M219" s="214" t="s">
        <v>19</v>
      </c>
      <c r="N219" s="215" t="s">
        <v>44</v>
      </c>
      <c r="O219" s="87"/>
      <c r="P219" s="216">
        <f>O219*H219</f>
        <v>0</v>
      </c>
      <c r="Q219" s="216">
        <v>0.0026099999999999999</v>
      </c>
      <c r="R219" s="216">
        <f>Q219*H219</f>
        <v>0.0026099999999999999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246</v>
      </c>
      <c r="AT219" s="218" t="s">
        <v>135</v>
      </c>
      <c r="AU219" s="218" t="s">
        <v>83</v>
      </c>
      <c r="AY219" s="20" t="s">
        <v>133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81</v>
      </c>
      <c r="BK219" s="219">
        <f>ROUND(I219*H219,2)</f>
        <v>0</v>
      </c>
      <c r="BL219" s="20" t="s">
        <v>246</v>
      </c>
      <c r="BM219" s="218" t="s">
        <v>3353</v>
      </c>
    </row>
    <row r="220" s="2" customFormat="1">
      <c r="A220" s="41"/>
      <c r="B220" s="42"/>
      <c r="C220" s="43"/>
      <c r="D220" s="220" t="s">
        <v>142</v>
      </c>
      <c r="E220" s="43"/>
      <c r="F220" s="221" t="s">
        <v>3352</v>
      </c>
      <c r="G220" s="43"/>
      <c r="H220" s="43"/>
      <c r="I220" s="222"/>
      <c r="J220" s="43"/>
      <c r="K220" s="43"/>
      <c r="L220" s="47"/>
      <c r="M220" s="223"/>
      <c r="N220" s="224"/>
      <c r="O220" s="87"/>
      <c r="P220" s="87"/>
      <c r="Q220" s="87"/>
      <c r="R220" s="87"/>
      <c r="S220" s="87"/>
      <c r="T220" s="88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T220" s="20" t="s">
        <v>142</v>
      </c>
      <c r="AU220" s="20" t="s">
        <v>83</v>
      </c>
    </row>
    <row r="221" s="2" customFormat="1" ht="24.15" customHeight="1">
      <c r="A221" s="41"/>
      <c r="B221" s="42"/>
      <c r="C221" s="273" t="s">
        <v>479</v>
      </c>
      <c r="D221" s="273" t="s">
        <v>735</v>
      </c>
      <c r="E221" s="274" t="s">
        <v>3354</v>
      </c>
      <c r="F221" s="275" t="s">
        <v>3355</v>
      </c>
      <c r="G221" s="276" t="s">
        <v>385</v>
      </c>
      <c r="H221" s="277">
        <v>1</v>
      </c>
      <c r="I221" s="278"/>
      <c r="J221" s="279">
        <f>ROUND(I221*H221,2)</f>
        <v>0</v>
      </c>
      <c r="K221" s="275" t="s">
        <v>19</v>
      </c>
      <c r="L221" s="280"/>
      <c r="M221" s="281" t="s">
        <v>19</v>
      </c>
      <c r="N221" s="282" t="s">
        <v>44</v>
      </c>
      <c r="O221" s="87"/>
      <c r="P221" s="216">
        <f>O221*H221</f>
        <v>0</v>
      </c>
      <c r="Q221" s="216">
        <v>0.025000000000000001</v>
      </c>
      <c r="R221" s="216">
        <f>Q221*H221</f>
        <v>0.025000000000000001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382</v>
      </c>
      <c r="AT221" s="218" t="s">
        <v>735</v>
      </c>
      <c r="AU221" s="218" t="s">
        <v>83</v>
      </c>
      <c r="AY221" s="20" t="s">
        <v>133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81</v>
      </c>
      <c r="BK221" s="219">
        <f>ROUND(I221*H221,2)</f>
        <v>0</v>
      </c>
      <c r="BL221" s="20" t="s">
        <v>246</v>
      </c>
      <c r="BM221" s="218" t="s">
        <v>3356</v>
      </c>
    </row>
    <row r="222" s="2" customFormat="1">
      <c r="A222" s="41"/>
      <c r="B222" s="42"/>
      <c r="C222" s="43"/>
      <c r="D222" s="220" t="s">
        <v>142</v>
      </c>
      <c r="E222" s="43"/>
      <c r="F222" s="221" t="s">
        <v>3357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142</v>
      </c>
      <c r="AU222" s="20" t="s">
        <v>83</v>
      </c>
    </row>
    <row r="223" s="2" customFormat="1" ht="16.5" customHeight="1">
      <c r="A223" s="41"/>
      <c r="B223" s="42"/>
      <c r="C223" s="273" t="s">
        <v>488</v>
      </c>
      <c r="D223" s="273" t="s">
        <v>735</v>
      </c>
      <c r="E223" s="274" t="s">
        <v>3358</v>
      </c>
      <c r="F223" s="275" t="s">
        <v>3359</v>
      </c>
      <c r="G223" s="276" t="s">
        <v>385</v>
      </c>
      <c r="H223" s="277">
        <v>1</v>
      </c>
      <c r="I223" s="278"/>
      <c r="J223" s="279">
        <f>ROUND(I223*H223,2)</f>
        <v>0</v>
      </c>
      <c r="K223" s="275" t="s">
        <v>19</v>
      </c>
      <c r="L223" s="280"/>
      <c r="M223" s="281" t="s">
        <v>19</v>
      </c>
      <c r="N223" s="282" t="s">
        <v>44</v>
      </c>
      <c r="O223" s="87"/>
      <c r="P223" s="216">
        <f>O223*H223</f>
        <v>0</v>
      </c>
      <c r="Q223" s="216">
        <v>0.0050000000000000001</v>
      </c>
      <c r="R223" s="216">
        <f>Q223*H223</f>
        <v>0.0050000000000000001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382</v>
      </c>
      <c r="AT223" s="218" t="s">
        <v>735</v>
      </c>
      <c r="AU223" s="218" t="s">
        <v>83</v>
      </c>
      <c r="AY223" s="20" t="s">
        <v>133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81</v>
      </c>
      <c r="BK223" s="219">
        <f>ROUND(I223*H223,2)</f>
        <v>0</v>
      </c>
      <c r="BL223" s="20" t="s">
        <v>246</v>
      </c>
      <c r="BM223" s="218" t="s">
        <v>3360</v>
      </c>
    </row>
    <row r="224" s="2" customFormat="1">
      <c r="A224" s="41"/>
      <c r="B224" s="42"/>
      <c r="C224" s="43"/>
      <c r="D224" s="220" t="s">
        <v>142</v>
      </c>
      <c r="E224" s="43"/>
      <c r="F224" s="221" t="s">
        <v>3361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142</v>
      </c>
      <c r="AU224" s="20" t="s">
        <v>83</v>
      </c>
    </row>
    <row r="225" s="2" customFormat="1" ht="16.5" customHeight="1">
      <c r="A225" s="41"/>
      <c r="B225" s="42"/>
      <c r="C225" s="207" t="s">
        <v>494</v>
      </c>
      <c r="D225" s="207" t="s">
        <v>135</v>
      </c>
      <c r="E225" s="208" t="s">
        <v>3362</v>
      </c>
      <c r="F225" s="209" t="s">
        <v>3363</v>
      </c>
      <c r="G225" s="210" t="s">
        <v>385</v>
      </c>
      <c r="H225" s="211">
        <v>1</v>
      </c>
      <c r="I225" s="212"/>
      <c r="J225" s="213">
        <f>ROUND(I225*H225,2)</f>
        <v>0</v>
      </c>
      <c r="K225" s="209" t="s">
        <v>19</v>
      </c>
      <c r="L225" s="47"/>
      <c r="M225" s="214" t="s">
        <v>19</v>
      </c>
      <c r="N225" s="215" t="s">
        <v>44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246</v>
      </c>
      <c r="AT225" s="218" t="s">
        <v>135</v>
      </c>
      <c r="AU225" s="218" t="s">
        <v>83</v>
      </c>
      <c r="AY225" s="20" t="s">
        <v>133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81</v>
      </c>
      <c r="BK225" s="219">
        <f>ROUND(I225*H225,2)</f>
        <v>0</v>
      </c>
      <c r="BL225" s="20" t="s">
        <v>246</v>
      </c>
      <c r="BM225" s="218" t="s">
        <v>3364</v>
      </c>
    </row>
    <row r="226" s="2" customFormat="1">
      <c r="A226" s="41"/>
      <c r="B226" s="42"/>
      <c r="C226" s="43"/>
      <c r="D226" s="220" t="s">
        <v>142</v>
      </c>
      <c r="E226" s="43"/>
      <c r="F226" s="221" t="s">
        <v>3363</v>
      </c>
      <c r="G226" s="43"/>
      <c r="H226" s="43"/>
      <c r="I226" s="222"/>
      <c r="J226" s="43"/>
      <c r="K226" s="43"/>
      <c r="L226" s="47"/>
      <c r="M226" s="223"/>
      <c r="N226" s="224"/>
      <c r="O226" s="87"/>
      <c r="P226" s="87"/>
      <c r="Q226" s="87"/>
      <c r="R226" s="87"/>
      <c r="S226" s="87"/>
      <c r="T226" s="88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T226" s="20" t="s">
        <v>142</v>
      </c>
      <c r="AU226" s="20" t="s">
        <v>83</v>
      </c>
    </row>
    <row r="227" s="2" customFormat="1" ht="16.5" customHeight="1">
      <c r="A227" s="41"/>
      <c r="B227" s="42"/>
      <c r="C227" s="207" t="s">
        <v>502</v>
      </c>
      <c r="D227" s="207" t="s">
        <v>135</v>
      </c>
      <c r="E227" s="208" t="s">
        <v>3365</v>
      </c>
      <c r="F227" s="209" t="s">
        <v>3366</v>
      </c>
      <c r="G227" s="210" t="s">
        <v>385</v>
      </c>
      <c r="H227" s="211">
        <v>1</v>
      </c>
      <c r="I227" s="212"/>
      <c r="J227" s="213">
        <f>ROUND(I227*H227,2)</f>
        <v>0</v>
      </c>
      <c r="K227" s="209" t="s">
        <v>19</v>
      </c>
      <c r="L227" s="47"/>
      <c r="M227" s="214" t="s">
        <v>19</v>
      </c>
      <c r="N227" s="215" t="s">
        <v>44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246</v>
      </c>
      <c r="AT227" s="218" t="s">
        <v>135</v>
      </c>
      <c r="AU227" s="218" t="s">
        <v>83</v>
      </c>
      <c r="AY227" s="20" t="s">
        <v>133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81</v>
      </c>
      <c r="BK227" s="219">
        <f>ROUND(I227*H227,2)</f>
        <v>0</v>
      </c>
      <c r="BL227" s="20" t="s">
        <v>246</v>
      </c>
      <c r="BM227" s="218" t="s">
        <v>3367</v>
      </c>
    </row>
    <row r="228" s="2" customFormat="1">
      <c r="A228" s="41"/>
      <c r="B228" s="42"/>
      <c r="C228" s="43"/>
      <c r="D228" s="220" t="s">
        <v>142</v>
      </c>
      <c r="E228" s="43"/>
      <c r="F228" s="221" t="s">
        <v>3366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142</v>
      </c>
      <c r="AU228" s="20" t="s">
        <v>83</v>
      </c>
    </row>
    <row r="229" s="2" customFormat="1" ht="33" customHeight="1">
      <c r="A229" s="41"/>
      <c r="B229" s="42"/>
      <c r="C229" s="207" t="s">
        <v>509</v>
      </c>
      <c r="D229" s="207" t="s">
        <v>135</v>
      </c>
      <c r="E229" s="208" t="s">
        <v>3368</v>
      </c>
      <c r="F229" s="209" t="s">
        <v>3369</v>
      </c>
      <c r="G229" s="210" t="s">
        <v>287</v>
      </c>
      <c r="H229" s="211">
        <v>1</v>
      </c>
      <c r="I229" s="212"/>
      <c r="J229" s="213">
        <f>ROUND(I229*H229,2)</f>
        <v>0</v>
      </c>
      <c r="K229" s="209" t="s">
        <v>3145</v>
      </c>
      <c r="L229" s="47"/>
      <c r="M229" s="214" t="s">
        <v>19</v>
      </c>
      <c r="N229" s="215" t="s">
        <v>44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246</v>
      </c>
      <c r="AT229" s="218" t="s">
        <v>135</v>
      </c>
      <c r="AU229" s="218" t="s">
        <v>83</v>
      </c>
      <c r="AY229" s="20" t="s">
        <v>133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81</v>
      </c>
      <c r="BK229" s="219">
        <f>ROUND(I229*H229,2)</f>
        <v>0</v>
      </c>
      <c r="BL229" s="20" t="s">
        <v>246</v>
      </c>
      <c r="BM229" s="218" t="s">
        <v>3370</v>
      </c>
    </row>
    <row r="230" s="2" customFormat="1">
      <c r="A230" s="41"/>
      <c r="B230" s="42"/>
      <c r="C230" s="43"/>
      <c r="D230" s="220" t="s">
        <v>142</v>
      </c>
      <c r="E230" s="43"/>
      <c r="F230" s="221" t="s">
        <v>3371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142</v>
      </c>
      <c r="AU230" s="20" t="s">
        <v>83</v>
      </c>
    </row>
    <row r="231" s="2" customFormat="1">
      <c r="A231" s="41"/>
      <c r="B231" s="42"/>
      <c r="C231" s="43"/>
      <c r="D231" s="225" t="s">
        <v>144</v>
      </c>
      <c r="E231" s="43"/>
      <c r="F231" s="226" t="s">
        <v>3372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144</v>
      </c>
      <c r="AU231" s="20" t="s">
        <v>83</v>
      </c>
    </row>
    <row r="232" s="2" customFormat="1" ht="24.15" customHeight="1">
      <c r="A232" s="41"/>
      <c r="B232" s="42"/>
      <c r="C232" s="273" t="s">
        <v>516</v>
      </c>
      <c r="D232" s="273" t="s">
        <v>735</v>
      </c>
      <c r="E232" s="274" t="s">
        <v>3373</v>
      </c>
      <c r="F232" s="275" t="s">
        <v>3374</v>
      </c>
      <c r="G232" s="276" t="s">
        <v>287</v>
      </c>
      <c r="H232" s="277">
        <v>1</v>
      </c>
      <c r="I232" s="278"/>
      <c r="J232" s="279">
        <f>ROUND(I232*H232,2)</f>
        <v>0</v>
      </c>
      <c r="K232" s="275" t="s">
        <v>19</v>
      </c>
      <c r="L232" s="280"/>
      <c r="M232" s="281" t="s">
        <v>19</v>
      </c>
      <c r="N232" s="282" t="s">
        <v>44</v>
      </c>
      <c r="O232" s="87"/>
      <c r="P232" s="216">
        <f>O232*H232</f>
        <v>0</v>
      </c>
      <c r="Q232" s="216">
        <v>0.19500000000000001</v>
      </c>
      <c r="R232" s="216">
        <f>Q232*H232</f>
        <v>0.19500000000000001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382</v>
      </c>
      <c r="AT232" s="218" t="s">
        <v>735</v>
      </c>
      <c r="AU232" s="218" t="s">
        <v>83</v>
      </c>
      <c r="AY232" s="20" t="s">
        <v>133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81</v>
      </c>
      <c r="BK232" s="219">
        <f>ROUND(I232*H232,2)</f>
        <v>0</v>
      </c>
      <c r="BL232" s="20" t="s">
        <v>246</v>
      </c>
      <c r="BM232" s="218" t="s">
        <v>3375</v>
      </c>
    </row>
    <row r="233" s="2" customFormat="1">
      <c r="A233" s="41"/>
      <c r="B233" s="42"/>
      <c r="C233" s="43"/>
      <c r="D233" s="220" t="s">
        <v>142</v>
      </c>
      <c r="E233" s="43"/>
      <c r="F233" s="221" t="s">
        <v>3376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142</v>
      </c>
      <c r="AU233" s="20" t="s">
        <v>83</v>
      </c>
    </row>
    <row r="234" s="2" customFormat="1" ht="24.15" customHeight="1">
      <c r="A234" s="41"/>
      <c r="B234" s="42"/>
      <c r="C234" s="207" t="s">
        <v>524</v>
      </c>
      <c r="D234" s="207" t="s">
        <v>135</v>
      </c>
      <c r="E234" s="208" t="s">
        <v>3377</v>
      </c>
      <c r="F234" s="209" t="s">
        <v>3378</v>
      </c>
      <c r="G234" s="210" t="s">
        <v>181</v>
      </c>
      <c r="H234" s="211">
        <v>0.22800000000000001</v>
      </c>
      <c r="I234" s="212"/>
      <c r="J234" s="213">
        <f>ROUND(I234*H234,2)</f>
        <v>0</v>
      </c>
      <c r="K234" s="209" t="s">
        <v>3145</v>
      </c>
      <c r="L234" s="47"/>
      <c r="M234" s="214" t="s">
        <v>19</v>
      </c>
      <c r="N234" s="215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246</v>
      </c>
      <c r="AT234" s="218" t="s">
        <v>135</v>
      </c>
      <c r="AU234" s="218" t="s">
        <v>83</v>
      </c>
      <c r="AY234" s="20" t="s">
        <v>133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81</v>
      </c>
      <c r="BK234" s="219">
        <f>ROUND(I234*H234,2)</f>
        <v>0</v>
      </c>
      <c r="BL234" s="20" t="s">
        <v>246</v>
      </c>
      <c r="BM234" s="218" t="s">
        <v>3379</v>
      </c>
    </row>
    <row r="235" s="2" customFormat="1">
      <c r="A235" s="41"/>
      <c r="B235" s="42"/>
      <c r="C235" s="43"/>
      <c r="D235" s="220" t="s">
        <v>142</v>
      </c>
      <c r="E235" s="43"/>
      <c r="F235" s="221" t="s">
        <v>3380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142</v>
      </c>
      <c r="AU235" s="20" t="s">
        <v>83</v>
      </c>
    </row>
    <row r="236" s="2" customFormat="1">
      <c r="A236" s="41"/>
      <c r="B236" s="42"/>
      <c r="C236" s="43"/>
      <c r="D236" s="225" t="s">
        <v>144</v>
      </c>
      <c r="E236" s="43"/>
      <c r="F236" s="226" t="s">
        <v>3381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144</v>
      </c>
      <c r="AU236" s="20" t="s">
        <v>83</v>
      </c>
    </row>
    <row r="237" s="12" customFormat="1" ht="25.92" customHeight="1">
      <c r="A237" s="12"/>
      <c r="B237" s="191"/>
      <c r="C237" s="192"/>
      <c r="D237" s="193" t="s">
        <v>72</v>
      </c>
      <c r="E237" s="194" t="s">
        <v>3382</v>
      </c>
      <c r="F237" s="194" t="s">
        <v>3383</v>
      </c>
      <c r="G237" s="192"/>
      <c r="H237" s="192"/>
      <c r="I237" s="195"/>
      <c r="J237" s="196">
        <f>BK237</f>
        <v>0</v>
      </c>
      <c r="K237" s="192"/>
      <c r="L237" s="197"/>
      <c r="M237" s="198"/>
      <c r="N237" s="199"/>
      <c r="O237" s="199"/>
      <c r="P237" s="200">
        <f>SUM(P238:P251)</f>
        <v>0</v>
      </c>
      <c r="Q237" s="199"/>
      <c r="R237" s="200">
        <f>SUM(R238:R251)</f>
        <v>0</v>
      </c>
      <c r="S237" s="199"/>
      <c r="T237" s="201">
        <f>SUM(T238:T251)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2" t="s">
        <v>140</v>
      </c>
      <c r="AT237" s="203" t="s">
        <v>72</v>
      </c>
      <c r="AU237" s="203" t="s">
        <v>73</v>
      </c>
      <c r="AY237" s="202" t="s">
        <v>133</v>
      </c>
      <c r="BK237" s="204">
        <f>SUM(BK238:BK251)</f>
        <v>0</v>
      </c>
    </row>
    <row r="238" s="2" customFormat="1" ht="16.5" customHeight="1">
      <c r="A238" s="41"/>
      <c r="B238" s="42"/>
      <c r="C238" s="207" t="s">
        <v>531</v>
      </c>
      <c r="D238" s="207" t="s">
        <v>135</v>
      </c>
      <c r="E238" s="208" t="s">
        <v>3384</v>
      </c>
      <c r="F238" s="209" t="s">
        <v>3385</v>
      </c>
      <c r="G238" s="210" t="s">
        <v>3386</v>
      </c>
      <c r="H238" s="211">
        <v>8</v>
      </c>
      <c r="I238" s="212"/>
      <c r="J238" s="213">
        <f>ROUND(I238*H238,2)</f>
        <v>0</v>
      </c>
      <c r="K238" s="209" t="s">
        <v>19</v>
      </c>
      <c r="L238" s="47"/>
      <c r="M238" s="214" t="s">
        <v>19</v>
      </c>
      <c r="N238" s="215" t="s">
        <v>44</v>
      </c>
      <c r="O238" s="87"/>
      <c r="P238" s="216">
        <f>O238*H238</f>
        <v>0</v>
      </c>
      <c r="Q238" s="216">
        <v>0</v>
      </c>
      <c r="R238" s="216">
        <f>Q238*H238</f>
        <v>0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246</v>
      </c>
      <c r="AT238" s="218" t="s">
        <v>135</v>
      </c>
      <c r="AU238" s="218" t="s">
        <v>81</v>
      </c>
      <c r="AY238" s="20" t="s">
        <v>133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81</v>
      </c>
      <c r="BK238" s="219">
        <f>ROUND(I238*H238,2)</f>
        <v>0</v>
      </c>
      <c r="BL238" s="20" t="s">
        <v>246</v>
      </c>
      <c r="BM238" s="218" t="s">
        <v>3387</v>
      </c>
    </row>
    <row r="239" s="2" customFormat="1">
      <c r="A239" s="41"/>
      <c r="B239" s="42"/>
      <c r="C239" s="43"/>
      <c r="D239" s="220" t="s">
        <v>142</v>
      </c>
      <c r="E239" s="43"/>
      <c r="F239" s="221" t="s">
        <v>3385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142</v>
      </c>
      <c r="AU239" s="20" t="s">
        <v>81</v>
      </c>
    </row>
    <row r="240" s="2" customFormat="1" ht="24.15" customHeight="1">
      <c r="A240" s="41"/>
      <c r="B240" s="42"/>
      <c r="C240" s="207" t="s">
        <v>538</v>
      </c>
      <c r="D240" s="207" t="s">
        <v>135</v>
      </c>
      <c r="E240" s="208" t="s">
        <v>3388</v>
      </c>
      <c r="F240" s="209" t="s">
        <v>3389</v>
      </c>
      <c r="G240" s="210" t="s">
        <v>3386</v>
      </c>
      <c r="H240" s="211">
        <v>6</v>
      </c>
      <c r="I240" s="212"/>
      <c r="J240" s="213">
        <f>ROUND(I240*H240,2)</f>
        <v>0</v>
      </c>
      <c r="K240" s="209" t="s">
        <v>19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246</v>
      </c>
      <c r="AT240" s="218" t="s">
        <v>135</v>
      </c>
      <c r="AU240" s="218" t="s">
        <v>81</v>
      </c>
      <c r="AY240" s="20" t="s">
        <v>133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81</v>
      </c>
      <c r="BK240" s="219">
        <f>ROUND(I240*H240,2)</f>
        <v>0</v>
      </c>
      <c r="BL240" s="20" t="s">
        <v>246</v>
      </c>
      <c r="BM240" s="218" t="s">
        <v>3390</v>
      </c>
    </row>
    <row r="241" s="2" customFormat="1">
      <c r="A241" s="41"/>
      <c r="B241" s="42"/>
      <c r="C241" s="43"/>
      <c r="D241" s="220" t="s">
        <v>142</v>
      </c>
      <c r="E241" s="43"/>
      <c r="F241" s="221" t="s">
        <v>3389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142</v>
      </c>
      <c r="AU241" s="20" t="s">
        <v>81</v>
      </c>
    </row>
    <row r="242" s="2" customFormat="1" ht="16.5" customHeight="1">
      <c r="A242" s="41"/>
      <c r="B242" s="42"/>
      <c r="C242" s="207" t="s">
        <v>545</v>
      </c>
      <c r="D242" s="207" t="s">
        <v>135</v>
      </c>
      <c r="E242" s="208" t="s">
        <v>3391</v>
      </c>
      <c r="F242" s="209" t="s">
        <v>3392</v>
      </c>
      <c r="G242" s="210" t="s">
        <v>3386</v>
      </c>
      <c r="H242" s="211">
        <v>12</v>
      </c>
      <c r="I242" s="212"/>
      <c r="J242" s="213">
        <f>ROUND(I242*H242,2)</f>
        <v>0</v>
      </c>
      <c r="K242" s="209" t="s">
        <v>19</v>
      </c>
      <c r="L242" s="47"/>
      <c r="M242" s="214" t="s">
        <v>19</v>
      </c>
      <c r="N242" s="215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246</v>
      </c>
      <c r="AT242" s="218" t="s">
        <v>135</v>
      </c>
      <c r="AU242" s="218" t="s">
        <v>81</v>
      </c>
      <c r="AY242" s="20" t="s">
        <v>133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81</v>
      </c>
      <c r="BK242" s="219">
        <f>ROUND(I242*H242,2)</f>
        <v>0</v>
      </c>
      <c r="BL242" s="20" t="s">
        <v>246</v>
      </c>
      <c r="BM242" s="218" t="s">
        <v>3393</v>
      </c>
    </row>
    <row r="243" s="2" customFormat="1">
      <c r="A243" s="41"/>
      <c r="B243" s="42"/>
      <c r="C243" s="43"/>
      <c r="D243" s="220" t="s">
        <v>142</v>
      </c>
      <c r="E243" s="43"/>
      <c r="F243" s="221" t="s">
        <v>3392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142</v>
      </c>
      <c r="AU243" s="20" t="s">
        <v>81</v>
      </c>
    </row>
    <row r="244" s="2" customFormat="1" ht="24.15" customHeight="1">
      <c r="A244" s="41"/>
      <c r="B244" s="42"/>
      <c r="C244" s="207" t="s">
        <v>552</v>
      </c>
      <c r="D244" s="207" t="s">
        <v>135</v>
      </c>
      <c r="E244" s="208" t="s">
        <v>3394</v>
      </c>
      <c r="F244" s="209" t="s">
        <v>3395</v>
      </c>
      <c r="G244" s="210" t="s">
        <v>3386</v>
      </c>
      <c r="H244" s="211">
        <v>30</v>
      </c>
      <c r="I244" s="212"/>
      <c r="J244" s="213">
        <f>ROUND(I244*H244,2)</f>
        <v>0</v>
      </c>
      <c r="K244" s="209" t="s">
        <v>19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246</v>
      </c>
      <c r="AT244" s="218" t="s">
        <v>135</v>
      </c>
      <c r="AU244" s="218" t="s">
        <v>81</v>
      </c>
      <c r="AY244" s="20" t="s">
        <v>133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81</v>
      </c>
      <c r="BK244" s="219">
        <f>ROUND(I244*H244,2)</f>
        <v>0</v>
      </c>
      <c r="BL244" s="20" t="s">
        <v>246</v>
      </c>
      <c r="BM244" s="218" t="s">
        <v>3396</v>
      </c>
    </row>
    <row r="245" s="2" customFormat="1">
      <c r="A245" s="41"/>
      <c r="B245" s="42"/>
      <c r="C245" s="43"/>
      <c r="D245" s="220" t="s">
        <v>142</v>
      </c>
      <c r="E245" s="43"/>
      <c r="F245" s="221" t="s">
        <v>3395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142</v>
      </c>
      <c r="AU245" s="20" t="s">
        <v>81</v>
      </c>
    </row>
    <row r="246" s="2" customFormat="1" ht="16.5" customHeight="1">
      <c r="A246" s="41"/>
      <c r="B246" s="42"/>
      <c r="C246" s="207" t="s">
        <v>559</v>
      </c>
      <c r="D246" s="207" t="s">
        <v>135</v>
      </c>
      <c r="E246" s="208" t="s">
        <v>3397</v>
      </c>
      <c r="F246" s="209" t="s">
        <v>3398</v>
      </c>
      <c r="G246" s="210" t="s">
        <v>3386</v>
      </c>
      <c r="H246" s="211">
        <v>6</v>
      </c>
      <c r="I246" s="212"/>
      <c r="J246" s="213">
        <f>ROUND(I246*H246,2)</f>
        <v>0</v>
      </c>
      <c r="K246" s="209" t="s">
        <v>19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246</v>
      </c>
      <c r="AT246" s="218" t="s">
        <v>135</v>
      </c>
      <c r="AU246" s="218" t="s">
        <v>81</v>
      </c>
      <c r="AY246" s="20" t="s">
        <v>133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81</v>
      </c>
      <c r="BK246" s="219">
        <f>ROUND(I246*H246,2)</f>
        <v>0</v>
      </c>
      <c r="BL246" s="20" t="s">
        <v>246</v>
      </c>
      <c r="BM246" s="218" t="s">
        <v>3399</v>
      </c>
    </row>
    <row r="247" s="2" customFormat="1">
      <c r="A247" s="41"/>
      <c r="B247" s="42"/>
      <c r="C247" s="43"/>
      <c r="D247" s="220" t="s">
        <v>142</v>
      </c>
      <c r="E247" s="43"/>
      <c r="F247" s="221" t="s">
        <v>3398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142</v>
      </c>
      <c r="AU247" s="20" t="s">
        <v>81</v>
      </c>
    </row>
    <row r="248" s="2" customFormat="1" ht="16.5" customHeight="1">
      <c r="A248" s="41"/>
      <c r="B248" s="42"/>
      <c r="C248" s="207" t="s">
        <v>567</v>
      </c>
      <c r="D248" s="207" t="s">
        <v>135</v>
      </c>
      <c r="E248" s="208" t="s">
        <v>3400</v>
      </c>
      <c r="F248" s="209" t="s">
        <v>3401</v>
      </c>
      <c r="G248" s="210" t="s">
        <v>3386</v>
      </c>
      <c r="H248" s="211">
        <v>8</v>
      </c>
      <c r="I248" s="212"/>
      <c r="J248" s="213">
        <f>ROUND(I248*H248,2)</f>
        <v>0</v>
      </c>
      <c r="K248" s="209" t="s">
        <v>19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246</v>
      </c>
      <c r="AT248" s="218" t="s">
        <v>135</v>
      </c>
      <c r="AU248" s="218" t="s">
        <v>81</v>
      </c>
      <c r="AY248" s="20" t="s">
        <v>133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81</v>
      </c>
      <c r="BK248" s="219">
        <f>ROUND(I248*H248,2)</f>
        <v>0</v>
      </c>
      <c r="BL248" s="20" t="s">
        <v>246</v>
      </c>
      <c r="BM248" s="218" t="s">
        <v>3402</v>
      </c>
    </row>
    <row r="249" s="2" customFormat="1">
      <c r="A249" s="41"/>
      <c r="B249" s="42"/>
      <c r="C249" s="43"/>
      <c r="D249" s="220" t="s">
        <v>142</v>
      </c>
      <c r="E249" s="43"/>
      <c r="F249" s="221" t="s">
        <v>3403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142</v>
      </c>
      <c r="AU249" s="20" t="s">
        <v>81</v>
      </c>
    </row>
    <row r="250" s="2" customFormat="1" ht="16.5" customHeight="1">
      <c r="A250" s="41"/>
      <c r="B250" s="42"/>
      <c r="C250" s="207" t="s">
        <v>576</v>
      </c>
      <c r="D250" s="207" t="s">
        <v>135</v>
      </c>
      <c r="E250" s="208" t="s">
        <v>3404</v>
      </c>
      <c r="F250" s="209" t="s">
        <v>3405</v>
      </c>
      <c r="G250" s="210" t="s">
        <v>3406</v>
      </c>
      <c r="H250" s="211">
        <v>1</v>
      </c>
      <c r="I250" s="212"/>
      <c r="J250" s="213">
        <f>ROUND(I250*H250,2)</f>
        <v>0</v>
      </c>
      <c r="K250" s="209" t="s">
        <v>19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3407</v>
      </c>
      <c r="AT250" s="218" t="s">
        <v>135</v>
      </c>
      <c r="AU250" s="218" t="s">
        <v>81</v>
      </c>
      <c r="AY250" s="20" t="s">
        <v>133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81</v>
      </c>
      <c r="BK250" s="219">
        <f>ROUND(I250*H250,2)</f>
        <v>0</v>
      </c>
      <c r="BL250" s="20" t="s">
        <v>3407</v>
      </c>
      <c r="BM250" s="218" t="s">
        <v>3408</v>
      </c>
    </row>
    <row r="251" s="2" customFormat="1">
      <c r="A251" s="41"/>
      <c r="B251" s="42"/>
      <c r="C251" s="43"/>
      <c r="D251" s="220" t="s">
        <v>142</v>
      </c>
      <c r="E251" s="43"/>
      <c r="F251" s="221" t="s">
        <v>3409</v>
      </c>
      <c r="G251" s="43"/>
      <c r="H251" s="43"/>
      <c r="I251" s="222"/>
      <c r="J251" s="43"/>
      <c r="K251" s="43"/>
      <c r="L251" s="47"/>
      <c r="M251" s="286"/>
      <c r="N251" s="287"/>
      <c r="O251" s="288"/>
      <c r="P251" s="288"/>
      <c r="Q251" s="288"/>
      <c r="R251" s="288"/>
      <c r="S251" s="288"/>
      <c r="T251" s="289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142</v>
      </c>
      <c r="AU251" s="20" t="s">
        <v>81</v>
      </c>
    </row>
    <row r="252" s="2" customFormat="1" ht="6.96" customHeight="1">
      <c r="A252" s="41"/>
      <c r="B252" s="62"/>
      <c r="C252" s="63"/>
      <c r="D252" s="63"/>
      <c r="E252" s="63"/>
      <c r="F252" s="63"/>
      <c r="G252" s="63"/>
      <c r="H252" s="63"/>
      <c r="I252" s="63"/>
      <c r="J252" s="63"/>
      <c r="K252" s="63"/>
      <c r="L252" s="47"/>
      <c r="M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</sheetData>
  <sheetProtection sheet="1" autoFilter="0" formatColumns="0" formatRows="0" objects="1" scenarios="1" spinCount="100000" saltValue="SHagg8ySSVx+uCLNijFJT3xvERnoYRrqlsf/Jez3hMpqOWODrJJ9lVJOycklUHOfjkWbyV5syUbggZh84DtSnw==" hashValue="qY96Qlczxwyw4J0CgpjdrSl0vjv4T/H3LhJkKF3R2NY8PFDoBsFjt/ZtLRo8F3KRlkqRnGDhSt+gR+qhzFj8vg==" algorithmName="SHA-512" password="C7E4"/>
  <autoFilter ref="C86:K25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3_02/713463411"/>
    <hyperlink ref="F107" r:id="rId2" display="https://podminky.urs.cz/item/CS_URS_2023_02/998713102"/>
    <hyperlink ref="F111" r:id="rId3" display="https://podminky.urs.cz/item/CS_URS_2023_02/733222302"/>
    <hyperlink ref="F115" r:id="rId4" display="https://podminky.urs.cz/item/CS_URS_2023_02/733222303"/>
    <hyperlink ref="F119" r:id="rId5" display="https://podminky.urs.cz/item/CS_URS_2023_02/733222304"/>
    <hyperlink ref="F123" r:id="rId6" display="https://podminky.urs.cz/item/CS_URS_2023_02/733223304"/>
    <hyperlink ref="F127" r:id="rId7" display="https://podminky.urs.cz/item/CS_URS_2023_02/733291101"/>
    <hyperlink ref="F135" r:id="rId8" display="https://podminky.urs.cz/item/CS_URS_2023_02/732199100"/>
    <hyperlink ref="F140" r:id="rId9" display="https://podminky.urs.cz/item/CS_URS_2023_02/998733102"/>
    <hyperlink ref="F144" r:id="rId10" display="https://podminky.urs.cz/item/CS_URS_2023_02/734211119"/>
    <hyperlink ref="F147" r:id="rId11" display="https://podminky.urs.cz/item/CS_URS_2023_02/734221682"/>
    <hyperlink ref="F150" r:id="rId12" display="https://podminky.urs.cz/item/CS_URS_2023_02/734242414"/>
    <hyperlink ref="F153" r:id="rId13" display="https://podminky.urs.cz/item/CS_URS_2023_02/734261402"/>
    <hyperlink ref="F158" r:id="rId14" display="https://podminky.urs.cz/item/CS_URS_2023_02/734291123"/>
    <hyperlink ref="F161" r:id="rId15" display="https://podminky.urs.cz/item/CS_URS_2023_02/734291274"/>
    <hyperlink ref="F164" r:id="rId16" display="https://podminky.urs.cz/item/CS_URS_2023_02/734292715"/>
    <hyperlink ref="F167" r:id="rId17" display="https://podminky.urs.cz/item/CS_URS_2023_02/734494212"/>
    <hyperlink ref="F170" r:id="rId18" display="https://podminky.urs.cz/item/CS_URS_2023_02/734494213"/>
    <hyperlink ref="F173" r:id="rId19" display="https://podminky.urs.cz/item/CS_URS_2023_02/998734102"/>
    <hyperlink ref="F179" r:id="rId20" display="https://podminky.urs.cz/item/CS_URS_2023_02/735152251"/>
    <hyperlink ref="F182" r:id="rId21" display="https://podminky.urs.cz/item/CS_URS_2023_02/735152252"/>
    <hyperlink ref="F185" r:id="rId22" display="https://podminky.urs.cz/item/CS_URS_2023_02/735152254"/>
    <hyperlink ref="F188" r:id="rId23" display="https://podminky.urs.cz/item/CS_URS_2023_02/735152556"/>
    <hyperlink ref="F191" r:id="rId24" display="https://podminky.urs.cz/item/CS_URS_2023_02/735152557"/>
    <hyperlink ref="F194" r:id="rId25" display="https://podminky.urs.cz/item/CS_URS_2023_02/735152560"/>
    <hyperlink ref="F197" r:id="rId26" display="https://podminky.urs.cz/item/CS_URS_2023_02/735152572"/>
    <hyperlink ref="F200" r:id="rId27" display="https://podminky.urs.cz/item/CS_URS_2023_02/735164522"/>
    <hyperlink ref="F207" r:id="rId28" display="https://podminky.urs.cz/item/CS_URS_2023_02/735191910"/>
    <hyperlink ref="F210" r:id="rId29" display="https://podminky.urs.cz/item/CS_URS_2023_02/998735102"/>
    <hyperlink ref="F214" r:id="rId30" display="https://podminky.urs.cz/item/CS_URS_2023_02/783614551"/>
    <hyperlink ref="F217" r:id="rId31" display="https://podminky.urs.cz/item/CS_URS_2023_02/783617601"/>
    <hyperlink ref="F231" r:id="rId32" display="https://podminky.urs.cz/item/CS_URS_2023_02/795991002"/>
    <hyperlink ref="F236" r:id="rId33" display="https://podminky.urs.cz/item/CS_URS_2023_02/998795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4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83</v>
      </c>
    </row>
    <row r="4" s="1" customFormat="1" ht="24.96" customHeight="1">
      <c r="B4" s="23"/>
      <c r="D4" s="133" t="s">
        <v>96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Stavební úpravy objektu Palackého č. p. 92, Pelhřimov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97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3410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3. 1. 2024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tr">
        <f>IF('Rekapitulace stavby'!AN10="","",'Rekapitulace stavby'!AN10)</f>
        <v/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tr">
        <f>IF('Rekapitulace stavby'!E11="","",'Rekapitulace stavby'!E11)</f>
        <v>Město Pelhřimov</v>
      </c>
      <c r="F15" s="41"/>
      <c r="G15" s="41"/>
      <c r="H15" s="41"/>
      <c r="I15" s="135" t="s">
        <v>28</v>
      </c>
      <c r="J15" s="139" t="str">
        <f>IF('Rekapitulace stavby'!AN11="","",'Rekapitulace stavby'!AN11)</f>
        <v/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tr">
        <f>IF('Rekapitulace stavby'!AN16="","",'Rekapitulace stavby'!AN16)</f>
        <v/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tr">
        <f>IF('Rekapitulace stavby'!E17="","",'Rekapitulace stavby'!E17)</f>
        <v xml:space="preserve"> </v>
      </c>
      <c r="F21" s="41"/>
      <c r="G21" s="41"/>
      <c r="H21" s="41"/>
      <c r="I21" s="135" t="s">
        <v>28</v>
      </c>
      <c r="J21" s="139" t="str">
        <f>IF('Rekapitulace stavby'!AN17="","",'Rekapitulace stavby'!AN17)</f>
        <v/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34</v>
      </c>
      <c r="E23" s="41"/>
      <c r="F23" s="41"/>
      <c r="G23" s="41"/>
      <c r="H23" s="41"/>
      <c r="I23" s="135" t="s">
        <v>26</v>
      </c>
      <c r="J23" s="139" t="str">
        <f>IF('Rekapitulace stavby'!AN19="","",'Rekapitulace stavby'!AN19)</f>
        <v>06530591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tr">
        <f>IF('Rekapitulace stavby'!E20="","",'Rekapitulace stavby'!E20)</f>
        <v>Studio A s. r. o.</v>
      </c>
      <c r="F24" s="41"/>
      <c r="G24" s="41"/>
      <c r="H24" s="41"/>
      <c r="I24" s="135" t="s">
        <v>28</v>
      </c>
      <c r="J24" s="139" t="str">
        <f>IF('Rekapitulace stavby'!AN20="","",'Rekapitulace stavby'!AN20)</f>
        <v/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ROUND((SUM(BE87:BE161)),  2)</f>
        <v>0</v>
      </c>
      <c r="G33" s="41"/>
      <c r="H33" s="41"/>
      <c r="I33" s="151">
        <v>0.20999999999999999</v>
      </c>
      <c r="J33" s="150">
        <f>ROUND(((SUM(BE87:BE161))*I33),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ROUND((SUM(BF87:BF161)),  2)</f>
        <v>0</v>
      </c>
      <c r="G34" s="41"/>
      <c r="H34" s="41"/>
      <c r="I34" s="151">
        <v>0.12</v>
      </c>
      <c r="J34" s="150">
        <f>ROUND(((SUM(BF87:BF161))*I34),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ROUND((SUM(BG87:BG161)),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ROUND((SUM(BH87:BH161)),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ROUND((SUM(BI87:BI161)),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Stavební úpravy objektu Palackého č. p. 92, Pelhřimov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97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005 - Vzduchotechnika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Pelhřimov</v>
      </c>
      <c r="G52" s="43"/>
      <c r="H52" s="43"/>
      <c r="I52" s="35" t="s">
        <v>23</v>
      </c>
      <c r="J52" s="75" t="str">
        <f>IF(J12="","",J12)</f>
        <v>3. 1. 2024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Pelhřimov</v>
      </c>
      <c r="G54" s="43"/>
      <c r="H54" s="43"/>
      <c r="I54" s="35" t="s">
        <v>31</v>
      </c>
      <c r="J54" s="39" t="str">
        <f>E21</f>
        <v xml:space="preserve"> 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34</v>
      </c>
      <c r="J55" s="39" t="str">
        <f>E24</f>
        <v>Studio A s. r. 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3411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3412</v>
      </c>
      <c r="E61" s="177"/>
      <c r="F61" s="177"/>
      <c r="G61" s="177"/>
      <c r="H61" s="177"/>
      <c r="I61" s="177"/>
      <c r="J61" s="178">
        <f>J109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3413</v>
      </c>
      <c r="E62" s="177"/>
      <c r="F62" s="177"/>
      <c r="G62" s="177"/>
      <c r="H62" s="177"/>
      <c r="I62" s="177"/>
      <c r="J62" s="178">
        <f>J114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3414</v>
      </c>
      <c r="E63" s="171"/>
      <c r="F63" s="171"/>
      <c r="G63" s="171"/>
      <c r="H63" s="171"/>
      <c r="I63" s="171"/>
      <c r="J63" s="172">
        <f>J121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3415</v>
      </c>
      <c r="E64" s="177"/>
      <c r="F64" s="177"/>
      <c r="G64" s="177"/>
      <c r="H64" s="177"/>
      <c r="I64" s="177"/>
      <c r="J64" s="178">
        <f>J138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3416</v>
      </c>
      <c r="E65" s="171"/>
      <c r="F65" s="171"/>
      <c r="G65" s="171"/>
      <c r="H65" s="171"/>
      <c r="I65" s="171"/>
      <c r="J65" s="172">
        <f>J143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3417</v>
      </c>
      <c r="E66" s="177"/>
      <c r="F66" s="177"/>
      <c r="G66" s="177"/>
      <c r="H66" s="177"/>
      <c r="I66" s="177"/>
      <c r="J66" s="178">
        <f>J150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3418</v>
      </c>
      <c r="E67" s="171"/>
      <c r="F67" s="171"/>
      <c r="G67" s="171"/>
      <c r="H67" s="171"/>
      <c r="I67" s="171"/>
      <c r="J67" s="172">
        <f>J155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118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Stavební úpravy objektu Palackého č. p. 92, Pelhřimov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97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005 - Vzduchotechnika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Pelhřimov</v>
      </c>
      <c r="G81" s="43"/>
      <c r="H81" s="43"/>
      <c r="I81" s="35" t="s">
        <v>23</v>
      </c>
      <c r="J81" s="75" t="str">
        <f>IF(J12="","",J12)</f>
        <v>3. 1. 2024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Pelhřimov</v>
      </c>
      <c r="G83" s="43"/>
      <c r="H83" s="43"/>
      <c r="I83" s="35" t="s">
        <v>31</v>
      </c>
      <c r="J83" s="39" t="str">
        <f>E21</f>
        <v xml:space="preserve"> 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34</v>
      </c>
      <c r="J84" s="39" t="str">
        <f>E24</f>
        <v>Studio A s. r. 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119</v>
      </c>
      <c r="D86" s="183" t="s">
        <v>58</v>
      </c>
      <c r="E86" s="183" t="s">
        <v>54</v>
      </c>
      <c r="F86" s="183" t="s">
        <v>55</v>
      </c>
      <c r="G86" s="183" t="s">
        <v>120</v>
      </c>
      <c r="H86" s="183" t="s">
        <v>121</v>
      </c>
      <c r="I86" s="183" t="s">
        <v>122</v>
      </c>
      <c r="J86" s="183" t="s">
        <v>101</v>
      </c>
      <c r="K86" s="184" t="s">
        <v>123</v>
      </c>
      <c r="L86" s="185"/>
      <c r="M86" s="95" t="s">
        <v>19</v>
      </c>
      <c r="N86" s="96" t="s">
        <v>43</v>
      </c>
      <c r="O86" s="96" t="s">
        <v>124</v>
      </c>
      <c r="P86" s="96" t="s">
        <v>125</v>
      </c>
      <c r="Q86" s="96" t="s">
        <v>126</v>
      </c>
      <c r="R86" s="96" t="s">
        <v>127</v>
      </c>
      <c r="S86" s="96" t="s">
        <v>128</v>
      </c>
      <c r="T86" s="97" t="s">
        <v>129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130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P88+P121+P143+P155</f>
        <v>0</v>
      </c>
      <c r="Q87" s="99"/>
      <c r="R87" s="188">
        <f>R88+R121+R143+R155</f>
        <v>0</v>
      </c>
      <c r="S87" s="99"/>
      <c r="T87" s="189">
        <f>T88+T121+T143+T155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102</v>
      </c>
      <c r="BK87" s="190">
        <f>BK88+BK121+BK143+BK155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3419</v>
      </c>
      <c r="F88" s="194" t="s">
        <v>3420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P89+SUM(P90:P109)+P114</f>
        <v>0</v>
      </c>
      <c r="Q88" s="199"/>
      <c r="R88" s="200">
        <f>R89+SUM(R90:R109)+R114</f>
        <v>0</v>
      </c>
      <c r="S88" s="199"/>
      <c r="T88" s="201">
        <f>T89+SUM(T90:T109)+T114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81</v>
      </c>
      <c r="AT88" s="203" t="s">
        <v>72</v>
      </c>
      <c r="AU88" s="203" t="s">
        <v>73</v>
      </c>
      <c r="AY88" s="202" t="s">
        <v>133</v>
      </c>
      <c r="BK88" s="204">
        <f>BK89+SUM(BK90:BK109)+BK114</f>
        <v>0</v>
      </c>
    </row>
    <row r="89" s="2" customFormat="1" ht="21.75" customHeight="1">
      <c r="A89" s="41"/>
      <c r="B89" s="42"/>
      <c r="C89" s="273" t="s">
        <v>81</v>
      </c>
      <c r="D89" s="273" t="s">
        <v>735</v>
      </c>
      <c r="E89" s="274" t="s">
        <v>3421</v>
      </c>
      <c r="F89" s="275" t="s">
        <v>3422</v>
      </c>
      <c r="G89" s="276" t="s">
        <v>19</v>
      </c>
      <c r="H89" s="277">
        <v>1</v>
      </c>
      <c r="I89" s="278"/>
      <c r="J89" s="279">
        <f>ROUND(I89*H89,2)</f>
        <v>0</v>
      </c>
      <c r="K89" s="275" t="s">
        <v>19</v>
      </c>
      <c r="L89" s="280"/>
      <c r="M89" s="281" t="s">
        <v>19</v>
      </c>
      <c r="N89" s="282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188</v>
      </c>
      <c r="AT89" s="218" t="s">
        <v>735</v>
      </c>
      <c r="AU89" s="218" t="s">
        <v>81</v>
      </c>
      <c r="AY89" s="20" t="s">
        <v>133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81</v>
      </c>
      <c r="BK89" s="219">
        <f>ROUND(I89*H89,2)</f>
        <v>0</v>
      </c>
      <c r="BL89" s="20" t="s">
        <v>140</v>
      </c>
      <c r="BM89" s="218" t="s">
        <v>83</v>
      </c>
    </row>
    <row r="90" s="2" customFormat="1">
      <c r="A90" s="41"/>
      <c r="B90" s="42"/>
      <c r="C90" s="43"/>
      <c r="D90" s="220" t="s">
        <v>142</v>
      </c>
      <c r="E90" s="43"/>
      <c r="F90" s="221" t="s">
        <v>3422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142</v>
      </c>
      <c r="AU90" s="20" t="s">
        <v>81</v>
      </c>
    </row>
    <row r="91" s="2" customFormat="1" ht="16.5" customHeight="1">
      <c r="A91" s="41"/>
      <c r="B91" s="42"/>
      <c r="C91" s="273" t="s">
        <v>83</v>
      </c>
      <c r="D91" s="273" t="s">
        <v>735</v>
      </c>
      <c r="E91" s="274" t="s">
        <v>3423</v>
      </c>
      <c r="F91" s="275" t="s">
        <v>3424</v>
      </c>
      <c r="G91" s="276" t="s">
        <v>19</v>
      </c>
      <c r="H91" s="277">
        <v>4</v>
      </c>
      <c r="I91" s="278"/>
      <c r="J91" s="279">
        <f>ROUND(I91*H91,2)</f>
        <v>0</v>
      </c>
      <c r="K91" s="275" t="s">
        <v>19</v>
      </c>
      <c r="L91" s="280"/>
      <c r="M91" s="281" t="s">
        <v>19</v>
      </c>
      <c r="N91" s="282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188</v>
      </c>
      <c r="AT91" s="218" t="s">
        <v>735</v>
      </c>
      <c r="AU91" s="218" t="s">
        <v>81</v>
      </c>
      <c r="AY91" s="20" t="s">
        <v>133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81</v>
      </c>
      <c r="BK91" s="219">
        <f>ROUND(I91*H91,2)</f>
        <v>0</v>
      </c>
      <c r="BL91" s="20" t="s">
        <v>140</v>
      </c>
      <c r="BM91" s="218" t="s">
        <v>140</v>
      </c>
    </row>
    <row r="92" s="2" customFormat="1">
      <c r="A92" s="41"/>
      <c r="B92" s="42"/>
      <c r="C92" s="43"/>
      <c r="D92" s="220" t="s">
        <v>142</v>
      </c>
      <c r="E92" s="43"/>
      <c r="F92" s="221" t="s">
        <v>3424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142</v>
      </c>
      <c r="AU92" s="20" t="s">
        <v>81</v>
      </c>
    </row>
    <row r="93" s="2" customFormat="1" ht="16.5" customHeight="1">
      <c r="A93" s="41"/>
      <c r="B93" s="42"/>
      <c r="C93" s="273" t="s">
        <v>154</v>
      </c>
      <c r="D93" s="273" t="s">
        <v>735</v>
      </c>
      <c r="E93" s="274" t="s">
        <v>3425</v>
      </c>
      <c r="F93" s="275" t="s">
        <v>3426</v>
      </c>
      <c r="G93" s="276" t="s">
        <v>19</v>
      </c>
      <c r="H93" s="277">
        <v>4</v>
      </c>
      <c r="I93" s="278"/>
      <c r="J93" s="279">
        <f>ROUND(I93*H93,2)</f>
        <v>0</v>
      </c>
      <c r="K93" s="275" t="s">
        <v>19</v>
      </c>
      <c r="L93" s="280"/>
      <c r="M93" s="281" t="s">
        <v>19</v>
      </c>
      <c r="N93" s="282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188</v>
      </c>
      <c r="AT93" s="218" t="s">
        <v>735</v>
      </c>
      <c r="AU93" s="218" t="s">
        <v>81</v>
      </c>
      <c r="AY93" s="20" t="s">
        <v>133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81</v>
      </c>
      <c r="BK93" s="219">
        <f>ROUND(I93*H93,2)</f>
        <v>0</v>
      </c>
      <c r="BL93" s="20" t="s">
        <v>140</v>
      </c>
      <c r="BM93" s="218" t="s">
        <v>172</v>
      </c>
    </row>
    <row r="94" s="2" customFormat="1">
      <c r="A94" s="41"/>
      <c r="B94" s="42"/>
      <c r="C94" s="43"/>
      <c r="D94" s="220" t="s">
        <v>142</v>
      </c>
      <c r="E94" s="43"/>
      <c r="F94" s="221" t="s">
        <v>3426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142</v>
      </c>
      <c r="AU94" s="20" t="s">
        <v>81</v>
      </c>
    </row>
    <row r="95" s="2" customFormat="1" ht="16.5" customHeight="1">
      <c r="A95" s="41"/>
      <c r="B95" s="42"/>
      <c r="C95" s="273" t="s">
        <v>140</v>
      </c>
      <c r="D95" s="273" t="s">
        <v>735</v>
      </c>
      <c r="E95" s="274" t="s">
        <v>3427</v>
      </c>
      <c r="F95" s="275" t="s">
        <v>3428</v>
      </c>
      <c r="G95" s="276" t="s">
        <v>19</v>
      </c>
      <c r="H95" s="277">
        <v>4</v>
      </c>
      <c r="I95" s="278"/>
      <c r="J95" s="279">
        <f>ROUND(I95*H95,2)</f>
        <v>0</v>
      </c>
      <c r="K95" s="275" t="s">
        <v>19</v>
      </c>
      <c r="L95" s="280"/>
      <c r="M95" s="281" t="s">
        <v>19</v>
      </c>
      <c r="N95" s="282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188</v>
      </c>
      <c r="AT95" s="218" t="s">
        <v>735</v>
      </c>
      <c r="AU95" s="218" t="s">
        <v>81</v>
      </c>
      <c r="AY95" s="20" t="s">
        <v>133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81</v>
      </c>
      <c r="BK95" s="219">
        <f>ROUND(I95*H95,2)</f>
        <v>0</v>
      </c>
      <c r="BL95" s="20" t="s">
        <v>140</v>
      </c>
      <c r="BM95" s="218" t="s">
        <v>188</v>
      </c>
    </row>
    <row r="96" s="2" customFormat="1">
      <c r="A96" s="41"/>
      <c r="B96" s="42"/>
      <c r="C96" s="43"/>
      <c r="D96" s="220" t="s">
        <v>142</v>
      </c>
      <c r="E96" s="43"/>
      <c r="F96" s="221" t="s">
        <v>3428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142</v>
      </c>
      <c r="AU96" s="20" t="s">
        <v>81</v>
      </c>
    </row>
    <row r="97" s="2" customFormat="1" ht="21.75" customHeight="1">
      <c r="A97" s="41"/>
      <c r="B97" s="42"/>
      <c r="C97" s="273" t="s">
        <v>166</v>
      </c>
      <c r="D97" s="273" t="s">
        <v>735</v>
      </c>
      <c r="E97" s="274" t="s">
        <v>3429</v>
      </c>
      <c r="F97" s="275" t="s">
        <v>3430</v>
      </c>
      <c r="G97" s="276" t="s">
        <v>19</v>
      </c>
      <c r="H97" s="277">
        <v>1</v>
      </c>
      <c r="I97" s="278"/>
      <c r="J97" s="279">
        <f>ROUND(I97*H97,2)</f>
        <v>0</v>
      </c>
      <c r="K97" s="275" t="s">
        <v>19</v>
      </c>
      <c r="L97" s="280"/>
      <c r="M97" s="281" t="s">
        <v>19</v>
      </c>
      <c r="N97" s="282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188</v>
      </c>
      <c r="AT97" s="218" t="s">
        <v>735</v>
      </c>
      <c r="AU97" s="218" t="s">
        <v>81</v>
      </c>
      <c r="AY97" s="20" t="s">
        <v>133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81</v>
      </c>
      <c r="BK97" s="219">
        <f>ROUND(I97*H97,2)</f>
        <v>0</v>
      </c>
      <c r="BL97" s="20" t="s">
        <v>140</v>
      </c>
      <c r="BM97" s="218" t="s">
        <v>203</v>
      </c>
    </row>
    <row r="98" s="2" customFormat="1">
      <c r="A98" s="41"/>
      <c r="B98" s="42"/>
      <c r="C98" s="43"/>
      <c r="D98" s="220" t="s">
        <v>142</v>
      </c>
      <c r="E98" s="43"/>
      <c r="F98" s="221" t="s">
        <v>3430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142</v>
      </c>
      <c r="AU98" s="20" t="s">
        <v>81</v>
      </c>
    </row>
    <row r="99" s="2" customFormat="1" ht="21.75" customHeight="1">
      <c r="A99" s="41"/>
      <c r="B99" s="42"/>
      <c r="C99" s="273" t="s">
        <v>172</v>
      </c>
      <c r="D99" s="273" t="s">
        <v>735</v>
      </c>
      <c r="E99" s="274" t="s">
        <v>3431</v>
      </c>
      <c r="F99" s="275" t="s">
        <v>3432</v>
      </c>
      <c r="G99" s="276" t="s">
        <v>19</v>
      </c>
      <c r="H99" s="277">
        <v>2</v>
      </c>
      <c r="I99" s="278"/>
      <c r="J99" s="279">
        <f>ROUND(I99*H99,2)</f>
        <v>0</v>
      </c>
      <c r="K99" s="275" t="s">
        <v>19</v>
      </c>
      <c r="L99" s="280"/>
      <c r="M99" s="281" t="s">
        <v>19</v>
      </c>
      <c r="N99" s="282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188</v>
      </c>
      <c r="AT99" s="218" t="s">
        <v>735</v>
      </c>
      <c r="AU99" s="218" t="s">
        <v>81</v>
      </c>
      <c r="AY99" s="20" t="s">
        <v>133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81</v>
      </c>
      <c r="BK99" s="219">
        <f>ROUND(I99*H99,2)</f>
        <v>0</v>
      </c>
      <c r="BL99" s="20" t="s">
        <v>140</v>
      </c>
      <c r="BM99" s="218" t="s">
        <v>8</v>
      </c>
    </row>
    <row r="100" s="2" customFormat="1">
      <c r="A100" s="41"/>
      <c r="B100" s="42"/>
      <c r="C100" s="43"/>
      <c r="D100" s="220" t="s">
        <v>142</v>
      </c>
      <c r="E100" s="43"/>
      <c r="F100" s="221" t="s">
        <v>3432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142</v>
      </c>
      <c r="AU100" s="20" t="s">
        <v>81</v>
      </c>
    </row>
    <row r="101" s="2" customFormat="1" ht="16.5" customHeight="1">
      <c r="A101" s="41"/>
      <c r="B101" s="42"/>
      <c r="C101" s="273" t="s">
        <v>178</v>
      </c>
      <c r="D101" s="273" t="s">
        <v>735</v>
      </c>
      <c r="E101" s="274" t="s">
        <v>3433</v>
      </c>
      <c r="F101" s="275" t="s">
        <v>3434</v>
      </c>
      <c r="G101" s="276" t="s">
        <v>19</v>
      </c>
      <c r="H101" s="277">
        <v>4</v>
      </c>
      <c r="I101" s="278"/>
      <c r="J101" s="279">
        <f>ROUND(I101*H101,2)</f>
        <v>0</v>
      </c>
      <c r="K101" s="275" t="s">
        <v>19</v>
      </c>
      <c r="L101" s="280"/>
      <c r="M101" s="281" t="s">
        <v>19</v>
      </c>
      <c r="N101" s="282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188</v>
      </c>
      <c r="AT101" s="218" t="s">
        <v>735</v>
      </c>
      <c r="AU101" s="218" t="s">
        <v>81</v>
      </c>
      <c r="AY101" s="20" t="s">
        <v>133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81</v>
      </c>
      <c r="BK101" s="219">
        <f>ROUND(I101*H101,2)</f>
        <v>0</v>
      </c>
      <c r="BL101" s="20" t="s">
        <v>140</v>
      </c>
      <c r="BM101" s="218" t="s">
        <v>230</v>
      </c>
    </row>
    <row r="102" s="2" customFormat="1">
      <c r="A102" s="41"/>
      <c r="B102" s="42"/>
      <c r="C102" s="43"/>
      <c r="D102" s="220" t="s">
        <v>142</v>
      </c>
      <c r="E102" s="43"/>
      <c r="F102" s="221" t="s">
        <v>3434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142</v>
      </c>
      <c r="AU102" s="20" t="s">
        <v>81</v>
      </c>
    </row>
    <row r="103" s="2" customFormat="1" ht="16.5" customHeight="1">
      <c r="A103" s="41"/>
      <c r="B103" s="42"/>
      <c r="C103" s="273" t="s">
        <v>188</v>
      </c>
      <c r="D103" s="273" t="s">
        <v>735</v>
      </c>
      <c r="E103" s="274" t="s">
        <v>3435</v>
      </c>
      <c r="F103" s="275" t="s">
        <v>3436</v>
      </c>
      <c r="G103" s="276" t="s">
        <v>19</v>
      </c>
      <c r="H103" s="277">
        <v>4</v>
      </c>
      <c r="I103" s="278"/>
      <c r="J103" s="279">
        <f>ROUND(I103*H103,2)</f>
        <v>0</v>
      </c>
      <c r="K103" s="275" t="s">
        <v>19</v>
      </c>
      <c r="L103" s="280"/>
      <c r="M103" s="281" t="s">
        <v>19</v>
      </c>
      <c r="N103" s="282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188</v>
      </c>
      <c r="AT103" s="218" t="s">
        <v>735</v>
      </c>
      <c r="AU103" s="218" t="s">
        <v>81</v>
      </c>
      <c r="AY103" s="20" t="s">
        <v>133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81</v>
      </c>
      <c r="BK103" s="219">
        <f>ROUND(I103*H103,2)</f>
        <v>0</v>
      </c>
      <c r="BL103" s="20" t="s">
        <v>140</v>
      </c>
      <c r="BM103" s="218" t="s">
        <v>246</v>
      </c>
    </row>
    <row r="104" s="2" customFormat="1">
      <c r="A104" s="41"/>
      <c r="B104" s="42"/>
      <c r="C104" s="43"/>
      <c r="D104" s="220" t="s">
        <v>142</v>
      </c>
      <c r="E104" s="43"/>
      <c r="F104" s="221" t="s">
        <v>3436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142</v>
      </c>
      <c r="AU104" s="20" t="s">
        <v>81</v>
      </c>
    </row>
    <row r="105" s="2" customFormat="1" ht="16.5" customHeight="1">
      <c r="A105" s="41"/>
      <c r="B105" s="42"/>
      <c r="C105" s="273" t="s">
        <v>186</v>
      </c>
      <c r="D105" s="273" t="s">
        <v>735</v>
      </c>
      <c r="E105" s="274" t="s">
        <v>3437</v>
      </c>
      <c r="F105" s="275" t="s">
        <v>3438</v>
      </c>
      <c r="G105" s="276" t="s">
        <v>19</v>
      </c>
      <c r="H105" s="277">
        <v>1</v>
      </c>
      <c r="I105" s="278"/>
      <c r="J105" s="279">
        <f>ROUND(I105*H105,2)</f>
        <v>0</v>
      </c>
      <c r="K105" s="275" t="s">
        <v>19</v>
      </c>
      <c r="L105" s="280"/>
      <c r="M105" s="281" t="s">
        <v>19</v>
      </c>
      <c r="N105" s="282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188</v>
      </c>
      <c r="AT105" s="218" t="s">
        <v>735</v>
      </c>
      <c r="AU105" s="218" t="s">
        <v>81</v>
      </c>
      <c r="AY105" s="20" t="s">
        <v>133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81</v>
      </c>
      <c r="BK105" s="219">
        <f>ROUND(I105*H105,2)</f>
        <v>0</v>
      </c>
      <c r="BL105" s="20" t="s">
        <v>140</v>
      </c>
      <c r="BM105" s="218" t="s">
        <v>262</v>
      </c>
    </row>
    <row r="106" s="2" customFormat="1">
      <c r="A106" s="41"/>
      <c r="B106" s="42"/>
      <c r="C106" s="43"/>
      <c r="D106" s="220" t="s">
        <v>142</v>
      </c>
      <c r="E106" s="43"/>
      <c r="F106" s="221" t="s">
        <v>3438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142</v>
      </c>
      <c r="AU106" s="20" t="s">
        <v>81</v>
      </c>
    </row>
    <row r="107" s="2" customFormat="1" ht="16.5" customHeight="1">
      <c r="A107" s="41"/>
      <c r="B107" s="42"/>
      <c r="C107" s="273" t="s">
        <v>203</v>
      </c>
      <c r="D107" s="273" t="s">
        <v>735</v>
      </c>
      <c r="E107" s="274" t="s">
        <v>3439</v>
      </c>
      <c r="F107" s="275" t="s">
        <v>3440</v>
      </c>
      <c r="G107" s="276" t="s">
        <v>19</v>
      </c>
      <c r="H107" s="277">
        <v>1</v>
      </c>
      <c r="I107" s="278"/>
      <c r="J107" s="279">
        <f>ROUND(I107*H107,2)</f>
        <v>0</v>
      </c>
      <c r="K107" s="275" t="s">
        <v>19</v>
      </c>
      <c r="L107" s="280"/>
      <c r="M107" s="281" t="s">
        <v>19</v>
      </c>
      <c r="N107" s="282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188</v>
      </c>
      <c r="AT107" s="218" t="s">
        <v>735</v>
      </c>
      <c r="AU107" s="218" t="s">
        <v>81</v>
      </c>
      <c r="AY107" s="20" t="s">
        <v>133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81</v>
      </c>
      <c r="BK107" s="219">
        <f>ROUND(I107*H107,2)</f>
        <v>0</v>
      </c>
      <c r="BL107" s="20" t="s">
        <v>140</v>
      </c>
      <c r="BM107" s="218" t="s">
        <v>278</v>
      </c>
    </row>
    <row r="108" s="2" customFormat="1">
      <c r="A108" s="41"/>
      <c r="B108" s="42"/>
      <c r="C108" s="43"/>
      <c r="D108" s="220" t="s">
        <v>142</v>
      </c>
      <c r="E108" s="43"/>
      <c r="F108" s="221" t="s">
        <v>3440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142</v>
      </c>
      <c r="AU108" s="20" t="s">
        <v>81</v>
      </c>
    </row>
    <row r="109" s="12" customFormat="1" ht="22.8" customHeight="1">
      <c r="A109" s="12"/>
      <c r="B109" s="191"/>
      <c r="C109" s="192"/>
      <c r="D109" s="193" t="s">
        <v>72</v>
      </c>
      <c r="E109" s="205" t="s">
        <v>3441</v>
      </c>
      <c r="F109" s="205" t="s">
        <v>3442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SUM(P110:P113)</f>
        <v>0</v>
      </c>
      <c r="Q109" s="199"/>
      <c r="R109" s="200">
        <f>SUM(R110:R113)</f>
        <v>0</v>
      </c>
      <c r="S109" s="199"/>
      <c r="T109" s="201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81</v>
      </c>
      <c r="AT109" s="203" t="s">
        <v>72</v>
      </c>
      <c r="AU109" s="203" t="s">
        <v>81</v>
      </c>
      <c r="AY109" s="202" t="s">
        <v>133</v>
      </c>
      <c r="BK109" s="204">
        <f>SUM(BK110:BK113)</f>
        <v>0</v>
      </c>
    </row>
    <row r="110" s="2" customFormat="1" ht="24.15" customHeight="1">
      <c r="A110" s="41"/>
      <c r="B110" s="42"/>
      <c r="C110" s="207" t="s">
        <v>210</v>
      </c>
      <c r="D110" s="207" t="s">
        <v>135</v>
      </c>
      <c r="E110" s="208" t="s">
        <v>3443</v>
      </c>
      <c r="F110" s="209" t="s">
        <v>3444</v>
      </c>
      <c r="G110" s="210" t="s">
        <v>19</v>
      </c>
      <c r="H110" s="211">
        <v>35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140</v>
      </c>
      <c r="AT110" s="218" t="s">
        <v>135</v>
      </c>
      <c r="AU110" s="218" t="s">
        <v>83</v>
      </c>
      <c r="AY110" s="20" t="s">
        <v>133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81</v>
      </c>
      <c r="BK110" s="219">
        <f>ROUND(I110*H110,2)</f>
        <v>0</v>
      </c>
      <c r="BL110" s="20" t="s">
        <v>140</v>
      </c>
      <c r="BM110" s="218" t="s">
        <v>294</v>
      </c>
    </row>
    <row r="111" s="2" customFormat="1">
      <c r="A111" s="41"/>
      <c r="B111" s="42"/>
      <c r="C111" s="43"/>
      <c r="D111" s="220" t="s">
        <v>142</v>
      </c>
      <c r="E111" s="43"/>
      <c r="F111" s="221" t="s">
        <v>3444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142</v>
      </c>
      <c r="AU111" s="20" t="s">
        <v>83</v>
      </c>
    </row>
    <row r="112" s="2" customFormat="1" ht="24.15" customHeight="1">
      <c r="A112" s="41"/>
      <c r="B112" s="42"/>
      <c r="C112" s="207" t="s">
        <v>8</v>
      </c>
      <c r="D112" s="207" t="s">
        <v>135</v>
      </c>
      <c r="E112" s="208" t="s">
        <v>3445</v>
      </c>
      <c r="F112" s="209" t="s">
        <v>3446</v>
      </c>
      <c r="G112" s="210" t="s">
        <v>19</v>
      </c>
      <c r="H112" s="211">
        <v>45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140</v>
      </c>
      <c r="AT112" s="218" t="s">
        <v>135</v>
      </c>
      <c r="AU112" s="218" t="s">
        <v>83</v>
      </c>
      <c r="AY112" s="20" t="s">
        <v>133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81</v>
      </c>
      <c r="BK112" s="219">
        <f>ROUND(I112*H112,2)</f>
        <v>0</v>
      </c>
      <c r="BL112" s="20" t="s">
        <v>140</v>
      </c>
      <c r="BM112" s="218" t="s">
        <v>309</v>
      </c>
    </row>
    <row r="113" s="2" customFormat="1">
      <c r="A113" s="41"/>
      <c r="B113" s="42"/>
      <c r="C113" s="43"/>
      <c r="D113" s="220" t="s">
        <v>142</v>
      </c>
      <c r="E113" s="43"/>
      <c r="F113" s="221" t="s">
        <v>3446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142</v>
      </c>
      <c r="AU113" s="20" t="s">
        <v>83</v>
      </c>
    </row>
    <row r="114" s="12" customFormat="1" ht="22.8" customHeight="1">
      <c r="A114" s="12"/>
      <c r="B114" s="191"/>
      <c r="C114" s="192"/>
      <c r="D114" s="193" t="s">
        <v>72</v>
      </c>
      <c r="E114" s="205" t="s">
        <v>3447</v>
      </c>
      <c r="F114" s="205" t="s">
        <v>3448</v>
      </c>
      <c r="G114" s="192"/>
      <c r="H114" s="192"/>
      <c r="I114" s="195"/>
      <c r="J114" s="206">
        <f>BK114</f>
        <v>0</v>
      </c>
      <c r="K114" s="192"/>
      <c r="L114" s="197"/>
      <c r="M114" s="198"/>
      <c r="N114" s="199"/>
      <c r="O114" s="199"/>
      <c r="P114" s="200">
        <f>SUM(P115:P120)</f>
        <v>0</v>
      </c>
      <c r="Q114" s="199"/>
      <c r="R114" s="200">
        <f>SUM(R115:R120)</f>
        <v>0</v>
      </c>
      <c r="S114" s="199"/>
      <c r="T114" s="201">
        <f>SUM(T115:T120)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2" t="s">
        <v>81</v>
      </c>
      <c r="AT114" s="203" t="s">
        <v>72</v>
      </c>
      <c r="AU114" s="203" t="s">
        <v>81</v>
      </c>
      <c r="AY114" s="202" t="s">
        <v>133</v>
      </c>
      <c r="BK114" s="204">
        <f>SUM(BK115:BK120)</f>
        <v>0</v>
      </c>
    </row>
    <row r="115" s="2" customFormat="1" ht="16.5" customHeight="1">
      <c r="A115" s="41"/>
      <c r="B115" s="42"/>
      <c r="C115" s="207" t="s">
        <v>223</v>
      </c>
      <c r="D115" s="207" t="s">
        <v>135</v>
      </c>
      <c r="E115" s="208" t="s">
        <v>3449</v>
      </c>
      <c r="F115" s="209" t="s">
        <v>3450</v>
      </c>
      <c r="G115" s="210" t="s">
        <v>19</v>
      </c>
      <c r="H115" s="211">
        <v>4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140</v>
      </c>
      <c r="AT115" s="218" t="s">
        <v>135</v>
      </c>
      <c r="AU115" s="218" t="s">
        <v>83</v>
      </c>
      <c r="AY115" s="20" t="s">
        <v>133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81</v>
      </c>
      <c r="BK115" s="219">
        <f>ROUND(I115*H115,2)</f>
        <v>0</v>
      </c>
      <c r="BL115" s="20" t="s">
        <v>140</v>
      </c>
      <c r="BM115" s="218" t="s">
        <v>324</v>
      </c>
    </row>
    <row r="116" s="2" customFormat="1">
      <c r="A116" s="41"/>
      <c r="B116" s="42"/>
      <c r="C116" s="43"/>
      <c r="D116" s="220" t="s">
        <v>142</v>
      </c>
      <c r="E116" s="43"/>
      <c r="F116" s="221" t="s">
        <v>3450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142</v>
      </c>
      <c r="AU116" s="20" t="s">
        <v>83</v>
      </c>
    </row>
    <row r="117" s="2" customFormat="1" ht="16.5" customHeight="1">
      <c r="A117" s="41"/>
      <c r="B117" s="42"/>
      <c r="C117" s="273" t="s">
        <v>230</v>
      </c>
      <c r="D117" s="273" t="s">
        <v>735</v>
      </c>
      <c r="E117" s="274" t="s">
        <v>3451</v>
      </c>
      <c r="F117" s="275" t="s">
        <v>3452</v>
      </c>
      <c r="G117" s="276" t="s">
        <v>19</v>
      </c>
      <c r="H117" s="277">
        <v>5</v>
      </c>
      <c r="I117" s="278"/>
      <c r="J117" s="279">
        <f>ROUND(I117*H117,2)</f>
        <v>0</v>
      </c>
      <c r="K117" s="275" t="s">
        <v>19</v>
      </c>
      <c r="L117" s="280"/>
      <c r="M117" s="281" t="s">
        <v>19</v>
      </c>
      <c r="N117" s="282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188</v>
      </c>
      <c r="AT117" s="218" t="s">
        <v>735</v>
      </c>
      <c r="AU117" s="218" t="s">
        <v>83</v>
      </c>
      <c r="AY117" s="20" t="s">
        <v>133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81</v>
      </c>
      <c r="BK117" s="219">
        <f>ROUND(I117*H117,2)</f>
        <v>0</v>
      </c>
      <c r="BL117" s="20" t="s">
        <v>140</v>
      </c>
      <c r="BM117" s="218" t="s">
        <v>351</v>
      </c>
    </row>
    <row r="118" s="2" customFormat="1">
      <c r="A118" s="41"/>
      <c r="B118" s="42"/>
      <c r="C118" s="43"/>
      <c r="D118" s="220" t="s">
        <v>142</v>
      </c>
      <c r="E118" s="43"/>
      <c r="F118" s="221" t="s">
        <v>3452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142</v>
      </c>
      <c r="AU118" s="20" t="s">
        <v>83</v>
      </c>
    </row>
    <row r="119" s="2" customFormat="1" ht="16.5" customHeight="1">
      <c r="A119" s="41"/>
      <c r="B119" s="42"/>
      <c r="C119" s="273" t="s">
        <v>238</v>
      </c>
      <c r="D119" s="273" t="s">
        <v>735</v>
      </c>
      <c r="E119" s="274" t="s">
        <v>3453</v>
      </c>
      <c r="F119" s="275" t="s">
        <v>3454</v>
      </c>
      <c r="G119" s="276" t="s">
        <v>19</v>
      </c>
      <c r="H119" s="277">
        <v>2</v>
      </c>
      <c r="I119" s="278"/>
      <c r="J119" s="279">
        <f>ROUND(I119*H119,2)</f>
        <v>0</v>
      </c>
      <c r="K119" s="275" t="s">
        <v>19</v>
      </c>
      <c r="L119" s="280"/>
      <c r="M119" s="281" t="s">
        <v>19</v>
      </c>
      <c r="N119" s="282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188</v>
      </c>
      <c r="AT119" s="218" t="s">
        <v>735</v>
      </c>
      <c r="AU119" s="218" t="s">
        <v>83</v>
      </c>
      <c r="AY119" s="20" t="s">
        <v>133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81</v>
      </c>
      <c r="BK119" s="219">
        <f>ROUND(I119*H119,2)</f>
        <v>0</v>
      </c>
      <c r="BL119" s="20" t="s">
        <v>140</v>
      </c>
      <c r="BM119" s="218" t="s">
        <v>363</v>
      </c>
    </row>
    <row r="120" s="2" customFormat="1">
      <c r="A120" s="41"/>
      <c r="B120" s="42"/>
      <c r="C120" s="43"/>
      <c r="D120" s="220" t="s">
        <v>142</v>
      </c>
      <c r="E120" s="43"/>
      <c r="F120" s="221" t="s">
        <v>3454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142</v>
      </c>
      <c r="AU120" s="20" t="s">
        <v>83</v>
      </c>
    </row>
    <row r="121" s="12" customFormat="1" ht="25.92" customHeight="1">
      <c r="A121" s="12"/>
      <c r="B121" s="191"/>
      <c r="C121" s="192"/>
      <c r="D121" s="193" t="s">
        <v>72</v>
      </c>
      <c r="E121" s="194" t="s">
        <v>3455</v>
      </c>
      <c r="F121" s="194" t="s">
        <v>3456</v>
      </c>
      <c r="G121" s="192"/>
      <c r="H121" s="192"/>
      <c r="I121" s="195"/>
      <c r="J121" s="196">
        <f>BK121</f>
        <v>0</v>
      </c>
      <c r="K121" s="192"/>
      <c r="L121" s="197"/>
      <c r="M121" s="198"/>
      <c r="N121" s="199"/>
      <c r="O121" s="199"/>
      <c r="P121" s="200">
        <f>P122+SUM(P123:P138)</f>
        <v>0</v>
      </c>
      <c r="Q121" s="199"/>
      <c r="R121" s="200">
        <f>R122+SUM(R123:R138)</f>
        <v>0</v>
      </c>
      <c r="S121" s="199"/>
      <c r="T121" s="201">
        <f>T122+SUM(T123:T138)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81</v>
      </c>
      <c r="AT121" s="203" t="s">
        <v>72</v>
      </c>
      <c r="AU121" s="203" t="s">
        <v>73</v>
      </c>
      <c r="AY121" s="202" t="s">
        <v>133</v>
      </c>
      <c r="BK121" s="204">
        <f>BK122+SUM(BK123:BK138)</f>
        <v>0</v>
      </c>
    </row>
    <row r="122" s="2" customFormat="1" ht="21.75" customHeight="1">
      <c r="A122" s="41"/>
      <c r="B122" s="42"/>
      <c r="C122" s="273" t="s">
        <v>246</v>
      </c>
      <c r="D122" s="273" t="s">
        <v>735</v>
      </c>
      <c r="E122" s="274" t="s">
        <v>3457</v>
      </c>
      <c r="F122" s="275" t="s">
        <v>3422</v>
      </c>
      <c r="G122" s="276" t="s">
        <v>19</v>
      </c>
      <c r="H122" s="277">
        <v>1</v>
      </c>
      <c r="I122" s="278"/>
      <c r="J122" s="279">
        <f>ROUND(I122*H122,2)</f>
        <v>0</v>
      </c>
      <c r="K122" s="275" t="s">
        <v>19</v>
      </c>
      <c r="L122" s="280"/>
      <c r="M122" s="281" t="s">
        <v>19</v>
      </c>
      <c r="N122" s="282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188</v>
      </c>
      <c r="AT122" s="218" t="s">
        <v>735</v>
      </c>
      <c r="AU122" s="218" t="s">
        <v>81</v>
      </c>
      <c r="AY122" s="20" t="s">
        <v>133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81</v>
      </c>
      <c r="BK122" s="219">
        <f>ROUND(I122*H122,2)</f>
        <v>0</v>
      </c>
      <c r="BL122" s="20" t="s">
        <v>140</v>
      </c>
      <c r="BM122" s="218" t="s">
        <v>382</v>
      </c>
    </row>
    <row r="123" s="2" customFormat="1">
      <c r="A123" s="41"/>
      <c r="B123" s="42"/>
      <c r="C123" s="43"/>
      <c r="D123" s="220" t="s">
        <v>142</v>
      </c>
      <c r="E123" s="43"/>
      <c r="F123" s="221" t="s">
        <v>3422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142</v>
      </c>
      <c r="AU123" s="20" t="s">
        <v>81</v>
      </c>
    </row>
    <row r="124" s="2" customFormat="1" ht="16.5" customHeight="1">
      <c r="A124" s="41"/>
      <c r="B124" s="42"/>
      <c r="C124" s="273" t="s">
        <v>253</v>
      </c>
      <c r="D124" s="273" t="s">
        <v>735</v>
      </c>
      <c r="E124" s="274" t="s">
        <v>3458</v>
      </c>
      <c r="F124" s="275" t="s">
        <v>3459</v>
      </c>
      <c r="G124" s="276" t="s">
        <v>19</v>
      </c>
      <c r="H124" s="277">
        <v>4</v>
      </c>
      <c r="I124" s="278"/>
      <c r="J124" s="279">
        <f>ROUND(I124*H124,2)</f>
        <v>0</v>
      </c>
      <c r="K124" s="275" t="s">
        <v>19</v>
      </c>
      <c r="L124" s="280"/>
      <c r="M124" s="281" t="s">
        <v>19</v>
      </c>
      <c r="N124" s="282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188</v>
      </c>
      <c r="AT124" s="218" t="s">
        <v>735</v>
      </c>
      <c r="AU124" s="218" t="s">
        <v>81</v>
      </c>
      <c r="AY124" s="20" t="s">
        <v>133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81</v>
      </c>
      <c r="BK124" s="219">
        <f>ROUND(I124*H124,2)</f>
        <v>0</v>
      </c>
      <c r="BL124" s="20" t="s">
        <v>140</v>
      </c>
      <c r="BM124" s="218" t="s">
        <v>397</v>
      </c>
    </row>
    <row r="125" s="2" customFormat="1">
      <c r="A125" s="41"/>
      <c r="B125" s="42"/>
      <c r="C125" s="43"/>
      <c r="D125" s="220" t="s">
        <v>142</v>
      </c>
      <c r="E125" s="43"/>
      <c r="F125" s="221" t="s">
        <v>3459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142</v>
      </c>
      <c r="AU125" s="20" t="s">
        <v>81</v>
      </c>
    </row>
    <row r="126" s="2" customFormat="1" ht="16.5" customHeight="1">
      <c r="A126" s="41"/>
      <c r="B126" s="42"/>
      <c r="C126" s="273" t="s">
        <v>262</v>
      </c>
      <c r="D126" s="273" t="s">
        <v>735</v>
      </c>
      <c r="E126" s="274" t="s">
        <v>3460</v>
      </c>
      <c r="F126" s="275" t="s">
        <v>3461</v>
      </c>
      <c r="G126" s="276" t="s">
        <v>19</v>
      </c>
      <c r="H126" s="277">
        <v>2</v>
      </c>
      <c r="I126" s="278"/>
      <c r="J126" s="279">
        <f>ROUND(I126*H126,2)</f>
        <v>0</v>
      </c>
      <c r="K126" s="275" t="s">
        <v>19</v>
      </c>
      <c r="L126" s="280"/>
      <c r="M126" s="281" t="s">
        <v>19</v>
      </c>
      <c r="N126" s="282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188</v>
      </c>
      <c r="AT126" s="218" t="s">
        <v>735</v>
      </c>
      <c r="AU126" s="218" t="s">
        <v>81</v>
      </c>
      <c r="AY126" s="20" t="s">
        <v>133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81</v>
      </c>
      <c r="BK126" s="219">
        <f>ROUND(I126*H126,2)</f>
        <v>0</v>
      </c>
      <c r="BL126" s="20" t="s">
        <v>140</v>
      </c>
      <c r="BM126" s="218" t="s">
        <v>413</v>
      </c>
    </row>
    <row r="127" s="2" customFormat="1">
      <c r="A127" s="41"/>
      <c r="B127" s="42"/>
      <c r="C127" s="43"/>
      <c r="D127" s="220" t="s">
        <v>142</v>
      </c>
      <c r="E127" s="43"/>
      <c r="F127" s="221" t="s">
        <v>3461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142</v>
      </c>
      <c r="AU127" s="20" t="s">
        <v>81</v>
      </c>
    </row>
    <row r="128" s="2" customFormat="1" ht="16.5" customHeight="1">
      <c r="A128" s="41"/>
      <c r="B128" s="42"/>
      <c r="C128" s="273" t="s">
        <v>269</v>
      </c>
      <c r="D128" s="273" t="s">
        <v>735</v>
      </c>
      <c r="E128" s="274" t="s">
        <v>3462</v>
      </c>
      <c r="F128" s="275" t="s">
        <v>3463</v>
      </c>
      <c r="G128" s="276" t="s">
        <v>19</v>
      </c>
      <c r="H128" s="277">
        <v>2</v>
      </c>
      <c r="I128" s="278"/>
      <c r="J128" s="279">
        <f>ROUND(I128*H128,2)</f>
        <v>0</v>
      </c>
      <c r="K128" s="275" t="s">
        <v>19</v>
      </c>
      <c r="L128" s="280"/>
      <c r="M128" s="281" t="s">
        <v>19</v>
      </c>
      <c r="N128" s="282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188</v>
      </c>
      <c r="AT128" s="218" t="s">
        <v>735</v>
      </c>
      <c r="AU128" s="218" t="s">
        <v>81</v>
      </c>
      <c r="AY128" s="20" t="s">
        <v>133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81</v>
      </c>
      <c r="BK128" s="219">
        <f>ROUND(I128*H128,2)</f>
        <v>0</v>
      </c>
      <c r="BL128" s="20" t="s">
        <v>140</v>
      </c>
      <c r="BM128" s="218" t="s">
        <v>429</v>
      </c>
    </row>
    <row r="129" s="2" customFormat="1">
      <c r="A129" s="41"/>
      <c r="B129" s="42"/>
      <c r="C129" s="43"/>
      <c r="D129" s="220" t="s">
        <v>142</v>
      </c>
      <c r="E129" s="43"/>
      <c r="F129" s="221" t="s">
        <v>3463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142</v>
      </c>
      <c r="AU129" s="20" t="s">
        <v>81</v>
      </c>
    </row>
    <row r="130" s="2" customFormat="1" ht="16.5" customHeight="1">
      <c r="A130" s="41"/>
      <c r="B130" s="42"/>
      <c r="C130" s="273" t="s">
        <v>278</v>
      </c>
      <c r="D130" s="273" t="s">
        <v>735</v>
      </c>
      <c r="E130" s="274" t="s">
        <v>3464</v>
      </c>
      <c r="F130" s="275" t="s">
        <v>3465</v>
      </c>
      <c r="G130" s="276" t="s">
        <v>19</v>
      </c>
      <c r="H130" s="277">
        <v>1</v>
      </c>
      <c r="I130" s="278"/>
      <c r="J130" s="279">
        <f>ROUND(I130*H130,2)</f>
        <v>0</v>
      </c>
      <c r="K130" s="275" t="s">
        <v>19</v>
      </c>
      <c r="L130" s="280"/>
      <c r="M130" s="281" t="s">
        <v>19</v>
      </c>
      <c r="N130" s="282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188</v>
      </c>
      <c r="AT130" s="218" t="s">
        <v>735</v>
      </c>
      <c r="AU130" s="218" t="s">
        <v>81</v>
      </c>
      <c r="AY130" s="20" t="s">
        <v>133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81</v>
      </c>
      <c r="BK130" s="219">
        <f>ROUND(I130*H130,2)</f>
        <v>0</v>
      </c>
      <c r="BL130" s="20" t="s">
        <v>140</v>
      </c>
      <c r="BM130" s="218" t="s">
        <v>442</v>
      </c>
    </row>
    <row r="131" s="2" customFormat="1">
      <c r="A131" s="41"/>
      <c r="B131" s="42"/>
      <c r="C131" s="43"/>
      <c r="D131" s="220" t="s">
        <v>142</v>
      </c>
      <c r="E131" s="43"/>
      <c r="F131" s="221" t="s">
        <v>3465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142</v>
      </c>
      <c r="AU131" s="20" t="s">
        <v>81</v>
      </c>
    </row>
    <row r="132" s="2" customFormat="1" ht="16.5" customHeight="1">
      <c r="A132" s="41"/>
      <c r="B132" s="42"/>
      <c r="C132" s="273" t="s">
        <v>7</v>
      </c>
      <c r="D132" s="273" t="s">
        <v>735</v>
      </c>
      <c r="E132" s="274" t="s">
        <v>3466</v>
      </c>
      <c r="F132" s="275" t="s">
        <v>3467</v>
      </c>
      <c r="G132" s="276" t="s">
        <v>19</v>
      </c>
      <c r="H132" s="277">
        <v>1</v>
      </c>
      <c r="I132" s="278"/>
      <c r="J132" s="279">
        <f>ROUND(I132*H132,2)</f>
        <v>0</v>
      </c>
      <c r="K132" s="275" t="s">
        <v>19</v>
      </c>
      <c r="L132" s="280"/>
      <c r="M132" s="281" t="s">
        <v>19</v>
      </c>
      <c r="N132" s="282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188</v>
      </c>
      <c r="AT132" s="218" t="s">
        <v>735</v>
      </c>
      <c r="AU132" s="218" t="s">
        <v>81</v>
      </c>
      <c r="AY132" s="20" t="s">
        <v>133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81</v>
      </c>
      <c r="BK132" s="219">
        <f>ROUND(I132*H132,2)</f>
        <v>0</v>
      </c>
      <c r="BL132" s="20" t="s">
        <v>140</v>
      </c>
      <c r="BM132" s="218" t="s">
        <v>457</v>
      </c>
    </row>
    <row r="133" s="2" customFormat="1">
      <c r="A133" s="41"/>
      <c r="B133" s="42"/>
      <c r="C133" s="43"/>
      <c r="D133" s="220" t="s">
        <v>142</v>
      </c>
      <c r="E133" s="43"/>
      <c r="F133" s="221" t="s">
        <v>3467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142</v>
      </c>
      <c r="AU133" s="20" t="s">
        <v>81</v>
      </c>
    </row>
    <row r="134" s="2" customFormat="1" ht="16.5" customHeight="1">
      <c r="A134" s="41"/>
      <c r="B134" s="42"/>
      <c r="C134" s="273" t="s">
        <v>294</v>
      </c>
      <c r="D134" s="273" t="s">
        <v>735</v>
      </c>
      <c r="E134" s="274" t="s">
        <v>3468</v>
      </c>
      <c r="F134" s="275" t="s">
        <v>3469</v>
      </c>
      <c r="G134" s="276" t="s">
        <v>19</v>
      </c>
      <c r="H134" s="277">
        <v>1</v>
      </c>
      <c r="I134" s="278"/>
      <c r="J134" s="279">
        <f>ROUND(I134*H134,2)</f>
        <v>0</v>
      </c>
      <c r="K134" s="275" t="s">
        <v>19</v>
      </c>
      <c r="L134" s="280"/>
      <c r="M134" s="281" t="s">
        <v>19</v>
      </c>
      <c r="N134" s="282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188</v>
      </c>
      <c r="AT134" s="218" t="s">
        <v>735</v>
      </c>
      <c r="AU134" s="218" t="s">
        <v>81</v>
      </c>
      <c r="AY134" s="20" t="s">
        <v>133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81</v>
      </c>
      <c r="BK134" s="219">
        <f>ROUND(I134*H134,2)</f>
        <v>0</v>
      </c>
      <c r="BL134" s="20" t="s">
        <v>140</v>
      </c>
      <c r="BM134" s="218" t="s">
        <v>471</v>
      </c>
    </row>
    <row r="135" s="2" customFormat="1">
      <c r="A135" s="41"/>
      <c r="B135" s="42"/>
      <c r="C135" s="43"/>
      <c r="D135" s="220" t="s">
        <v>142</v>
      </c>
      <c r="E135" s="43"/>
      <c r="F135" s="221" t="s">
        <v>3469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142</v>
      </c>
      <c r="AU135" s="20" t="s">
        <v>81</v>
      </c>
    </row>
    <row r="136" s="2" customFormat="1" ht="37.8" customHeight="1">
      <c r="A136" s="41"/>
      <c r="B136" s="42"/>
      <c r="C136" s="207" t="s">
        <v>301</v>
      </c>
      <c r="D136" s="207" t="s">
        <v>135</v>
      </c>
      <c r="E136" s="208" t="s">
        <v>3470</v>
      </c>
      <c r="F136" s="209" t="s">
        <v>3471</v>
      </c>
      <c r="G136" s="210" t="s">
        <v>19</v>
      </c>
      <c r="H136" s="211">
        <v>15</v>
      </c>
      <c r="I136" s="212"/>
      <c r="J136" s="213">
        <f>ROUND(I136*H136,2)</f>
        <v>0</v>
      </c>
      <c r="K136" s="209" t="s">
        <v>19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140</v>
      </c>
      <c r="AT136" s="218" t="s">
        <v>135</v>
      </c>
      <c r="AU136" s="218" t="s">
        <v>81</v>
      </c>
      <c r="AY136" s="20" t="s">
        <v>133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81</v>
      </c>
      <c r="BK136" s="219">
        <f>ROUND(I136*H136,2)</f>
        <v>0</v>
      </c>
      <c r="BL136" s="20" t="s">
        <v>140</v>
      </c>
      <c r="BM136" s="218" t="s">
        <v>502</v>
      </c>
    </row>
    <row r="137" s="2" customFormat="1">
      <c r="A137" s="41"/>
      <c r="B137" s="42"/>
      <c r="C137" s="43"/>
      <c r="D137" s="220" t="s">
        <v>142</v>
      </c>
      <c r="E137" s="43"/>
      <c r="F137" s="221" t="s">
        <v>3472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142</v>
      </c>
      <c r="AU137" s="20" t="s">
        <v>81</v>
      </c>
    </row>
    <row r="138" s="12" customFormat="1" ht="22.8" customHeight="1">
      <c r="A138" s="12"/>
      <c r="B138" s="191"/>
      <c r="C138" s="192"/>
      <c r="D138" s="193" t="s">
        <v>72</v>
      </c>
      <c r="E138" s="205" t="s">
        <v>3473</v>
      </c>
      <c r="F138" s="205" t="s">
        <v>3448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SUM(P139:P142)</f>
        <v>0</v>
      </c>
      <c r="Q138" s="199"/>
      <c r="R138" s="200">
        <f>SUM(R139:R142)</f>
        <v>0</v>
      </c>
      <c r="S138" s="199"/>
      <c r="T138" s="201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81</v>
      </c>
      <c r="AT138" s="203" t="s">
        <v>72</v>
      </c>
      <c r="AU138" s="203" t="s">
        <v>81</v>
      </c>
      <c r="AY138" s="202" t="s">
        <v>133</v>
      </c>
      <c r="BK138" s="204">
        <f>SUM(BK139:BK142)</f>
        <v>0</v>
      </c>
    </row>
    <row r="139" s="2" customFormat="1" ht="24.15" customHeight="1">
      <c r="A139" s="41"/>
      <c r="B139" s="42"/>
      <c r="C139" s="207" t="s">
        <v>309</v>
      </c>
      <c r="D139" s="207" t="s">
        <v>135</v>
      </c>
      <c r="E139" s="208" t="s">
        <v>3474</v>
      </c>
      <c r="F139" s="209" t="s">
        <v>3475</v>
      </c>
      <c r="G139" s="210" t="s">
        <v>19</v>
      </c>
      <c r="H139" s="211">
        <v>40</v>
      </c>
      <c r="I139" s="212"/>
      <c r="J139" s="213">
        <f>ROUND(I139*H139,2)</f>
        <v>0</v>
      </c>
      <c r="K139" s="209" t="s">
        <v>19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140</v>
      </c>
      <c r="AT139" s="218" t="s">
        <v>135</v>
      </c>
      <c r="AU139" s="218" t="s">
        <v>83</v>
      </c>
      <c r="AY139" s="20" t="s">
        <v>133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81</v>
      </c>
      <c r="BK139" s="219">
        <f>ROUND(I139*H139,2)</f>
        <v>0</v>
      </c>
      <c r="BL139" s="20" t="s">
        <v>140</v>
      </c>
      <c r="BM139" s="218" t="s">
        <v>516</v>
      </c>
    </row>
    <row r="140" s="2" customFormat="1">
      <c r="A140" s="41"/>
      <c r="B140" s="42"/>
      <c r="C140" s="43"/>
      <c r="D140" s="220" t="s">
        <v>142</v>
      </c>
      <c r="E140" s="43"/>
      <c r="F140" s="221" t="s">
        <v>3475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142</v>
      </c>
      <c r="AU140" s="20" t="s">
        <v>83</v>
      </c>
    </row>
    <row r="141" s="2" customFormat="1" ht="16.5" customHeight="1">
      <c r="A141" s="41"/>
      <c r="B141" s="42"/>
      <c r="C141" s="273" t="s">
        <v>317</v>
      </c>
      <c r="D141" s="273" t="s">
        <v>735</v>
      </c>
      <c r="E141" s="274" t="s">
        <v>3451</v>
      </c>
      <c r="F141" s="275" t="s">
        <v>3452</v>
      </c>
      <c r="G141" s="276" t="s">
        <v>19</v>
      </c>
      <c r="H141" s="277">
        <v>12</v>
      </c>
      <c r="I141" s="278"/>
      <c r="J141" s="279">
        <f>ROUND(I141*H141,2)</f>
        <v>0</v>
      </c>
      <c r="K141" s="275" t="s">
        <v>19</v>
      </c>
      <c r="L141" s="280"/>
      <c r="M141" s="281" t="s">
        <v>19</v>
      </c>
      <c r="N141" s="282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188</v>
      </c>
      <c r="AT141" s="218" t="s">
        <v>735</v>
      </c>
      <c r="AU141" s="218" t="s">
        <v>83</v>
      </c>
      <c r="AY141" s="20" t="s">
        <v>133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81</v>
      </c>
      <c r="BK141" s="219">
        <f>ROUND(I141*H141,2)</f>
        <v>0</v>
      </c>
      <c r="BL141" s="20" t="s">
        <v>140</v>
      </c>
      <c r="BM141" s="218" t="s">
        <v>531</v>
      </c>
    </row>
    <row r="142" s="2" customFormat="1">
      <c r="A142" s="41"/>
      <c r="B142" s="42"/>
      <c r="C142" s="43"/>
      <c r="D142" s="220" t="s">
        <v>142</v>
      </c>
      <c r="E142" s="43"/>
      <c r="F142" s="221" t="s">
        <v>3452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142</v>
      </c>
      <c r="AU142" s="20" t="s">
        <v>83</v>
      </c>
    </row>
    <row r="143" s="12" customFormat="1" ht="25.92" customHeight="1">
      <c r="A143" s="12"/>
      <c r="B143" s="191"/>
      <c r="C143" s="192"/>
      <c r="D143" s="193" t="s">
        <v>72</v>
      </c>
      <c r="E143" s="194" t="s">
        <v>3476</v>
      </c>
      <c r="F143" s="194" t="s">
        <v>3477</v>
      </c>
      <c r="G143" s="192"/>
      <c r="H143" s="192"/>
      <c r="I143" s="195"/>
      <c r="J143" s="196">
        <f>BK143</f>
        <v>0</v>
      </c>
      <c r="K143" s="192"/>
      <c r="L143" s="197"/>
      <c r="M143" s="198"/>
      <c r="N143" s="199"/>
      <c r="O143" s="199"/>
      <c r="P143" s="200">
        <f>P144+SUM(P145:P150)</f>
        <v>0</v>
      </c>
      <c r="Q143" s="199"/>
      <c r="R143" s="200">
        <f>R144+SUM(R145:R150)</f>
        <v>0</v>
      </c>
      <c r="S143" s="199"/>
      <c r="T143" s="201">
        <f>T144+SUM(T145:T150)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02" t="s">
        <v>81</v>
      </c>
      <c r="AT143" s="203" t="s">
        <v>72</v>
      </c>
      <c r="AU143" s="203" t="s">
        <v>73</v>
      </c>
      <c r="AY143" s="202" t="s">
        <v>133</v>
      </c>
      <c r="BK143" s="204">
        <f>BK144+SUM(BK145:BK150)</f>
        <v>0</v>
      </c>
    </row>
    <row r="144" s="2" customFormat="1" ht="16.5" customHeight="1">
      <c r="A144" s="41"/>
      <c r="B144" s="42"/>
      <c r="C144" s="273" t="s">
        <v>324</v>
      </c>
      <c r="D144" s="273" t="s">
        <v>735</v>
      </c>
      <c r="E144" s="274" t="s">
        <v>3478</v>
      </c>
      <c r="F144" s="275" t="s">
        <v>3479</v>
      </c>
      <c r="G144" s="276" t="s">
        <v>19</v>
      </c>
      <c r="H144" s="277">
        <v>1</v>
      </c>
      <c r="I144" s="278"/>
      <c r="J144" s="279">
        <f>ROUND(I144*H144,2)</f>
        <v>0</v>
      </c>
      <c r="K144" s="275" t="s">
        <v>19</v>
      </c>
      <c r="L144" s="280"/>
      <c r="M144" s="281" t="s">
        <v>19</v>
      </c>
      <c r="N144" s="282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188</v>
      </c>
      <c r="AT144" s="218" t="s">
        <v>735</v>
      </c>
      <c r="AU144" s="218" t="s">
        <v>81</v>
      </c>
      <c r="AY144" s="20" t="s">
        <v>133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81</v>
      </c>
      <c r="BK144" s="219">
        <f>ROUND(I144*H144,2)</f>
        <v>0</v>
      </c>
      <c r="BL144" s="20" t="s">
        <v>140</v>
      </c>
      <c r="BM144" s="218" t="s">
        <v>545</v>
      </c>
    </row>
    <row r="145" s="2" customFormat="1">
      <c r="A145" s="41"/>
      <c r="B145" s="42"/>
      <c r="C145" s="43"/>
      <c r="D145" s="220" t="s">
        <v>142</v>
      </c>
      <c r="E145" s="43"/>
      <c r="F145" s="221" t="s">
        <v>3479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142</v>
      </c>
      <c r="AU145" s="20" t="s">
        <v>81</v>
      </c>
    </row>
    <row r="146" s="2" customFormat="1" ht="16.5" customHeight="1">
      <c r="A146" s="41"/>
      <c r="B146" s="42"/>
      <c r="C146" s="273" t="s">
        <v>341</v>
      </c>
      <c r="D146" s="273" t="s">
        <v>735</v>
      </c>
      <c r="E146" s="274" t="s">
        <v>3480</v>
      </c>
      <c r="F146" s="275" t="s">
        <v>3479</v>
      </c>
      <c r="G146" s="276" t="s">
        <v>19</v>
      </c>
      <c r="H146" s="277">
        <v>4</v>
      </c>
      <c r="I146" s="278"/>
      <c r="J146" s="279">
        <f>ROUND(I146*H146,2)</f>
        <v>0</v>
      </c>
      <c r="K146" s="275" t="s">
        <v>19</v>
      </c>
      <c r="L146" s="280"/>
      <c r="M146" s="281" t="s">
        <v>19</v>
      </c>
      <c r="N146" s="282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188</v>
      </c>
      <c r="AT146" s="218" t="s">
        <v>735</v>
      </c>
      <c r="AU146" s="218" t="s">
        <v>81</v>
      </c>
      <c r="AY146" s="20" t="s">
        <v>133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81</v>
      </c>
      <c r="BK146" s="219">
        <f>ROUND(I146*H146,2)</f>
        <v>0</v>
      </c>
      <c r="BL146" s="20" t="s">
        <v>140</v>
      </c>
      <c r="BM146" s="218" t="s">
        <v>559</v>
      </c>
    </row>
    <row r="147" s="2" customFormat="1">
      <c r="A147" s="41"/>
      <c r="B147" s="42"/>
      <c r="C147" s="43"/>
      <c r="D147" s="220" t="s">
        <v>142</v>
      </c>
      <c r="E147" s="43"/>
      <c r="F147" s="221" t="s">
        <v>3479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142</v>
      </c>
      <c r="AU147" s="20" t="s">
        <v>81</v>
      </c>
    </row>
    <row r="148" s="2" customFormat="1" ht="16.5" customHeight="1">
      <c r="A148" s="41"/>
      <c r="B148" s="42"/>
      <c r="C148" s="273" t="s">
        <v>351</v>
      </c>
      <c r="D148" s="273" t="s">
        <v>735</v>
      </c>
      <c r="E148" s="274" t="s">
        <v>3481</v>
      </c>
      <c r="F148" s="275" t="s">
        <v>3482</v>
      </c>
      <c r="G148" s="276" t="s">
        <v>19</v>
      </c>
      <c r="H148" s="277">
        <v>3</v>
      </c>
      <c r="I148" s="278"/>
      <c r="J148" s="279">
        <f>ROUND(I148*H148,2)</f>
        <v>0</v>
      </c>
      <c r="K148" s="275" t="s">
        <v>19</v>
      </c>
      <c r="L148" s="280"/>
      <c r="M148" s="281" t="s">
        <v>19</v>
      </c>
      <c r="N148" s="282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188</v>
      </c>
      <c r="AT148" s="218" t="s">
        <v>735</v>
      </c>
      <c r="AU148" s="218" t="s">
        <v>81</v>
      </c>
      <c r="AY148" s="20" t="s">
        <v>133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81</v>
      </c>
      <c r="BK148" s="219">
        <f>ROUND(I148*H148,2)</f>
        <v>0</v>
      </c>
      <c r="BL148" s="20" t="s">
        <v>140</v>
      </c>
      <c r="BM148" s="218" t="s">
        <v>576</v>
      </c>
    </row>
    <row r="149" s="2" customFormat="1">
      <c r="A149" s="41"/>
      <c r="B149" s="42"/>
      <c r="C149" s="43"/>
      <c r="D149" s="220" t="s">
        <v>142</v>
      </c>
      <c r="E149" s="43"/>
      <c r="F149" s="221" t="s">
        <v>3482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142</v>
      </c>
      <c r="AU149" s="20" t="s">
        <v>81</v>
      </c>
    </row>
    <row r="150" s="12" customFormat="1" ht="22.8" customHeight="1">
      <c r="A150" s="12"/>
      <c r="B150" s="191"/>
      <c r="C150" s="192"/>
      <c r="D150" s="193" t="s">
        <v>72</v>
      </c>
      <c r="E150" s="205" t="s">
        <v>3483</v>
      </c>
      <c r="F150" s="205" t="s">
        <v>3442</v>
      </c>
      <c r="G150" s="192"/>
      <c r="H150" s="192"/>
      <c r="I150" s="195"/>
      <c r="J150" s="206">
        <f>BK150</f>
        <v>0</v>
      </c>
      <c r="K150" s="192"/>
      <c r="L150" s="197"/>
      <c r="M150" s="198"/>
      <c r="N150" s="199"/>
      <c r="O150" s="199"/>
      <c r="P150" s="200">
        <f>SUM(P151:P154)</f>
        <v>0</v>
      </c>
      <c r="Q150" s="199"/>
      <c r="R150" s="200">
        <f>SUM(R151:R154)</f>
        <v>0</v>
      </c>
      <c r="S150" s="199"/>
      <c r="T150" s="201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2" t="s">
        <v>81</v>
      </c>
      <c r="AT150" s="203" t="s">
        <v>72</v>
      </c>
      <c r="AU150" s="203" t="s">
        <v>81</v>
      </c>
      <c r="AY150" s="202" t="s">
        <v>133</v>
      </c>
      <c r="BK150" s="204">
        <f>SUM(BK151:BK154)</f>
        <v>0</v>
      </c>
    </row>
    <row r="151" s="2" customFormat="1" ht="21.75" customHeight="1">
      <c r="A151" s="41"/>
      <c r="B151" s="42"/>
      <c r="C151" s="207" t="s">
        <v>357</v>
      </c>
      <c r="D151" s="207" t="s">
        <v>135</v>
      </c>
      <c r="E151" s="208" t="s">
        <v>3484</v>
      </c>
      <c r="F151" s="209" t="s">
        <v>3485</v>
      </c>
      <c r="G151" s="210" t="s">
        <v>19</v>
      </c>
      <c r="H151" s="211">
        <v>25</v>
      </c>
      <c r="I151" s="212"/>
      <c r="J151" s="213">
        <f>ROUND(I151*H151,2)</f>
        <v>0</v>
      </c>
      <c r="K151" s="209" t="s">
        <v>19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140</v>
      </c>
      <c r="AT151" s="218" t="s">
        <v>135</v>
      </c>
      <c r="AU151" s="218" t="s">
        <v>83</v>
      </c>
      <c r="AY151" s="20" t="s">
        <v>133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81</v>
      </c>
      <c r="BK151" s="219">
        <f>ROUND(I151*H151,2)</f>
        <v>0</v>
      </c>
      <c r="BL151" s="20" t="s">
        <v>140</v>
      </c>
      <c r="BM151" s="218" t="s">
        <v>594</v>
      </c>
    </row>
    <row r="152" s="2" customFormat="1">
      <c r="A152" s="41"/>
      <c r="B152" s="42"/>
      <c r="C152" s="43"/>
      <c r="D152" s="220" t="s">
        <v>142</v>
      </c>
      <c r="E152" s="43"/>
      <c r="F152" s="221" t="s">
        <v>3485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142</v>
      </c>
      <c r="AU152" s="20" t="s">
        <v>83</v>
      </c>
    </row>
    <row r="153" s="2" customFormat="1" ht="16.5" customHeight="1">
      <c r="A153" s="41"/>
      <c r="B153" s="42"/>
      <c r="C153" s="273" t="s">
        <v>363</v>
      </c>
      <c r="D153" s="273" t="s">
        <v>735</v>
      </c>
      <c r="E153" s="274" t="s">
        <v>3453</v>
      </c>
      <c r="F153" s="275" t="s">
        <v>3454</v>
      </c>
      <c r="G153" s="276" t="s">
        <v>19</v>
      </c>
      <c r="H153" s="277">
        <v>2</v>
      </c>
      <c r="I153" s="278"/>
      <c r="J153" s="279">
        <f>ROUND(I153*H153,2)</f>
        <v>0</v>
      </c>
      <c r="K153" s="275" t="s">
        <v>19</v>
      </c>
      <c r="L153" s="280"/>
      <c r="M153" s="281" t="s">
        <v>19</v>
      </c>
      <c r="N153" s="282" t="s">
        <v>44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188</v>
      </c>
      <c r="AT153" s="218" t="s">
        <v>735</v>
      </c>
      <c r="AU153" s="218" t="s">
        <v>83</v>
      </c>
      <c r="AY153" s="20" t="s">
        <v>133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81</v>
      </c>
      <c r="BK153" s="219">
        <f>ROUND(I153*H153,2)</f>
        <v>0</v>
      </c>
      <c r="BL153" s="20" t="s">
        <v>140</v>
      </c>
      <c r="BM153" s="218" t="s">
        <v>1028</v>
      </c>
    </row>
    <row r="154" s="2" customFormat="1">
      <c r="A154" s="41"/>
      <c r="B154" s="42"/>
      <c r="C154" s="43"/>
      <c r="D154" s="220" t="s">
        <v>142</v>
      </c>
      <c r="E154" s="43"/>
      <c r="F154" s="221" t="s">
        <v>3454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142</v>
      </c>
      <c r="AU154" s="20" t="s">
        <v>83</v>
      </c>
    </row>
    <row r="155" s="12" customFormat="1" ht="25.92" customHeight="1">
      <c r="A155" s="12"/>
      <c r="B155" s="191"/>
      <c r="C155" s="192"/>
      <c r="D155" s="193" t="s">
        <v>72</v>
      </c>
      <c r="E155" s="194" t="s">
        <v>3486</v>
      </c>
      <c r="F155" s="194" t="s">
        <v>3487</v>
      </c>
      <c r="G155" s="192"/>
      <c r="H155" s="192"/>
      <c r="I155" s="195"/>
      <c r="J155" s="196">
        <f>BK155</f>
        <v>0</v>
      </c>
      <c r="K155" s="192"/>
      <c r="L155" s="197"/>
      <c r="M155" s="198"/>
      <c r="N155" s="199"/>
      <c r="O155" s="199"/>
      <c r="P155" s="200">
        <f>SUM(P156:P161)</f>
        <v>0</v>
      </c>
      <c r="Q155" s="199"/>
      <c r="R155" s="200">
        <f>SUM(R156:R161)</f>
        <v>0</v>
      </c>
      <c r="S155" s="199"/>
      <c r="T155" s="201">
        <f>SUM(T156:T161)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02" t="s">
        <v>81</v>
      </c>
      <c r="AT155" s="203" t="s">
        <v>72</v>
      </c>
      <c r="AU155" s="203" t="s">
        <v>73</v>
      </c>
      <c r="AY155" s="202" t="s">
        <v>133</v>
      </c>
      <c r="BK155" s="204">
        <f>SUM(BK156:BK161)</f>
        <v>0</v>
      </c>
    </row>
    <row r="156" s="2" customFormat="1" ht="16.5" customHeight="1">
      <c r="A156" s="41"/>
      <c r="B156" s="42"/>
      <c r="C156" s="207" t="s">
        <v>374</v>
      </c>
      <c r="D156" s="207" t="s">
        <v>135</v>
      </c>
      <c r="E156" s="208" t="s">
        <v>3488</v>
      </c>
      <c r="F156" s="209" t="s">
        <v>3489</v>
      </c>
      <c r="G156" s="210" t="s">
        <v>19</v>
      </c>
      <c r="H156" s="211">
        <v>150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140</v>
      </c>
      <c r="AT156" s="218" t="s">
        <v>135</v>
      </c>
      <c r="AU156" s="218" t="s">
        <v>81</v>
      </c>
      <c r="AY156" s="20" t="s">
        <v>133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81</v>
      </c>
      <c r="BK156" s="219">
        <f>ROUND(I156*H156,2)</f>
        <v>0</v>
      </c>
      <c r="BL156" s="20" t="s">
        <v>140</v>
      </c>
      <c r="BM156" s="218" t="s">
        <v>1043</v>
      </c>
    </row>
    <row r="157" s="2" customFormat="1">
      <c r="A157" s="41"/>
      <c r="B157" s="42"/>
      <c r="C157" s="43"/>
      <c r="D157" s="220" t="s">
        <v>142</v>
      </c>
      <c r="E157" s="43"/>
      <c r="F157" s="221" t="s">
        <v>3489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142</v>
      </c>
      <c r="AU157" s="20" t="s">
        <v>81</v>
      </c>
    </row>
    <row r="158" s="2" customFormat="1" ht="21.75" customHeight="1">
      <c r="A158" s="41"/>
      <c r="B158" s="42"/>
      <c r="C158" s="207" t="s">
        <v>382</v>
      </c>
      <c r="D158" s="207" t="s">
        <v>135</v>
      </c>
      <c r="E158" s="208" t="s">
        <v>3490</v>
      </c>
      <c r="F158" s="209" t="s">
        <v>3491</v>
      </c>
      <c r="G158" s="210" t="s">
        <v>19</v>
      </c>
      <c r="H158" s="211">
        <v>8</v>
      </c>
      <c r="I158" s="212"/>
      <c r="J158" s="213">
        <f>ROUND(I158*H158,2)</f>
        <v>0</v>
      </c>
      <c r="K158" s="209" t="s">
        <v>19</v>
      </c>
      <c r="L158" s="47"/>
      <c r="M158" s="214" t="s">
        <v>19</v>
      </c>
      <c r="N158" s="215" t="s">
        <v>44</v>
      </c>
      <c r="O158" s="87"/>
      <c r="P158" s="216">
        <f>O158*H158</f>
        <v>0</v>
      </c>
      <c r="Q158" s="216">
        <v>0</v>
      </c>
      <c r="R158" s="216">
        <f>Q158*H158</f>
        <v>0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140</v>
      </c>
      <c r="AT158" s="218" t="s">
        <v>135</v>
      </c>
      <c r="AU158" s="218" t="s">
        <v>81</v>
      </c>
      <c r="AY158" s="20" t="s">
        <v>133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81</v>
      </c>
      <c r="BK158" s="219">
        <f>ROUND(I158*H158,2)</f>
        <v>0</v>
      </c>
      <c r="BL158" s="20" t="s">
        <v>140</v>
      </c>
      <c r="BM158" s="218" t="s">
        <v>1058</v>
      </c>
    </row>
    <row r="159" s="2" customFormat="1">
      <c r="A159" s="41"/>
      <c r="B159" s="42"/>
      <c r="C159" s="43"/>
      <c r="D159" s="220" t="s">
        <v>142</v>
      </c>
      <c r="E159" s="43"/>
      <c r="F159" s="221" t="s">
        <v>3491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142</v>
      </c>
      <c r="AU159" s="20" t="s">
        <v>81</v>
      </c>
    </row>
    <row r="160" s="2" customFormat="1" ht="16.5" customHeight="1">
      <c r="A160" s="41"/>
      <c r="B160" s="42"/>
      <c r="C160" s="207" t="s">
        <v>389</v>
      </c>
      <c r="D160" s="207" t="s">
        <v>135</v>
      </c>
      <c r="E160" s="208" t="s">
        <v>3492</v>
      </c>
      <c r="F160" s="209" t="s">
        <v>3493</v>
      </c>
      <c r="G160" s="210" t="s">
        <v>19</v>
      </c>
      <c r="H160" s="211">
        <v>900</v>
      </c>
      <c r="I160" s="212"/>
      <c r="J160" s="213">
        <f>ROUND(I160*H160,2)</f>
        <v>0</v>
      </c>
      <c r="K160" s="209" t="s">
        <v>19</v>
      </c>
      <c r="L160" s="47"/>
      <c r="M160" s="214" t="s">
        <v>19</v>
      </c>
      <c r="N160" s="215" t="s">
        <v>44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140</v>
      </c>
      <c r="AT160" s="218" t="s">
        <v>135</v>
      </c>
      <c r="AU160" s="218" t="s">
        <v>81</v>
      </c>
      <c r="AY160" s="20" t="s">
        <v>133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81</v>
      </c>
      <c r="BK160" s="219">
        <f>ROUND(I160*H160,2)</f>
        <v>0</v>
      </c>
      <c r="BL160" s="20" t="s">
        <v>140</v>
      </c>
      <c r="BM160" s="218" t="s">
        <v>1082</v>
      </c>
    </row>
    <row r="161" s="2" customFormat="1">
      <c r="A161" s="41"/>
      <c r="B161" s="42"/>
      <c r="C161" s="43"/>
      <c r="D161" s="220" t="s">
        <v>142</v>
      </c>
      <c r="E161" s="43"/>
      <c r="F161" s="221" t="s">
        <v>3493</v>
      </c>
      <c r="G161" s="43"/>
      <c r="H161" s="43"/>
      <c r="I161" s="222"/>
      <c r="J161" s="43"/>
      <c r="K161" s="43"/>
      <c r="L161" s="47"/>
      <c r="M161" s="286"/>
      <c r="N161" s="287"/>
      <c r="O161" s="288"/>
      <c r="P161" s="288"/>
      <c r="Q161" s="288"/>
      <c r="R161" s="288"/>
      <c r="S161" s="288"/>
      <c r="T161" s="289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142</v>
      </c>
      <c r="AU161" s="20" t="s">
        <v>81</v>
      </c>
    </row>
    <row r="162" s="2" customFormat="1" ht="6.96" customHeight="1">
      <c r="A162" s="41"/>
      <c r="B162" s="62"/>
      <c r="C162" s="63"/>
      <c r="D162" s="63"/>
      <c r="E162" s="63"/>
      <c r="F162" s="63"/>
      <c r="G162" s="63"/>
      <c r="H162" s="63"/>
      <c r="I162" s="63"/>
      <c r="J162" s="63"/>
      <c r="K162" s="63"/>
      <c r="L162" s="47"/>
      <c r="M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</sheetData>
  <sheetProtection sheet="1" autoFilter="0" formatColumns="0" formatRows="0" objects="1" scenarios="1" spinCount="100000" saltValue="6jcS2DnUVT9B8BJaw+ETM1wc+UYMl1qitwu0E4JQWrNNomN29HW/YGMlI+rmeQslj7aKMgmR71YfkM4LzW4fbA==" hashValue="rVoNWAaFjwll0eWNiXH4tlEAFWKHf8BP+9wta+y0Aeqpy6iyiwNwOZi6NQfH2m4Byw0tg8Ihx8kGbMQHjEB4CQ==" algorithmName="SHA-512" password="C7E4"/>
  <autoFilter ref="C86:K161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7" customFormat="1" ht="45" customHeight="1">
      <c r="B3" s="294"/>
      <c r="C3" s="295" t="s">
        <v>3494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3495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3496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3497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3498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3499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3500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3501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3502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3503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3504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80</v>
      </c>
      <c r="F18" s="301" t="s">
        <v>3505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3506</v>
      </c>
      <c r="F19" s="301" t="s">
        <v>3507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3508</v>
      </c>
      <c r="F20" s="301" t="s">
        <v>3509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3510</v>
      </c>
      <c r="F21" s="301" t="s">
        <v>3511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3382</v>
      </c>
      <c r="F22" s="301" t="s">
        <v>3383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3512</v>
      </c>
      <c r="F23" s="301" t="s">
        <v>3513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3514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3515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3516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3517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3518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3519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3520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3521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3522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119</v>
      </c>
      <c r="F36" s="301"/>
      <c r="G36" s="301" t="s">
        <v>3523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3524</v>
      </c>
      <c r="F37" s="301"/>
      <c r="G37" s="301" t="s">
        <v>3525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54</v>
      </c>
      <c r="F38" s="301"/>
      <c r="G38" s="301" t="s">
        <v>3526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55</v>
      </c>
      <c r="F39" s="301"/>
      <c r="G39" s="301" t="s">
        <v>3527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120</v>
      </c>
      <c r="F40" s="301"/>
      <c r="G40" s="301" t="s">
        <v>3528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121</v>
      </c>
      <c r="F41" s="301"/>
      <c r="G41" s="301" t="s">
        <v>3529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3530</v>
      </c>
      <c r="F42" s="301"/>
      <c r="G42" s="301" t="s">
        <v>3531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3532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3533</v>
      </c>
      <c r="F44" s="301"/>
      <c r="G44" s="301" t="s">
        <v>3534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123</v>
      </c>
      <c r="F45" s="301"/>
      <c r="G45" s="301" t="s">
        <v>3535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3536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3537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3538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3539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3540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3541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3542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3543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3544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3545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3546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3547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3548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3549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3550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3551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3552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3553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3554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3555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3556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3557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3558</v>
      </c>
      <c r="D76" s="319"/>
      <c r="E76" s="319"/>
      <c r="F76" s="319" t="s">
        <v>3559</v>
      </c>
      <c r="G76" s="320"/>
      <c r="H76" s="319" t="s">
        <v>55</v>
      </c>
      <c r="I76" s="319" t="s">
        <v>58</v>
      </c>
      <c r="J76" s="319" t="s">
        <v>3560</v>
      </c>
      <c r="K76" s="318"/>
    </row>
    <row r="77" s="1" customFormat="1" ht="17.25" customHeight="1">
      <c r="B77" s="316"/>
      <c r="C77" s="321" t="s">
        <v>3561</v>
      </c>
      <c r="D77" s="321"/>
      <c r="E77" s="321"/>
      <c r="F77" s="322" t="s">
        <v>3562</v>
      </c>
      <c r="G77" s="323"/>
      <c r="H77" s="321"/>
      <c r="I77" s="321"/>
      <c r="J77" s="321" t="s">
        <v>3563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54</v>
      </c>
      <c r="D79" s="326"/>
      <c r="E79" s="326"/>
      <c r="F79" s="327" t="s">
        <v>3564</v>
      </c>
      <c r="G79" s="328"/>
      <c r="H79" s="304" t="s">
        <v>3565</v>
      </c>
      <c r="I79" s="304" t="s">
        <v>3566</v>
      </c>
      <c r="J79" s="304">
        <v>20</v>
      </c>
      <c r="K79" s="318"/>
    </row>
    <row r="80" s="1" customFormat="1" ht="15" customHeight="1">
      <c r="B80" s="316"/>
      <c r="C80" s="304" t="s">
        <v>3567</v>
      </c>
      <c r="D80" s="304"/>
      <c r="E80" s="304"/>
      <c r="F80" s="327" t="s">
        <v>3564</v>
      </c>
      <c r="G80" s="328"/>
      <c r="H80" s="304" t="s">
        <v>3568</v>
      </c>
      <c r="I80" s="304" t="s">
        <v>3566</v>
      </c>
      <c r="J80" s="304">
        <v>120</v>
      </c>
      <c r="K80" s="318"/>
    </row>
    <row r="81" s="1" customFormat="1" ht="15" customHeight="1">
      <c r="B81" s="329"/>
      <c r="C81" s="304" t="s">
        <v>3569</v>
      </c>
      <c r="D81" s="304"/>
      <c r="E81" s="304"/>
      <c r="F81" s="327" t="s">
        <v>3570</v>
      </c>
      <c r="G81" s="328"/>
      <c r="H81" s="304" t="s">
        <v>3571</v>
      </c>
      <c r="I81" s="304" t="s">
        <v>3566</v>
      </c>
      <c r="J81" s="304">
        <v>50</v>
      </c>
      <c r="K81" s="318"/>
    </row>
    <row r="82" s="1" customFormat="1" ht="15" customHeight="1">
      <c r="B82" s="329"/>
      <c r="C82" s="304" t="s">
        <v>3572</v>
      </c>
      <c r="D82" s="304"/>
      <c r="E82" s="304"/>
      <c r="F82" s="327" t="s">
        <v>3564</v>
      </c>
      <c r="G82" s="328"/>
      <c r="H82" s="304" t="s">
        <v>3573</v>
      </c>
      <c r="I82" s="304" t="s">
        <v>3574</v>
      </c>
      <c r="J82" s="304"/>
      <c r="K82" s="318"/>
    </row>
    <row r="83" s="1" customFormat="1" ht="15" customHeight="1">
      <c r="B83" s="329"/>
      <c r="C83" s="330" t="s">
        <v>3575</v>
      </c>
      <c r="D83" s="330"/>
      <c r="E83" s="330"/>
      <c r="F83" s="331" t="s">
        <v>3570</v>
      </c>
      <c r="G83" s="330"/>
      <c r="H83" s="330" t="s">
        <v>3576</v>
      </c>
      <c r="I83" s="330" t="s">
        <v>3566</v>
      </c>
      <c r="J83" s="330">
        <v>15</v>
      </c>
      <c r="K83" s="318"/>
    </row>
    <row r="84" s="1" customFormat="1" ht="15" customHeight="1">
      <c r="B84" s="329"/>
      <c r="C84" s="330" t="s">
        <v>3577</v>
      </c>
      <c r="D84" s="330"/>
      <c r="E84" s="330"/>
      <c r="F84" s="331" t="s">
        <v>3570</v>
      </c>
      <c r="G84" s="330"/>
      <c r="H84" s="330" t="s">
        <v>3578</v>
      </c>
      <c r="I84" s="330" t="s">
        <v>3566</v>
      </c>
      <c r="J84" s="330">
        <v>15</v>
      </c>
      <c r="K84" s="318"/>
    </row>
    <row r="85" s="1" customFormat="1" ht="15" customHeight="1">
      <c r="B85" s="329"/>
      <c r="C85" s="330" t="s">
        <v>3579</v>
      </c>
      <c r="D85" s="330"/>
      <c r="E85" s="330"/>
      <c r="F85" s="331" t="s">
        <v>3570</v>
      </c>
      <c r="G85" s="330"/>
      <c r="H85" s="330" t="s">
        <v>3580</v>
      </c>
      <c r="I85" s="330" t="s">
        <v>3566</v>
      </c>
      <c r="J85" s="330">
        <v>20</v>
      </c>
      <c r="K85" s="318"/>
    </row>
    <row r="86" s="1" customFormat="1" ht="15" customHeight="1">
      <c r="B86" s="329"/>
      <c r="C86" s="330" t="s">
        <v>3581</v>
      </c>
      <c r="D86" s="330"/>
      <c r="E86" s="330"/>
      <c r="F86" s="331" t="s">
        <v>3570</v>
      </c>
      <c r="G86" s="330"/>
      <c r="H86" s="330" t="s">
        <v>3582</v>
      </c>
      <c r="I86" s="330" t="s">
        <v>3566</v>
      </c>
      <c r="J86" s="330">
        <v>20</v>
      </c>
      <c r="K86" s="318"/>
    </row>
    <row r="87" s="1" customFormat="1" ht="15" customHeight="1">
      <c r="B87" s="329"/>
      <c r="C87" s="304" t="s">
        <v>3583</v>
      </c>
      <c r="D87" s="304"/>
      <c r="E87" s="304"/>
      <c r="F87" s="327" t="s">
        <v>3570</v>
      </c>
      <c r="G87" s="328"/>
      <c r="H87" s="304" t="s">
        <v>3584</v>
      </c>
      <c r="I87" s="304" t="s">
        <v>3566</v>
      </c>
      <c r="J87" s="304">
        <v>50</v>
      </c>
      <c r="K87" s="318"/>
    </row>
    <row r="88" s="1" customFormat="1" ht="15" customHeight="1">
      <c r="B88" s="329"/>
      <c r="C88" s="304" t="s">
        <v>3585</v>
      </c>
      <c r="D88" s="304"/>
      <c r="E88" s="304"/>
      <c r="F88" s="327" t="s">
        <v>3570</v>
      </c>
      <c r="G88" s="328"/>
      <c r="H88" s="304" t="s">
        <v>3586</v>
      </c>
      <c r="I88" s="304" t="s">
        <v>3566</v>
      </c>
      <c r="J88" s="304">
        <v>20</v>
      </c>
      <c r="K88" s="318"/>
    </row>
    <row r="89" s="1" customFormat="1" ht="15" customHeight="1">
      <c r="B89" s="329"/>
      <c r="C89" s="304" t="s">
        <v>3587</v>
      </c>
      <c r="D89" s="304"/>
      <c r="E89" s="304"/>
      <c r="F89" s="327" t="s">
        <v>3570</v>
      </c>
      <c r="G89" s="328"/>
      <c r="H89" s="304" t="s">
        <v>3588</v>
      </c>
      <c r="I89" s="304" t="s">
        <v>3566</v>
      </c>
      <c r="J89" s="304">
        <v>20</v>
      </c>
      <c r="K89" s="318"/>
    </row>
    <row r="90" s="1" customFormat="1" ht="15" customHeight="1">
      <c r="B90" s="329"/>
      <c r="C90" s="304" t="s">
        <v>3589</v>
      </c>
      <c r="D90" s="304"/>
      <c r="E90" s="304"/>
      <c r="F90" s="327" t="s">
        <v>3570</v>
      </c>
      <c r="G90" s="328"/>
      <c r="H90" s="304" t="s">
        <v>3590</v>
      </c>
      <c r="I90" s="304" t="s">
        <v>3566</v>
      </c>
      <c r="J90" s="304">
        <v>50</v>
      </c>
      <c r="K90" s="318"/>
    </row>
    <row r="91" s="1" customFormat="1" ht="15" customHeight="1">
      <c r="B91" s="329"/>
      <c r="C91" s="304" t="s">
        <v>3591</v>
      </c>
      <c r="D91" s="304"/>
      <c r="E91" s="304"/>
      <c r="F91" s="327" t="s">
        <v>3570</v>
      </c>
      <c r="G91" s="328"/>
      <c r="H91" s="304" t="s">
        <v>3591</v>
      </c>
      <c r="I91" s="304" t="s">
        <v>3566</v>
      </c>
      <c r="J91" s="304">
        <v>50</v>
      </c>
      <c r="K91" s="318"/>
    </row>
    <row r="92" s="1" customFormat="1" ht="15" customHeight="1">
      <c r="B92" s="329"/>
      <c r="C92" s="304" t="s">
        <v>3592</v>
      </c>
      <c r="D92" s="304"/>
      <c r="E92" s="304"/>
      <c r="F92" s="327" t="s">
        <v>3570</v>
      </c>
      <c r="G92" s="328"/>
      <c r="H92" s="304" t="s">
        <v>3593</v>
      </c>
      <c r="I92" s="304" t="s">
        <v>3566</v>
      </c>
      <c r="J92" s="304">
        <v>255</v>
      </c>
      <c r="K92" s="318"/>
    </row>
    <row r="93" s="1" customFormat="1" ht="15" customHeight="1">
      <c r="B93" s="329"/>
      <c r="C93" s="304" t="s">
        <v>3594</v>
      </c>
      <c r="D93" s="304"/>
      <c r="E93" s="304"/>
      <c r="F93" s="327" t="s">
        <v>3564</v>
      </c>
      <c r="G93" s="328"/>
      <c r="H93" s="304" t="s">
        <v>3595</v>
      </c>
      <c r="I93" s="304" t="s">
        <v>3596</v>
      </c>
      <c r="J93" s="304"/>
      <c r="K93" s="318"/>
    </row>
    <row r="94" s="1" customFormat="1" ht="15" customHeight="1">
      <c r="B94" s="329"/>
      <c r="C94" s="304" t="s">
        <v>3597</v>
      </c>
      <c r="D94" s="304"/>
      <c r="E94" s="304"/>
      <c r="F94" s="327" t="s">
        <v>3564</v>
      </c>
      <c r="G94" s="328"/>
      <c r="H94" s="304" t="s">
        <v>3598</v>
      </c>
      <c r="I94" s="304" t="s">
        <v>3599</v>
      </c>
      <c r="J94" s="304"/>
      <c r="K94" s="318"/>
    </row>
    <row r="95" s="1" customFormat="1" ht="15" customHeight="1">
      <c r="B95" s="329"/>
      <c r="C95" s="304" t="s">
        <v>3600</v>
      </c>
      <c r="D95" s="304"/>
      <c r="E95" s="304"/>
      <c r="F95" s="327" t="s">
        <v>3564</v>
      </c>
      <c r="G95" s="328"/>
      <c r="H95" s="304" t="s">
        <v>3600</v>
      </c>
      <c r="I95" s="304" t="s">
        <v>3599</v>
      </c>
      <c r="J95" s="304"/>
      <c r="K95" s="318"/>
    </row>
    <row r="96" s="1" customFormat="1" ht="15" customHeight="1">
      <c r="B96" s="329"/>
      <c r="C96" s="304" t="s">
        <v>39</v>
      </c>
      <c r="D96" s="304"/>
      <c r="E96" s="304"/>
      <c r="F96" s="327" t="s">
        <v>3564</v>
      </c>
      <c r="G96" s="328"/>
      <c r="H96" s="304" t="s">
        <v>3601</v>
      </c>
      <c r="I96" s="304" t="s">
        <v>3599</v>
      </c>
      <c r="J96" s="304"/>
      <c r="K96" s="318"/>
    </row>
    <row r="97" s="1" customFormat="1" ht="15" customHeight="1">
      <c r="B97" s="329"/>
      <c r="C97" s="304" t="s">
        <v>49</v>
      </c>
      <c r="D97" s="304"/>
      <c r="E97" s="304"/>
      <c r="F97" s="327" t="s">
        <v>3564</v>
      </c>
      <c r="G97" s="328"/>
      <c r="H97" s="304" t="s">
        <v>3602</v>
      </c>
      <c r="I97" s="304" t="s">
        <v>3599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3603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3558</v>
      </c>
      <c r="D103" s="319"/>
      <c r="E103" s="319"/>
      <c r="F103" s="319" t="s">
        <v>3559</v>
      </c>
      <c r="G103" s="320"/>
      <c r="H103" s="319" t="s">
        <v>55</v>
      </c>
      <c r="I103" s="319" t="s">
        <v>58</v>
      </c>
      <c r="J103" s="319" t="s">
        <v>3560</v>
      </c>
      <c r="K103" s="318"/>
    </row>
    <row r="104" s="1" customFormat="1" ht="17.25" customHeight="1">
      <c r="B104" s="316"/>
      <c r="C104" s="321" t="s">
        <v>3561</v>
      </c>
      <c r="D104" s="321"/>
      <c r="E104" s="321"/>
      <c r="F104" s="322" t="s">
        <v>3562</v>
      </c>
      <c r="G104" s="323"/>
      <c r="H104" s="321"/>
      <c r="I104" s="321"/>
      <c r="J104" s="321" t="s">
        <v>3563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54</v>
      </c>
      <c r="D106" s="326"/>
      <c r="E106" s="326"/>
      <c r="F106" s="327" t="s">
        <v>3564</v>
      </c>
      <c r="G106" s="304"/>
      <c r="H106" s="304" t="s">
        <v>3604</v>
      </c>
      <c r="I106" s="304" t="s">
        <v>3566</v>
      </c>
      <c r="J106" s="304">
        <v>20</v>
      </c>
      <c r="K106" s="318"/>
    </row>
    <row r="107" s="1" customFormat="1" ht="15" customHeight="1">
      <c r="B107" s="316"/>
      <c r="C107" s="304" t="s">
        <v>3567</v>
      </c>
      <c r="D107" s="304"/>
      <c r="E107" s="304"/>
      <c r="F107" s="327" t="s">
        <v>3564</v>
      </c>
      <c r="G107" s="304"/>
      <c r="H107" s="304" t="s">
        <v>3604</v>
      </c>
      <c r="I107" s="304" t="s">
        <v>3566</v>
      </c>
      <c r="J107" s="304">
        <v>120</v>
      </c>
      <c r="K107" s="318"/>
    </row>
    <row r="108" s="1" customFormat="1" ht="15" customHeight="1">
      <c r="B108" s="329"/>
      <c r="C108" s="304" t="s">
        <v>3569</v>
      </c>
      <c r="D108" s="304"/>
      <c r="E108" s="304"/>
      <c r="F108" s="327" t="s">
        <v>3570</v>
      </c>
      <c r="G108" s="304"/>
      <c r="H108" s="304" t="s">
        <v>3604</v>
      </c>
      <c r="I108" s="304" t="s">
        <v>3566</v>
      </c>
      <c r="J108" s="304">
        <v>50</v>
      </c>
      <c r="K108" s="318"/>
    </row>
    <row r="109" s="1" customFormat="1" ht="15" customHeight="1">
      <c r="B109" s="329"/>
      <c r="C109" s="304" t="s">
        <v>3572</v>
      </c>
      <c r="D109" s="304"/>
      <c r="E109" s="304"/>
      <c r="F109" s="327" t="s">
        <v>3564</v>
      </c>
      <c r="G109" s="304"/>
      <c r="H109" s="304" t="s">
        <v>3604</v>
      </c>
      <c r="I109" s="304" t="s">
        <v>3574</v>
      </c>
      <c r="J109" s="304"/>
      <c r="K109" s="318"/>
    </row>
    <row r="110" s="1" customFormat="1" ht="15" customHeight="1">
      <c r="B110" s="329"/>
      <c r="C110" s="304" t="s">
        <v>3583</v>
      </c>
      <c r="D110" s="304"/>
      <c r="E110" s="304"/>
      <c r="F110" s="327" t="s">
        <v>3570</v>
      </c>
      <c r="G110" s="304"/>
      <c r="H110" s="304" t="s">
        <v>3604</v>
      </c>
      <c r="I110" s="304" t="s">
        <v>3566</v>
      </c>
      <c r="J110" s="304">
        <v>50</v>
      </c>
      <c r="K110" s="318"/>
    </row>
    <row r="111" s="1" customFormat="1" ht="15" customHeight="1">
      <c r="B111" s="329"/>
      <c r="C111" s="304" t="s">
        <v>3591</v>
      </c>
      <c r="D111" s="304"/>
      <c r="E111" s="304"/>
      <c r="F111" s="327" t="s">
        <v>3570</v>
      </c>
      <c r="G111" s="304"/>
      <c r="H111" s="304" t="s">
        <v>3604</v>
      </c>
      <c r="I111" s="304" t="s">
        <v>3566</v>
      </c>
      <c r="J111" s="304">
        <v>50</v>
      </c>
      <c r="K111" s="318"/>
    </row>
    <row r="112" s="1" customFormat="1" ht="15" customHeight="1">
      <c r="B112" s="329"/>
      <c r="C112" s="304" t="s">
        <v>3589</v>
      </c>
      <c r="D112" s="304"/>
      <c r="E112" s="304"/>
      <c r="F112" s="327" t="s">
        <v>3570</v>
      </c>
      <c r="G112" s="304"/>
      <c r="H112" s="304" t="s">
        <v>3604</v>
      </c>
      <c r="I112" s="304" t="s">
        <v>3566</v>
      </c>
      <c r="J112" s="304">
        <v>50</v>
      </c>
      <c r="K112" s="318"/>
    </row>
    <row r="113" s="1" customFormat="1" ht="15" customHeight="1">
      <c r="B113" s="329"/>
      <c r="C113" s="304" t="s">
        <v>54</v>
      </c>
      <c r="D113" s="304"/>
      <c r="E113" s="304"/>
      <c r="F113" s="327" t="s">
        <v>3564</v>
      </c>
      <c r="G113" s="304"/>
      <c r="H113" s="304" t="s">
        <v>3605</v>
      </c>
      <c r="I113" s="304" t="s">
        <v>3566</v>
      </c>
      <c r="J113" s="304">
        <v>20</v>
      </c>
      <c r="K113" s="318"/>
    </row>
    <row r="114" s="1" customFormat="1" ht="15" customHeight="1">
      <c r="B114" s="329"/>
      <c r="C114" s="304" t="s">
        <v>3606</v>
      </c>
      <c r="D114" s="304"/>
      <c r="E114" s="304"/>
      <c r="F114" s="327" t="s">
        <v>3564</v>
      </c>
      <c r="G114" s="304"/>
      <c r="H114" s="304" t="s">
        <v>3607</v>
      </c>
      <c r="I114" s="304" t="s">
        <v>3566</v>
      </c>
      <c r="J114" s="304">
        <v>120</v>
      </c>
      <c r="K114" s="318"/>
    </row>
    <row r="115" s="1" customFormat="1" ht="15" customHeight="1">
      <c r="B115" s="329"/>
      <c r="C115" s="304" t="s">
        <v>39</v>
      </c>
      <c r="D115" s="304"/>
      <c r="E115" s="304"/>
      <c r="F115" s="327" t="s">
        <v>3564</v>
      </c>
      <c r="G115" s="304"/>
      <c r="H115" s="304" t="s">
        <v>3608</v>
      </c>
      <c r="I115" s="304" t="s">
        <v>3599</v>
      </c>
      <c r="J115" s="304"/>
      <c r="K115" s="318"/>
    </row>
    <row r="116" s="1" customFormat="1" ht="15" customHeight="1">
      <c r="B116" s="329"/>
      <c r="C116" s="304" t="s">
        <v>49</v>
      </c>
      <c r="D116" s="304"/>
      <c r="E116" s="304"/>
      <c r="F116" s="327" t="s">
        <v>3564</v>
      </c>
      <c r="G116" s="304"/>
      <c r="H116" s="304" t="s">
        <v>3609</v>
      </c>
      <c r="I116" s="304" t="s">
        <v>3599</v>
      </c>
      <c r="J116" s="304"/>
      <c r="K116" s="318"/>
    </row>
    <row r="117" s="1" customFormat="1" ht="15" customHeight="1">
      <c r="B117" s="329"/>
      <c r="C117" s="304" t="s">
        <v>58</v>
      </c>
      <c r="D117" s="304"/>
      <c r="E117" s="304"/>
      <c r="F117" s="327" t="s">
        <v>3564</v>
      </c>
      <c r="G117" s="304"/>
      <c r="H117" s="304" t="s">
        <v>3610</v>
      </c>
      <c r="I117" s="304" t="s">
        <v>3611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3612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3558</v>
      </c>
      <c r="D123" s="319"/>
      <c r="E123" s="319"/>
      <c r="F123" s="319" t="s">
        <v>3559</v>
      </c>
      <c r="G123" s="320"/>
      <c r="H123" s="319" t="s">
        <v>55</v>
      </c>
      <c r="I123" s="319" t="s">
        <v>58</v>
      </c>
      <c r="J123" s="319" t="s">
        <v>3560</v>
      </c>
      <c r="K123" s="348"/>
    </row>
    <row r="124" s="1" customFormat="1" ht="17.25" customHeight="1">
      <c r="B124" s="347"/>
      <c r="C124" s="321" t="s">
        <v>3561</v>
      </c>
      <c r="D124" s="321"/>
      <c r="E124" s="321"/>
      <c r="F124" s="322" t="s">
        <v>3562</v>
      </c>
      <c r="G124" s="323"/>
      <c r="H124" s="321"/>
      <c r="I124" s="321"/>
      <c r="J124" s="321" t="s">
        <v>3563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3567</v>
      </c>
      <c r="D126" s="326"/>
      <c r="E126" s="326"/>
      <c r="F126" s="327" t="s">
        <v>3564</v>
      </c>
      <c r="G126" s="304"/>
      <c r="H126" s="304" t="s">
        <v>3604</v>
      </c>
      <c r="I126" s="304" t="s">
        <v>3566</v>
      </c>
      <c r="J126" s="304">
        <v>120</v>
      </c>
      <c r="K126" s="352"/>
    </row>
    <row r="127" s="1" customFormat="1" ht="15" customHeight="1">
      <c r="B127" s="349"/>
      <c r="C127" s="304" t="s">
        <v>3613</v>
      </c>
      <c r="D127" s="304"/>
      <c r="E127" s="304"/>
      <c r="F127" s="327" t="s">
        <v>3564</v>
      </c>
      <c r="G127" s="304"/>
      <c r="H127" s="304" t="s">
        <v>3614</v>
      </c>
      <c r="I127" s="304" t="s">
        <v>3566</v>
      </c>
      <c r="J127" s="304" t="s">
        <v>3615</v>
      </c>
      <c r="K127" s="352"/>
    </row>
    <row r="128" s="1" customFormat="1" ht="15" customHeight="1">
      <c r="B128" s="349"/>
      <c r="C128" s="304" t="s">
        <v>3512</v>
      </c>
      <c r="D128" s="304"/>
      <c r="E128" s="304"/>
      <c r="F128" s="327" t="s">
        <v>3564</v>
      </c>
      <c r="G128" s="304"/>
      <c r="H128" s="304" t="s">
        <v>3616</v>
      </c>
      <c r="I128" s="304" t="s">
        <v>3566</v>
      </c>
      <c r="J128" s="304" t="s">
        <v>3615</v>
      </c>
      <c r="K128" s="352"/>
    </row>
    <row r="129" s="1" customFormat="1" ht="15" customHeight="1">
      <c r="B129" s="349"/>
      <c r="C129" s="304" t="s">
        <v>3575</v>
      </c>
      <c r="D129" s="304"/>
      <c r="E129" s="304"/>
      <c r="F129" s="327" t="s">
        <v>3570</v>
      </c>
      <c r="G129" s="304"/>
      <c r="H129" s="304" t="s">
        <v>3576</v>
      </c>
      <c r="I129" s="304" t="s">
        <v>3566</v>
      </c>
      <c r="J129" s="304">
        <v>15</v>
      </c>
      <c r="K129" s="352"/>
    </row>
    <row r="130" s="1" customFormat="1" ht="15" customHeight="1">
      <c r="B130" s="349"/>
      <c r="C130" s="330" t="s">
        <v>3577</v>
      </c>
      <c r="D130" s="330"/>
      <c r="E130" s="330"/>
      <c r="F130" s="331" t="s">
        <v>3570</v>
      </c>
      <c r="G130" s="330"/>
      <c r="H130" s="330" t="s">
        <v>3578</v>
      </c>
      <c r="I130" s="330" t="s">
        <v>3566</v>
      </c>
      <c r="J130" s="330">
        <v>15</v>
      </c>
      <c r="K130" s="352"/>
    </row>
    <row r="131" s="1" customFormat="1" ht="15" customHeight="1">
      <c r="B131" s="349"/>
      <c r="C131" s="330" t="s">
        <v>3579</v>
      </c>
      <c r="D131" s="330"/>
      <c r="E131" s="330"/>
      <c r="F131" s="331" t="s">
        <v>3570</v>
      </c>
      <c r="G131" s="330"/>
      <c r="H131" s="330" t="s">
        <v>3580</v>
      </c>
      <c r="I131" s="330" t="s">
        <v>3566</v>
      </c>
      <c r="J131" s="330">
        <v>20</v>
      </c>
      <c r="K131" s="352"/>
    </row>
    <row r="132" s="1" customFormat="1" ht="15" customHeight="1">
      <c r="B132" s="349"/>
      <c r="C132" s="330" t="s">
        <v>3581</v>
      </c>
      <c r="D132" s="330"/>
      <c r="E132" s="330"/>
      <c r="F132" s="331" t="s">
        <v>3570</v>
      </c>
      <c r="G132" s="330"/>
      <c r="H132" s="330" t="s">
        <v>3582</v>
      </c>
      <c r="I132" s="330" t="s">
        <v>3566</v>
      </c>
      <c r="J132" s="330">
        <v>20</v>
      </c>
      <c r="K132" s="352"/>
    </row>
    <row r="133" s="1" customFormat="1" ht="15" customHeight="1">
      <c r="B133" s="349"/>
      <c r="C133" s="304" t="s">
        <v>3569</v>
      </c>
      <c r="D133" s="304"/>
      <c r="E133" s="304"/>
      <c r="F133" s="327" t="s">
        <v>3570</v>
      </c>
      <c r="G133" s="304"/>
      <c r="H133" s="304" t="s">
        <v>3604</v>
      </c>
      <c r="I133" s="304" t="s">
        <v>3566</v>
      </c>
      <c r="J133" s="304">
        <v>50</v>
      </c>
      <c r="K133" s="352"/>
    </row>
    <row r="134" s="1" customFormat="1" ht="15" customHeight="1">
      <c r="B134" s="349"/>
      <c r="C134" s="304" t="s">
        <v>3583</v>
      </c>
      <c r="D134" s="304"/>
      <c r="E134" s="304"/>
      <c r="F134" s="327" t="s">
        <v>3570</v>
      </c>
      <c r="G134" s="304"/>
      <c r="H134" s="304" t="s">
        <v>3604</v>
      </c>
      <c r="I134" s="304" t="s">
        <v>3566</v>
      </c>
      <c r="J134" s="304">
        <v>50</v>
      </c>
      <c r="K134" s="352"/>
    </row>
    <row r="135" s="1" customFormat="1" ht="15" customHeight="1">
      <c r="B135" s="349"/>
      <c r="C135" s="304" t="s">
        <v>3589</v>
      </c>
      <c r="D135" s="304"/>
      <c r="E135" s="304"/>
      <c r="F135" s="327" t="s">
        <v>3570</v>
      </c>
      <c r="G135" s="304"/>
      <c r="H135" s="304" t="s">
        <v>3604</v>
      </c>
      <c r="I135" s="304" t="s">
        <v>3566</v>
      </c>
      <c r="J135" s="304">
        <v>50</v>
      </c>
      <c r="K135" s="352"/>
    </row>
    <row r="136" s="1" customFormat="1" ht="15" customHeight="1">
      <c r="B136" s="349"/>
      <c r="C136" s="304" t="s">
        <v>3591</v>
      </c>
      <c r="D136" s="304"/>
      <c r="E136" s="304"/>
      <c r="F136" s="327" t="s">
        <v>3570</v>
      </c>
      <c r="G136" s="304"/>
      <c r="H136" s="304" t="s">
        <v>3604</v>
      </c>
      <c r="I136" s="304" t="s">
        <v>3566</v>
      </c>
      <c r="J136" s="304">
        <v>50</v>
      </c>
      <c r="K136" s="352"/>
    </row>
    <row r="137" s="1" customFormat="1" ht="15" customHeight="1">
      <c r="B137" s="349"/>
      <c r="C137" s="304" t="s">
        <v>3592</v>
      </c>
      <c r="D137" s="304"/>
      <c r="E137" s="304"/>
      <c r="F137" s="327" t="s">
        <v>3570</v>
      </c>
      <c r="G137" s="304"/>
      <c r="H137" s="304" t="s">
        <v>3617</v>
      </c>
      <c r="I137" s="304" t="s">
        <v>3566</v>
      </c>
      <c r="J137" s="304">
        <v>255</v>
      </c>
      <c r="K137" s="352"/>
    </row>
    <row r="138" s="1" customFormat="1" ht="15" customHeight="1">
      <c r="B138" s="349"/>
      <c r="C138" s="304" t="s">
        <v>3594</v>
      </c>
      <c r="D138" s="304"/>
      <c r="E138" s="304"/>
      <c r="F138" s="327" t="s">
        <v>3564</v>
      </c>
      <c r="G138" s="304"/>
      <c r="H138" s="304" t="s">
        <v>3618</v>
      </c>
      <c r="I138" s="304" t="s">
        <v>3596</v>
      </c>
      <c r="J138" s="304"/>
      <c r="K138" s="352"/>
    </row>
    <row r="139" s="1" customFormat="1" ht="15" customHeight="1">
      <c r="B139" s="349"/>
      <c r="C139" s="304" t="s">
        <v>3597</v>
      </c>
      <c r="D139" s="304"/>
      <c r="E139" s="304"/>
      <c r="F139" s="327" t="s">
        <v>3564</v>
      </c>
      <c r="G139" s="304"/>
      <c r="H139" s="304" t="s">
        <v>3619</v>
      </c>
      <c r="I139" s="304" t="s">
        <v>3599</v>
      </c>
      <c r="J139" s="304"/>
      <c r="K139" s="352"/>
    </row>
    <row r="140" s="1" customFormat="1" ht="15" customHeight="1">
      <c r="B140" s="349"/>
      <c r="C140" s="304" t="s">
        <v>3600</v>
      </c>
      <c r="D140" s="304"/>
      <c r="E140" s="304"/>
      <c r="F140" s="327" t="s">
        <v>3564</v>
      </c>
      <c r="G140" s="304"/>
      <c r="H140" s="304" t="s">
        <v>3600</v>
      </c>
      <c r="I140" s="304" t="s">
        <v>3599</v>
      </c>
      <c r="J140" s="304"/>
      <c r="K140" s="352"/>
    </row>
    <row r="141" s="1" customFormat="1" ht="15" customHeight="1">
      <c r="B141" s="349"/>
      <c r="C141" s="304" t="s">
        <v>39</v>
      </c>
      <c r="D141" s="304"/>
      <c r="E141" s="304"/>
      <c r="F141" s="327" t="s">
        <v>3564</v>
      </c>
      <c r="G141" s="304"/>
      <c r="H141" s="304" t="s">
        <v>3620</v>
      </c>
      <c r="I141" s="304" t="s">
        <v>3599</v>
      </c>
      <c r="J141" s="304"/>
      <c r="K141" s="352"/>
    </row>
    <row r="142" s="1" customFormat="1" ht="15" customHeight="1">
      <c r="B142" s="349"/>
      <c r="C142" s="304" t="s">
        <v>3621</v>
      </c>
      <c r="D142" s="304"/>
      <c r="E142" s="304"/>
      <c r="F142" s="327" t="s">
        <v>3564</v>
      </c>
      <c r="G142" s="304"/>
      <c r="H142" s="304" t="s">
        <v>3622</v>
      </c>
      <c r="I142" s="304" t="s">
        <v>3599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3623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3558</v>
      </c>
      <c r="D148" s="319"/>
      <c r="E148" s="319"/>
      <c r="F148" s="319" t="s">
        <v>3559</v>
      </c>
      <c r="G148" s="320"/>
      <c r="H148" s="319" t="s">
        <v>55</v>
      </c>
      <c r="I148" s="319" t="s">
        <v>58</v>
      </c>
      <c r="J148" s="319" t="s">
        <v>3560</v>
      </c>
      <c r="K148" s="318"/>
    </row>
    <row r="149" s="1" customFormat="1" ht="17.25" customHeight="1">
      <c r="B149" s="316"/>
      <c r="C149" s="321" t="s">
        <v>3561</v>
      </c>
      <c r="D149" s="321"/>
      <c r="E149" s="321"/>
      <c r="F149" s="322" t="s">
        <v>3562</v>
      </c>
      <c r="G149" s="323"/>
      <c r="H149" s="321"/>
      <c r="I149" s="321"/>
      <c r="J149" s="321" t="s">
        <v>3563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3567</v>
      </c>
      <c r="D151" s="304"/>
      <c r="E151" s="304"/>
      <c r="F151" s="357" t="s">
        <v>3564</v>
      </c>
      <c r="G151" s="304"/>
      <c r="H151" s="356" t="s">
        <v>3604</v>
      </c>
      <c r="I151" s="356" t="s">
        <v>3566</v>
      </c>
      <c r="J151" s="356">
        <v>120</v>
      </c>
      <c r="K151" s="352"/>
    </row>
    <row r="152" s="1" customFormat="1" ht="15" customHeight="1">
      <c r="B152" s="329"/>
      <c r="C152" s="356" t="s">
        <v>3613</v>
      </c>
      <c r="D152" s="304"/>
      <c r="E152" s="304"/>
      <c r="F152" s="357" t="s">
        <v>3564</v>
      </c>
      <c r="G152" s="304"/>
      <c r="H152" s="356" t="s">
        <v>3624</v>
      </c>
      <c r="I152" s="356" t="s">
        <v>3566</v>
      </c>
      <c r="J152" s="356" t="s">
        <v>3615</v>
      </c>
      <c r="K152" s="352"/>
    </row>
    <row r="153" s="1" customFormat="1" ht="15" customHeight="1">
      <c r="B153" s="329"/>
      <c r="C153" s="356" t="s">
        <v>3512</v>
      </c>
      <c r="D153" s="304"/>
      <c r="E153" s="304"/>
      <c r="F153" s="357" t="s">
        <v>3564</v>
      </c>
      <c r="G153" s="304"/>
      <c r="H153" s="356" t="s">
        <v>3625</v>
      </c>
      <c r="I153" s="356" t="s">
        <v>3566</v>
      </c>
      <c r="J153" s="356" t="s">
        <v>3615</v>
      </c>
      <c r="K153" s="352"/>
    </row>
    <row r="154" s="1" customFormat="1" ht="15" customHeight="1">
      <c r="B154" s="329"/>
      <c r="C154" s="356" t="s">
        <v>3569</v>
      </c>
      <c r="D154" s="304"/>
      <c r="E154" s="304"/>
      <c r="F154" s="357" t="s">
        <v>3570</v>
      </c>
      <c r="G154" s="304"/>
      <c r="H154" s="356" t="s">
        <v>3604</v>
      </c>
      <c r="I154" s="356" t="s">
        <v>3566</v>
      </c>
      <c r="J154" s="356">
        <v>50</v>
      </c>
      <c r="K154" s="352"/>
    </row>
    <row r="155" s="1" customFormat="1" ht="15" customHeight="1">
      <c r="B155" s="329"/>
      <c r="C155" s="356" t="s">
        <v>3572</v>
      </c>
      <c r="D155" s="304"/>
      <c r="E155" s="304"/>
      <c r="F155" s="357" t="s">
        <v>3564</v>
      </c>
      <c r="G155" s="304"/>
      <c r="H155" s="356" t="s">
        <v>3604</v>
      </c>
      <c r="I155" s="356" t="s">
        <v>3574</v>
      </c>
      <c r="J155" s="356"/>
      <c r="K155" s="352"/>
    </row>
    <row r="156" s="1" customFormat="1" ht="15" customHeight="1">
      <c r="B156" s="329"/>
      <c r="C156" s="356" t="s">
        <v>3583</v>
      </c>
      <c r="D156" s="304"/>
      <c r="E156" s="304"/>
      <c r="F156" s="357" t="s">
        <v>3570</v>
      </c>
      <c r="G156" s="304"/>
      <c r="H156" s="356" t="s">
        <v>3604</v>
      </c>
      <c r="I156" s="356" t="s">
        <v>3566</v>
      </c>
      <c r="J156" s="356">
        <v>50</v>
      </c>
      <c r="K156" s="352"/>
    </row>
    <row r="157" s="1" customFormat="1" ht="15" customHeight="1">
      <c r="B157" s="329"/>
      <c r="C157" s="356" t="s">
        <v>3591</v>
      </c>
      <c r="D157" s="304"/>
      <c r="E157" s="304"/>
      <c r="F157" s="357" t="s">
        <v>3570</v>
      </c>
      <c r="G157" s="304"/>
      <c r="H157" s="356" t="s">
        <v>3604</v>
      </c>
      <c r="I157" s="356" t="s">
        <v>3566</v>
      </c>
      <c r="J157" s="356">
        <v>50</v>
      </c>
      <c r="K157" s="352"/>
    </row>
    <row r="158" s="1" customFormat="1" ht="15" customHeight="1">
      <c r="B158" s="329"/>
      <c r="C158" s="356" t="s">
        <v>3589</v>
      </c>
      <c r="D158" s="304"/>
      <c r="E158" s="304"/>
      <c r="F158" s="357" t="s">
        <v>3570</v>
      </c>
      <c r="G158" s="304"/>
      <c r="H158" s="356" t="s">
        <v>3604</v>
      </c>
      <c r="I158" s="356" t="s">
        <v>3566</v>
      </c>
      <c r="J158" s="356">
        <v>50</v>
      </c>
      <c r="K158" s="352"/>
    </row>
    <row r="159" s="1" customFormat="1" ht="15" customHeight="1">
      <c r="B159" s="329"/>
      <c r="C159" s="356" t="s">
        <v>100</v>
      </c>
      <c r="D159" s="304"/>
      <c r="E159" s="304"/>
      <c r="F159" s="357" t="s">
        <v>3564</v>
      </c>
      <c r="G159" s="304"/>
      <c r="H159" s="356" t="s">
        <v>3626</v>
      </c>
      <c r="I159" s="356" t="s">
        <v>3566</v>
      </c>
      <c r="J159" s="356" t="s">
        <v>3627</v>
      </c>
      <c r="K159" s="352"/>
    </row>
    <row r="160" s="1" customFormat="1" ht="15" customHeight="1">
      <c r="B160" s="329"/>
      <c r="C160" s="356" t="s">
        <v>3628</v>
      </c>
      <c r="D160" s="304"/>
      <c r="E160" s="304"/>
      <c r="F160" s="357" t="s">
        <v>3564</v>
      </c>
      <c r="G160" s="304"/>
      <c r="H160" s="356" t="s">
        <v>3629</v>
      </c>
      <c r="I160" s="356" t="s">
        <v>3599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3630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3558</v>
      </c>
      <c r="D166" s="319"/>
      <c r="E166" s="319"/>
      <c r="F166" s="319" t="s">
        <v>3559</v>
      </c>
      <c r="G166" s="361"/>
      <c r="H166" s="362" t="s">
        <v>55</v>
      </c>
      <c r="I166" s="362" t="s">
        <v>58</v>
      </c>
      <c r="J166" s="319" t="s">
        <v>3560</v>
      </c>
      <c r="K166" s="296"/>
    </row>
    <row r="167" s="1" customFormat="1" ht="17.25" customHeight="1">
      <c r="B167" s="297"/>
      <c r="C167" s="321" t="s">
        <v>3561</v>
      </c>
      <c r="D167" s="321"/>
      <c r="E167" s="321"/>
      <c r="F167" s="322" t="s">
        <v>3562</v>
      </c>
      <c r="G167" s="363"/>
      <c r="H167" s="364"/>
      <c r="I167" s="364"/>
      <c r="J167" s="321" t="s">
        <v>3563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3567</v>
      </c>
      <c r="D169" s="304"/>
      <c r="E169" s="304"/>
      <c r="F169" s="327" t="s">
        <v>3564</v>
      </c>
      <c r="G169" s="304"/>
      <c r="H169" s="304" t="s">
        <v>3604</v>
      </c>
      <c r="I169" s="304" t="s">
        <v>3566</v>
      </c>
      <c r="J169" s="304">
        <v>120</v>
      </c>
      <c r="K169" s="352"/>
    </row>
    <row r="170" s="1" customFormat="1" ht="15" customHeight="1">
      <c r="B170" s="329"/>
      <c r="C170" s="304" t="s">
        <v>3613</v>
      </c>
      <c r="D170" s="304"/>
      <c r="E170" s="304"/>
      <c r="F170" s="327" t="s">
        <v>3564</v>
      </c>
      <c r="G170" s="304"/>
      <c r="H170" s="304" t="s">
        <v>3614</v>
      </c>
      <c r="I170" s="304" t="s">
        <v>3566</v>
      </c>
      <c r="J170" s="304" t="s">
        <v>3615</v>
      </c>
      <c r="K170" s="352"/>
    </row>
    <row r="171" s="1" customFormat="1" ht="15" customHeight="1">
      <c r="B171" s="329"/>
      <c r="C171" s="304" t="s">
        <v>3512</v>
      </c>
      <c r="D171" s="304"/>
      <c r="E171" s="304"/>
      <c r="F171" s="327" t="s">
        <v>3564</v>
      </c>
      <c r="G171" s="304"/>
      <c r="H171" s="304" t="s">
        <v>3631</v>
      </c>
      <c r="I171" s="304" t="s">
        <v>3566</v>
      </c>
      <c r="J171" s="304" t="s">
        <v>3615</v>
      </c>
      <c r="K171" s="352"/>
    </row>
    <row r="172" s="1" customFormat="1" ht="15" customHeight="1">
      <c r="B172" s="329"/>
      <c r="C172" s="304" t="s">
        <v>3569</v>
      </c>
      <c r="D172" s="304"/>
      <c r="E172" s="304"/>
      <c r="F172" s="327" t="s">
        <v>3570</v>
      </c>
      <c r="G172" s="304"/>
      <c r="H172" s="304" t="s">
        <v>3631</v>
      </c>
      <c r="I172" s="304" t="s">
        <v>3566</v>
      </c>
      <c r="J172" s="304">
        <v>50</v>
      </c>
      <c r="K172" s="352"/>
    </row>
    <row r="173" s="1" customFormat="1" ht="15" customHeight="1">
      <c r="B173" s="329"/>
      <c r="C173" s="304" t="s">
        <v>3572</v>
      </c>
      <c r="D173" s="304"/>
      <c r="E173" s="304"/>
      <c r="F173" s="327" t="s">
        <v>3564</v>
      </c>
      <c r="G173" s="304"/>
      <c r="H173" s="304" t="s">
        <v>3631</v>
      </c>
      <c r="I173" s="304" t="s">
        <v>3574</v>
      </c>
      <c r="J173" s="304"/>
      <c r="K173" s="352"/>
    </row>
    <row r="174" s="1" customFormat="1" ht="15" customHeight="1">
      <c r="B174" s="329"/>
      <c r="C174" s="304" t="s">
        <v>3583</v>
      </c>
      <c r="D174" s="304"/>
      <c r="E174" s="304"/>
      <c r="F174" s="327" t="s">
        <v>3570</v>
      </c>
      <c r="G174" s="304"/>
      <c r="H174" s="304" t="s">
        <v>3631</v>
      </c>
      <c r="I174" s="304" t="s">
        <v>3566</v>
      </c>
      <c r="J174" s="304">
        <v>50</v>
      </c>
      <c r="K174" s="352"/>
    </row>
    <row r="175" s="1" customFormat="1" ht="15" customHeight="1">
      <c r="B175" s="329"/>
      <c r="C175" s="304" t="s">
        <v>3591</v>
      </c>
      <c r="D175" s="304"/>
      <c r="E175" s="304"/>
      <c r="F175" s="327" t="s">
        <v>3570</v>
      </c>
      <c r="G175" s="304"/>
      <c r="H175" s="304" t="s">
        <v>3631</v>
      </c>
      <c r="I175" s="304" t="s">
        <v>3566</v>
      </c>
      <c r="J175" s="304">
        <v>50</v>
      </c>
      <c r="K175" s="352"/>
    </row>
    <row r="176" s="1" customFormat="1" ht="15" customHeight="1">
      <c r="B176" s="329"/>
      <c r="C176" s="304" t="s">
        <v>3589</v>
      </c>
      <c r="D176" s="304"/>
      <c r="E176" s="304"/>
      <c r="F176" s="327" t="s">
        <v>3570</v>
      </c>
      <c r="G176" s="304"/>
      <c r="H176" s="304" t="s">
        <v>3631</v>
      </c>
      <c r="I176" s="304" t="s">
        <v>3566</v>
      </c>
      <c r="J176" s="304">
        <v>50</v>
      </c>
      <c r="K176" s="352"/>
    </row>
    <row r="177" s="1" customFormat="1" ht="15" customHeight="1">
      <c r="B177" s="329"/>
      <c r="C177" s="304" t="s">
        <v>119</v>
      </c>
      <c r="D177" s="304"/>
      <c r="E177" s="304"/>
      <c r="F177" s="327" t="s">
        <v>3564</v>
      </c>
      <c r="G177" s="304"/>
      <c r="H177" s="304" t="s">
        <v>3632</v>
      </c>
      <c r="I177" s="304" t="s">
        <v>3633</v>
      </c>
      <c r="J177" s="304"/>
      <c r="K177" s="352"/>
    </row>
    <row r="178" s="1" customFormat="1" ht="15" customHeight="1">
      <c r="B178" s="329"/>
      <c r="C178" s="304" t="s">
        <v>58</v>
      </c>
      <c r="D178" s="304"/>
      <c r="E178" s="304"/>
      <c r="F178" s="327" t="s">
        <v>3564</v>
      </c>
      <c r="G178" s="304"/>
      <c r="H178" s="304" t="s">
        <v>3634</v>
      </c>
      <c r="I178" s="304" t="s">
        <v>3635</v>
      </c>
      <c r="J178" s="304">
        <v>1</v>
      </c>
      <c r="K178" s="352"/>
    </row>
    <row r="179" s="1" customFormat="1" ht="15" customHeight="1">
      <c r="B179" s="329"/>
      <c r="C179" s="304" t="s">
        <v>54</v>
      </c>
      <c r="D179" s="304"/>
      <c r="E179" s="304"/>
      <c r="F179" s="327" t="s">
        <v>3564</v>
      </c>
      <c r="G179" s="304"/>
      <c r="H179" s="304" t="s">
        <v>3636</v>
      </c>
      <c r="I179" s="304" t="s">
        <v>3566</v>
      </c>
      <c r="J179" s="304">
        <v>20</v>
      </c>
      <c r="K179" s="352"/>
    </row>
    <row r="180" s="1" customFormat="1" ht="15" customHeight="1">
      <c r="B180" s="329"/>
      <c r="C180" s="304" t="s">
        <v>55</v>
      </c>
      <c r="D180" s="304"/>
      <c r="E180" s="304"/>
      <c r="F180" s="327" t="s">
        <v>3564</v>
      </c>
      <c r="G180" s="304"/>
      <c r="H180" s="304" t="s">
        <v>3637</v>
      </c>
      <c r="I180" s="304" t="s">
        <v>3566</v>
      </c>
      <c r="J180" s="304">
        <v>255</v>
      </c>
      <c r="K180" s="352"/>
    </row>
    <row r="181" s="1" customFormat="1" ht="15" customHeight="1">
      <c r="B181" s="329"/>
      <c r="C181" s="304" t="s">
        <v>120</v>
      </c>
      <c r="D181" s="304"/>
      <c r="E181" s="304"/>
      <c r="F181" s="327" t="s">
        <v>3564</v>
      </c>
      <c r="G181" s="304"/>
      <c r="H181" s="304" t="s">
        <v>3528</v>
      </c>
      <c r="I181" s="304" t="s">
        <v>3566</v>
      </c>
      <c r="J181" s="304">
        <v>10</v>
      </c>
      <c r="K181" s="352"/>
    </row>
    <row r="182" s="1" customFormat="1" ht="15" customHeight="1">
      <c r="B182" s="329"/>
      <c r="C182" s="304" t="s">
        <v>121</v>
      </c>
      <c r="D182" s="304"/>
      <c r="E182" s="304"/>
      <c r="F182" s="327" t="s">
        <v>3564</v>
      </c>
      <c r="G182" s="304"/>
      <c r="H182" s="304" t="s">
        <v>3638</v>
      </c>
      <c r="I182" s="304" t="s">
        <v>3599</v>
      </c>
      <c r="J182" s="304"/>
      <c r="K182" s="352"/>
    </row>
    <row r="183" s="1" customFormat="1" ht="15" customHeight="1">
      <c r="B183" s="329"/>
      <c r="C183" s="304" t="s">
        <v>3639</v>
      </c>
      <c r="D183" s="304"/>
      <c r="E183" s="304"/>
      <c r="F183" s="327" t="s">
        <v>3564</v>
      </c>
      <c r="G183" s="304"/>
      <c r="H183" s="304" t="s">
        <v>3640</v>
      </c>
      <c r="I183" s="304" t="s">
        <v>3599</v>
      </c>
      <c r="J183" s="304"/>
      <c r="K183" s="352"/>
    </row>
    <row r="184" s="1" customFormat="1" ht="15" customHeight="1">
      <c r="B184" s="329"/>
      <c r="C184" s="304" t="s">
        <v>3628</v>
      </c>
      <c r="D184" s="304"/>
      <c r="E184" s="304"/>
      <c r="F184" s="327" t="s">
        <v>3564</v>
      </c>
      <c r="G184" s="304"/>
      <c r="H184" s="304" t="s">
        <v>3641</v>
      </c>
      <c r="I184" s="304" t="s">
        <v>3599</v>
      </c>
      <c r="J184" s="304"/>
      <c r="K184" s="352"/>
    </row>
    <row r="185" s="1" customFormat="1" ht="15" customHeight="1">
      <c r="B185" s="329"/>
      <c r="C185" s="304" t="s">
        <v>123</v>
      </c>
      <c r="D185" s="304"/>
      <c r="E185" s="304"/>
      <c r="F185" s="327" t="s">
        <v>3570</v>
      </c>
      <c r="G185" s="304"/>
      <c r="H185" s="304" t="s">
        <v>3642</v>
      </c>
      <c r="I185" s="304" t="s">
        <v>3566</v>
      </c>
      <c r="J185" s="304">
        <v>50</v>
      </c>
      <c r="K185" s="352"/>
    </row>
    <row r="186" s="1" customFormat="1" ht="15" customHeight="1">
      <c r="B186" s="329"/>
      <c r="C186" s="304" t="s">
        <v>3643</v>
      </c>
      <c r="D186" s="304"/>
      <c r="E186" s="304"/>
      <c r="F186" s="327" t="s">
        <v>3570</v>
      </c>
      <c r="G186" s="304"/>
      <c r="H186" s="304" t="s">
        <v>3644</v>
      </c>
      <c r="I186" s="304" t="s">
        <v>3645</v>
      </c>
      <c r="J186" s="304"/>
      <c r="K186" s="352"/>
    </row>
    <row r="187" s="1" customFormat="1" ht="15" customHeight="1">
      <c r="B187" s="329"/>
      <c r="C187" s="304" t="s">
        <v>3646</v>
      </c>
      <c r="D187" s="304"/>
      <c r="E187" s="304"/>
      <c r="F187" s="327" t="s">
        <v>3570</v>
      </c>
      <c r="G187" s="304"/>
      <c r="H187" s="304" t="s">
        <v>3647</v>
      </c>
      <c r="I187" s="304" t="s">
        <v>3645</v>
      </c>
      <c r="J187" s="304"/>
      <c r="K187" s="352"/>
    </row>
    <row r="188" s="1" customFormat="1" ht="15" customHeight="1">
      <c r="B188" s="329"/>
      <c r="C188" s="304" t="s">
        <v>3648</v>
      </c>
      <c r="D188" s="304"/>
      <c r="E188" s="304"/>
      <c r="F188" s="327" t="s">
        <v>3570</v>
      </c>
      <c r="G188" s="304"/>
      <c r="H188" s="304" t="s">
        <v>3649</v>
      </c>
      <c r="I188" s="304" t="s">
        <v>3645</v>
      </c>
      <c r="J188" s="304"/>
      <c r="K188" s="352"/>
    </row>
    <row r="189" s="1" customFormat="1" ht="15" customHeight="1">
      <c r="B189" s="329"/>
      <c r="C189" s="365" t="s">
        <v>3650</v>
      </c>
      <c r="D189" s="304"/>
      <c r="E189" s="304"/>
      <c r="F189" s="327" t="s">
        <v>3570</v>
      </c>
      <c r="G189" s="304"/>
      <c r="H189" s="304" t="s">
        <v>3651</v>
      </c>
      <c r="I189" s="304" t="s">
        <v>3652</v>
      </c>
      <c r="J189" s="366" t="s">
        <v>3653</v>
      </c>
      <c r="K189" s="352"/>
    </row>
    <row r="190" s="18" customFormat="1" ht="15" customHeight="1">
      <c r="B190" s="367"/>
      <c r="C190" s="368" t="s">
        <v>3654</v>
      </c>
      <c r="D190" s="369"/>
      <c r="E190" s="369"/>
      <c r="F190" s="370" t="s">
        <v>3570</v>
      </c>
      <c r="G190" s="369"/>
      <c r="H190" s="369" t="s">
        <v>3655</v>
      </c>
      <c r="I190" s="369" t="s">
        <v>3652</v>
      </c>
      <c r="J190" s="371" t="s">
        <v>3653</v>
      </c>
      <c r="K190" s="372"/>
    </row>
    <row r="191" s="1" customFormat="1" ht="15" customHeight="1">
      <c r="B191" s="329"/>
      <c r="C191" s="365" t="s">
        <v>43</v>
      </c>
      <c r="D191" s="304"/>
      <c r="E191" s="304"/>
      <c r="F191" s="327" t="s">
        <v>3564</v>
      </c>
      <c r="G191" s="304"/>
      <c r="H191" s="301" t="s">
        <v>3656</v>
      </c>
      <c r="I191" s="304" t="s">
        <v>3657</v>
      </c>
      <c r="J191" s="304"/>
      <c r="K191" s="352"/>
    </row>
    <row r="192" s="1" customFormat="1" ht="15" customHeight="1">
      <c r="B192" s="329"/>
      <c r="C192" s="365" t="s">
        <v>3658</v>
      </c>
      <c r="D192" s="304"/>
      <c r="E192" s="304"/>
      <c r="F192" s="327" t="s">
        <v>3564</v>
      </c>
      <c r="G192" s="304"/>
      <c r="H192" s="304" t="s">
        <v>3659</v>
      </c>
      <c r="I192" s="304" t="s">
        <v>3599</v>
      </c>
      <c r="J192" s="304"/>
      <c r="K192" s="352"/>
    </row>
    <row r="193" s="1" customFormat="1" ht="15" customHeight="1">
      <c r="B193" s="329"/>
      <c r="C193" s="365" t="s">
        <v>3660</v>
      </c>
      <c r="D193" s="304"/>
      <c r="E193" s="304"/>
      <c r="F193" s="327" t="s">
        <v>3564</v>
      </c>
      <c r="G193" s="304"/>
      <c r="H193" s="304" t="s">
        <v>3661</v>
      </c>
      <c r="I193" s="304" t="s">
        <v>3599</v>
      </c>
      <c r="J193" s="304"/>
      <c r="K193" s="352"/>
    </row>
    <row r="194" s="1" customFormat="1" ht="15" customHeight="1">
      <c r="B194" s="329"/>
      <c r="C194" s="365" t="s">
        <v>3662</v>
      </c>
      <c r="D194" s="304"/>
      <c r="E194" s="304"/>
      <c r="F194" s="327" t="s">
        <v>3570</v>
      </c>
      <c r="G194" s="304"/>
      <c r="H194" s="304" t="s">
        <v>3663</v>
      </c>
      <c r="I194" s="304" t="s">
        <v>3599</v>
      </c>
      <c r="J194" s="304"/>
      <c r="K194" s="352"/>
    </row>
    <row r="195" s="1" customFormat="1" ht="15" customHeight="1">
      <c r="B195" s="358"/>
      <c r="C195" s="373"/>
      <c r="D195" s="338"/>
      <c r="E195" s="338"/>
      <c r="F195" s="338"/>
      <c r="G195" s="338"/>
      <c r="H195" s="338"/>
      <c r="I195" s="338"/>
      <c r="J195" s="338"/>
      <c r="K195" s="359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40"/>
      <c r="C197" s="350"/>
      <c r="D197" s="350"/>
      <c r="E197" s="350"/>
      <c r="F197" s="360"/>
      <c r="G197" s="350"/>
      <c r="H197" s="350"/>
      <c r="I197" s="350"/>
      <c r="J197" s="350"/>
      <c r="K197" s="340"/>
    </row>
    <row r="198" s="1" customFormat="1" ht="18.75" customHeight="1">
      <c r="B198" s="312"/>
      <c r="C198" s="312"/>
      <c r="D198" s="312"/>
      <c r="E198" s="312"/>
      <c r="F198" s="312"/>
      <c r="G198" s="312"/>
      <c r="H198" s="312"/>
      <c r="I198" s="312"/>
      <c r="J198" s="312"/>
      <c r="K198" s="312"/>
    </row>
    <row r="199" s="1" customFormat="1" ht="13.5">
      <c r="B199" s="291"/>
      <c r="C199" s="292"/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1">
      <c r="B200" s="294"/>
      <c r="C200" s="295" t="s">
        <v>3664</v>
      </c>
      <c r="D200" s="295"/>
      <c r="E200" s="295"/>
      <c r="F200" s="295"/>
      <c r="G200" s="295"/>
      <c r="H200" s="295"/>
      <c r="I200" s="295"/>
      <c r="J200" s="295"/>
      <c r="K200" s="296"/>
    </row>
    <row r="201" s="1" customFormat="1" ht="25.5" customHeight="1">
      <c r="B201" s="294"/>
      <c r="C201" s="374" t="s">
        <v>3665</v>
      </c>
      <c r="D201" s="374"/>
      <c r="E201" s="374"/>
      <c r="F201" s="374" t="s">
        <v>3666</v>
      </c>
      <c r="G201" s="375"/>
      <c r="H201" s="374" t="s">
        <v>3667</v>
      </c>
      <c r="I201" s="374"/>
      <c r="J201" s="374"/>
      <c r="K201" s="296"/>
    </row>
    <row r="202" s="1" customFormat="1" ht="5.25" customHeight="1">
      <c r="B202" s="329"/>
      <c r="C202" s="324"/>
      <c r="D202" s="324"/>
      <c r="E202" s="324"/>
      <c r="F202" s="324"/>
      <c r="G202" s="350"/>
      <c r="H202" s="324"/>
      <c r="I202" s="324"/>
      <c r="J202" s="324"/>
      <c r="K202" s="352"/>
    </row>
    <row r="203" s="1" customFormat="1" ht="15" customHeight="1">
      <c r="B203" s="329"/>
      <c r="C203" s="304" t="s">
        <v>3657</v>
      </c>
      <c r="D203" s="304"/>
      <c r="E203" s="304"/>
      <c r="F203" s="327" t="s">
        <v>44</v>
      </c>
      <c r="G203" s="304"/>
      <c r="H203" s="304" t="s">
        <v>3668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45</v>
      </c>
      <c r="G204" s="304"/>
      <c r="H204" s="304" t="s">
        <v>3669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48</v>
      </c>
      <c r="G205" s="304"/>
      <c r="H205" s="304" t="s">
        <v>3670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46</v>
      </c>
      <c r="G206" s="304"/>
      <c r="H206" s="304" t="s">
        <v>3671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 t="s">
        <v>47</v>
      </c>
      <c r="G207" s="304"/>
      <c r="H207" s="304" t="s">
        <v>3672</v>
      </c>
      <c r="I207" s="304"/>
      <c r="J207" s="304"/>
      <c r="K207" s="352"/>
    </row>
    <row r="208" s="1" customFormat="1" ht="15" customHeight="1">
      <c r="B208" s="329"/>
      <c r="C208" s="304"/>
      <c r="D208" s="304"/>
      <c r="E208" s="304"/>
      <c r="F208" s="327"/>
      <c r="G208" s="304"/>
      <c r="H208" s="304"/>
      <c r="I208" s="304"/>
      <c r="J208" s="304"/>
      <c r="K208" s="352"/>
    </row>
    <row r="209" s="1" customFormat="1" ht="15" customHeight="1">
      <c r="B209" s="329"/>
      <c r="C209" s="304" t="s">
        <v>3611</v>
      </c>
      <c r="D209" s="304"/>
      <c r="E209" s="304"/>
      <c r="F209" s="327" t="s">
        <v>80</v>
      </c>
      <c r="G209" s="304"/>
      <c r="H209" s="304" t="s">
        <v>3673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3508</v>
      </c>
      <c r="G210" s="304"/>
      <c r="H210" s="304" t="s">
        <v>3509</v>
      </c>
      <c r="I210" s="304"/>
      <c r="J210" s="304"/>
      <c r="K210" s="352"/>
    </row>
    <row r="211" s="1" customFormat="1" ht="15" customHeight="1">
      <c r="B211" s="329"/>
      <c r="C211" s="304"/>
      <c r="D211" s="304"/>
      <c r="E211" s="304"/>
      <c r="F211" s="327" t="s">
        <v>3506</v>
      </c>
      <c r="G211" s="304"/>
      <c r="H211" s="304" t="s">
        <v>3674</v>
      </c>
      <c r="I211" s="304"/>
      <c r="J211" s="304"/>
      <c r="K211" s="352"/>
    </row>
    <row r="212" s="1" customFormat="1" ht="15" customHeight="1">
      <c r="B212" s="376"/>
      <c r="C212" s="304"/>
      <c r="D212" s="304"/>
      <c r="E212" s="304"/>
      <c r="F212" s="327" t="s">
        <v>3510</v>
      </c>
      <c r="G212" s="365"/>
      <c r="H212" s="356" t="s">
        <v>3511</v>
      </c>
      <c r="I212" s="356"/>
      <c r="J212" s="356"/>
      <c r="K212" s="377"/>
    </row>
    <row r="213" s="1" customFormat="1" ht="15" customHeight="1">
      <c r="B213" s="376"/>
      <c r="C213" s="304"/>
      <c r="D213" s="304"/>
      <c r="E213" s="304"/>
      <c r="F213" s="327" t="s">
        <v>3382</v>
      </c>
      <c r="G213" s="365"/>
      <c r="H213" s="356" t="s">
        <v>3675</v>
      </c>
      <c r="I213" s="356"/>
      <c r="J213" s="356"/>
      <c r="K213" s="377"/>
    </row>
    <row r="214" s="1" customFormat="1" ht="15" customHeight="1">
      <c r="B214" s="376"/>
      <c r="C214" s="304"/>
      <c r="D214" s="304"/>
      <c r="E214" s="304"/>
      <c r="F214" s="327"/>
      <c r="G214" s="365"/>
      <c r="H214" s="356"/>
      <c r="I214" s="356"/>
      <c r="J214" s="356"/>
      <c r="K214" s="377"/>
    </row>
    <row r="215" s="1" customFormat="1" ht="15" customHeight="1">
      <c r="B215" s="376"/>
      <c r="C215" s="304" t="s">
        <v>3635</v>
      </c>
      <c r="D215" s="304"/>
      <c r="E215" s="304"/>
      <c r="F215" s="327">
        <v>1</v>
      </c>
      <c r="G215" s="365"/>
      <c r="H215" s="356" t="s">
        <v>3676</v>
      </c>
      <c r="I215" s="356"/>
      <c r="J215" s="356"/>
      <c r="K215" s="377"/>
    </row>
    <row r="216" s="1" customFormat="1" ht="15" customHeight="1">
      <c r="B216" s="376"/>
      <c r="C216" s="304"/>
      <c r="D216" s="304"/>
      <c r="E216" s="304"/>
      <c r="F216" s="327">
        <v>2</v>
      </c>
      <c r="G216" s="365"/>
      <c r="H216" s="356" t="s">
        <v>3677</v>
      </c>
      <c r="I216" s="356"/>
      <c r="J216" s="356"/>
      <c r="K216" s="377"/>
    </row>
    <row r="217" s="1" customFormat="1" ht="15" customHeight="1">
      <c r="B217" s="376"/>
      <c r="C217" s="304"/>
      <c r="D217" s="304"/>
      <c r="E217" s="304"/>
      <c r="F217" s="327">
        <v>3</v>
      </c>
      <c r="G217" s="365"/>
      <c r="H217" s="356" t="s">
        <v>3678</v>
      </c>
      <c r="I217" s="356"/>
      <c r="J217" s="356"/>
      <c r="K217" s="377"/>
    </row>
    <row r="218" s="1" customFormat="1" ht="15" customHeight="1">
      <c r="B218" s="376"/>
      <c r="C218" s="304"/>
      <c r="D218" s="304"/>
      <c r="E218" s="304"/>
      <c r="F218" s="327">
        <v>4</v>
      </c>
      <c r="G218" s="365"/>
      <c r="H218" s="356" t="s">
        <v>3679</v>
      </c>
      <c r="I218" s="356"/>
      <c r="J218" s="356"/>
      <c r="K218" s="377"/>
    </row>
    <row r="219" s="1" customFormat="1" ht="12.75" customHeight="1">
      <c r="B219" s="378"/>
      <c r="C219" s="379"/>
      <c r="D219" s="379"/>
      <c r="E219" s="379"/>
      <c r="F219" s="379"/>
      <c r="G219" s="379"/>
      <c r="H219" s="379"/>
      <c r="I219" s="379"/>
      <c r="J219" s="379"/>
      <c r="K219" s="38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PC-PEPA\Josef</dc:creator>
  <cp:lastModifiedBy>PC-PEPA\Josef</cp:lastModifiedBy>
  <dcterms:created xsi:type="dcterms:W3CDTF">2024-07-09T12:17:20Z</dcterms:created>
  <dcterms:modified xsi:type="dcterms:W3CDTF">2024-07-09T12:17:32Z</dcterms:modified>
</cp:coreProperties>
</file>