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1172189\AppData\Local\Microsoft\Windows\INetCache\Content.Outlook\WAWA1GQA\"/>
    </mc:Choice>
  </mc:AlternateContent>
  <bookViews>
    <workbookView xWindow="0" yWindow="0" windowWidth="28800" windowHeight="11700" activeTab="2"/>
  </bookViews>
  <sheets>
    <sheet name="reklamní předměty" sheetId="9" r:id="rId1"/>
    <sheet name="print" sheetId="4" r:id="rId2"/>
    <sheet name="media" sheetId="11" r:id="rId3"/>
    <sheet name="kreativní, produkční práce" sheetId="10" r:id="rId4"/>
    <sheet name="NC pro účely hodnocení" sheetId="7" r:id="rId5"/>
  </sheets>
  <definedNames>
    <definedName name="_xlnm.Print_Area" localSheetId="3">'kreativní, produkční práce'!$A$3:$J$65</definedName>
    <definedName name="_xlnm.Print_Area" localSheetId="4">'NC pro účely hodnocení'!$A$1:$K$26</definedName>
    <definedName name="_xlnm.Print_Area" localSheetId="1">print!$A$1:$F$67</definedName>
    <definedName name="_xlnm.Print_Area" localSheetId="0">'reklamní předměty'!$A$3:$G$30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8" i="11" l="1"/>
  <c r="F49" i="11" l="1"/>
  <c r="F25" i="11"/>
  <c r="D18" i="10"/>
  <c r="D16" i="10"/>
  <c r="F123" i="11" l="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9" i="11"/>
  <c r="F42" i="11"/>
  <c r="F43" i="11"/>
  <c r="F44" i="11"/>
  <c r="F45" i="11"/>
  <c r="F46" i="11"/>
  <c r="F47" i="11"/>
  <c r="F48" i="11"/>
  <c r="F50" i="11"/>
  <c r="F51" i="11"/>
  <c r="F52" i="11"/>
  <c r="F53" i="11"/>
  <c r="F39" i="11"/>
  <c r="F38" i="11"/>
  <c r="F37" i="11"/>
  <c r="F36" i="11"/>
  <c r="F35" i="11"/>
  <c r="F34" i="11"/>
  <c r="F32" i="11"/>
  <c r="F31" i="11"/>
  <c r="F29" i="11"/>
  <c r="F28" i="11"/>
  <c r="F27" i="11"/>
  <c r="F26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22" i="11" l="1"/>
  <c r="F170" i="11" s="1"/>
  <c r="F56" i="11" l="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55" i="11"/>
  <c r="F41" i="11"/>
  <c r="F54" i="11" s="1"/>
  <c r="F121" i="11" l="1"/>
  <c r="D30" i="11" l="1"/>
  <c r="F30" i="11" s="1"/>
  <c r="F40" i="11" l="1"/>
  <c r="F33" i="11" l="1"/>
  <c r="E13" i="4" l="1"/>
  <c r="E12" i="4"/>
  <c r="E11" i="4"/>
  <c r="E10" i="4"/>
  <c r="E18" i="4" l="1"/>
  <c r="E60" i="4" l="1"/>
  <c r="E59" i="4"/>
  <c r="E58" i="4"/>
  <c r="E57" i="4"/>
  <c r="E56" i="4"/>
  <c r="E55" i="4"/>
  <c r="F16" i="9" l="1"/>
  <c r="F11" i="9"/>
  <c r="F12" i="9"/>
  <c r="F13" i="9"/>
  <c r="F19" i="9"/>
  <c r="F17" i="9"/>
  <c r="F15" i="9"/>
  <c r="F18" i="9"/>
  <c r="F14" i="9"/>
  <c r="F10" i="9"/>
  <c r="F9" i="9"/>
  <c r="D33" i="10" l="1"/>
  <c r="D42" i="10" l="1"/>
  <c r="F6" i="9" l="1"/>
  <c r="F23" i="9"/>
  <c r="F24" i="9"/>
  <c r="F25" i="9"/>
  <c r="D5" i="10" l="1"/>
  <c r="D6" i="10" s="1"/>
  <c r="D9" i="10"/>
  <c r="D10" i="10"/>
  <c r="D11" i="10"/>
  <c r="D15" i="10"/>
  <c r="D17" i="10"/>
  <c r="D19" i="10"/>
  <c r="D20" i="10"/>
  <c r="D24" i="10"/>
  <c r="D25" i="10"/>
  <c r="D26" i="10"/>
  <c r="D27" i="10"/>
  <c r="D28" i="10"/>
  <c r="D29" i="10"/>
  <c r="D30" i="10"/>
  <c r="D31" i="10"/>
  <c r="D32" i="10"/>
  <c r="D34" i="10"/>
  <c r="D35" i="10"/>
  <c r="D39" i="10"/>
  <c r="D40" i="10"/>
  <c r="D41" i="10"/>
  <c r="D43" i="10"/>
  <c r="D44" i="10"/>
  <c r="D45" i="10"/>
  <c r="D46" i="10"/>
  <c r="D47" i="10"/>
  <c r="D48" i="10"/>
  <c r="D49" i="10"/>
  <c r="F22" i="9"/>
  <c r="F21" i="9"/>
  <c r="F20" i="9"/>
  <c r="F8" i="9"/>
  <c r="F7" i="9"/>
  <c r="F5" i="9"/>
  <c r="D36" i="10" l="1"/>
  <c r="D50" i="10"/>
  <c r="D21" i="10"/>
  <c r="D12" i="10"/>
  <c r="F26" i="9"/>
  <c r="D16" i="7" s="1"/>
  <c r="B51" i="10" l="1"/>
  <c r="D19" i="7" s="1"/>
  <c r="C28" i="9"/>
  <c r="E26" i="4" l="1"/>
  <c r="E42" i="4" l="1"/>
  <c r="E41" i="4" l="1"/>
  <c r="E40" i="4"/>
  <c r="E39" i="4"/>
  <c r="E30" i="4"/>
  <c r="E29" i="4"/>
  <c r="E28" i="4"/>
  <c r="E27" i="4"/>
  <c r="E51" i="4" l="1"/>
  <c r="E52" i="4"/>
  <c r="E53" i="4"/>
  <c r="E54" i="4"/>
  <c r="E24" i="4"/>
  <c r="E25" i="4"/>
  <c r="E31" i="4"/>
  <c r="E32" i="4"/>
  <c r="E5" i="4"/>
  <c r="E6" i="4"/>
  <c r="E7" i="4"/>
  <c r="E8" i="4"/>
  <c r="E9" i="4"/>
  <c r="E14" i="4"/>
  <c r="E15" i="4"/>
  <c r="E16" i="4"/>
  <c r="E17" i="4"/>
  <c r="E19" i="4"/>
  <c r="E20" i="4"/>
  <c r="E61" i="4" l="1"/>
  <c r="E33" i="4"/>
  <c r="E47" i="4" l="1"/>
  <c r="E46" i="4"/>
  <c r="E37" i="4"/>
  <c r="E38" i="4"/>
  <c r="E36" i="4"/>
  <c r="E4" i="4"/>
  <c r="E21" i="4" s="1"/>
  <c r="E48" i="4" l="1"/>
  <c r="E43" i="4"/>
  <c r="F172" i="11"/>
  <c r="D18" i="7" s="1"/>
  <c r="C63" i="4" l="1"/>
  <c r="D17" i="7" s="1"/>
  <c r="D20" i="7" s="1"/>
</calcChain>
</file>

<file path=xl/sharedStrings.xml><?xml version="1.0" encoding="utf-8"?>
<sst xmlns="http://schemas.openxmlformats.org/spreadsheetml/2006/main" count="794" uniqueCount="426">
  <si>
    <t xml:space="preserve">Tisk plakátů na billboardy                                   </t>
  </si>
  <si>
    <t xml:space="preserve">Leták skládaný  </t>
  </si>
  <si>
    <t>Reklamní předměty</t>
  </si>
  <si>
    <t>druh práce</t>
  </si>
  <si>
    <t>grafické a programovací práce v programu Flash</t>
  </si>
  <si>
    <t>leták</t>
  </si>
  <si>
    <t>Pexeso</t>
  </si>
  <si>
    <t>Složka</t>
  </si>
  <si>
    <t>60x90mm, 250 g/m, primcard, tisk: 4/4 B + 1/0 disperzní lak</t>
  </si>
  <si>
    <t>A3, 200 g/m, KM, tisk: 4/0</t>
  </si>
  <si>
    <t>typ</t>
  </si>
  <si>
    <t>specifikace</t>
  </si>
  <si>
    <t>počet ks</t>
  </si>
  <si>
    <t>Plakát</t>
  </si>
  <si>
    <t>Diplom</t>
  </si>
  <si>
    <t>A4, 200 g/m, KM, tisk: 4/0</t>
  </si>
  <si>
    <t>Print</t>
  </si>
  <si>
    <t>Výroba bannerů</t>
  </si>
  <si>
    <t xml:space="preserve">Kreativní a produkční práce </t>
  </si>
  <si>
    <t>pozice</t>
  </si>
  <si>
    <t>jazyková korektura (cena za normostranu)</t>
  </si>
  <si>
    <t>Copywriter</t>
  </si>
  <si>
    <t>Account Executive</t>
  </si>
  <si>
    <t>Account Director</t>
  </si>
  <si>
    <t xml:space="preserve">Media Planner </t>
  </si>
  <si>
    <t>A4+, reprografická příprava, 300g/m, křída mat, tisk: 3/0 B+ parciální UV lak aplikovaný na vysoce matný disperzní lak, výseková raznice</t>
  </si>
  <si>
    <t xml:space="preserve">DTP práce - změna sazby 1 inzerátu </t>
  </si>
  <si>
    <t>pronájem hostesek - 1 hosteska</t>
  </si>
  <si>
    <t xml:space="preserve">Tisk plakátů na bigboardy                                   </t>
  </si>
  <si>
    <t>9,6 x 3,6 m, 4/0, papír 160 g,</t>
  </si>
  <si>
    <t>euro formát, 4/0, papír 160 g,</t>
  </si>
  <si>
    <t>NABÍDKOVÁ CENA STANOVENÁ PRO ÚČELY HODNOCENÍ NABÍDEK</t>
  </si>
  <si>
    <t>Kreativní a produkční práce</t>
  </si>
  <si>
    <t>Součet cen za položky 
(viz součtové položky z předchozích listů ceníku)</t>
  </si>
  <si>
    <t xml:space="preserve">Ev č. VZ: </t>
  </si>
  <si>
    <t xml:space="preserve">Veřejná zakázka: </t>
  </si>
  <si>
    <t>Zadavatel:</t>
  </si>
  <si>
    <t>množství v ks</t>
  </si>
  <si>
    <t>Grafik</t>
  </si>
  <si>
    <t>Media</t>
  </si>
  <si>
    <t>Média</t>
  </si>
  <si>
    <t>DTP práce</t>
  </si>
  <si>
    <t>Grafické práce</t>
  </si>
  <si>
    <t>Ostatní práce</t>
  </si>
  <si>
    <t>Doprava</t>
  </si>
  <si>
    <t>Práce realizačního týmu</t>
  </si>
  <si>
    <t>Letáky</t>
  </si>
  <si>
    <t>Plakáty</t>
  </si>
  <si>
    <t>Dětské tiskoviny</t>
  </si>
  <si>
    <t>Bannery</t>
  </si>
  <si>
    <t>Tiskoviny pro lékaře</t>
  </si>
  <si>
    <t>kategorie</t>
  </si>
  <si>
    <t>LETÁKY - CENA CELKEM</t>
  </si>
  <si>
    <t>PLAKÁTY - CENA CELKEM</t>
  </si>
  <si>
    <t>DĚTSKÉ TISKOVINY - CENA CELKEM</t>
  </si>
  <si>
    <t>BANNERY - CENA CELKEM</t>
  </si>
  <si>
    <t>TISKOVINY PRO LÉKAŘE - CENA CELKEM</t>
  </si>
  <si>
    <t>3D modelace</t>
  </si>
  <si>
    <t>předpokládaný počet hodin</t>
  </si>
  <si>
    <t>předpokládané množství</t>
  </si>
  <si>
    <t>DPT PRÁCE - CENA CELKEM</t>
  </si>
  <si>
    <t>GRAFICKÉ PRÁCE - CENA CELKEM</t>
  </si>
  <si>
    <t>DOPRAVA - CENA CELKEM</t>
  </si>
  <si>
    <t>PRÁCE REALIZAČNÍHO TÝMU - CENA CELKEM</t>
  </si>
  <si>
    <t>REKLAMNÍ PŘEDMĚTY - CENA CELKEM</t>
  </si>
  <si>
    <t>*Uchazeč vyplní pouze takto zvýrazněná pole, ostatní budou doplněna automaticky dle nastavených vzorců.</t>
  </si>
  <si>
    <t>Oborová zdravotní pojišťovna zaměstanců bank, pojišťoven a stavebnictví</t>
  </si>
  <si>
    <t>Firma:</t>
  </si>
  <si>
    <t>IČ:</t>
  </si>
  <si>
    <t>Sídlo:</t>
  </si>
  <si>
    <t>Zástupce:</t>
  </si>
  <si>
    <t>Uchazeč</t>
  </si>
  <si>
    <t>Označení plnění</t>
  </si>
  <si>
    <t>Datum a podpis oprávněného zástupce uchazeče:</t>
  </si>
  <si>
    <t>doprava 1 palety materiálu /např. letáků, reklamních předmětů/ na trase Praha-Brno</t>
  </si>
  <si>
    <t>doprava 1 palety materiálu /např. letáků, reklamních předmětů/ na trase Praha-Ostrava</t>
  </si>
  <si>
    <t>potisk loga na výrobku dle logomanuálu</t>
  </si>
  <si>
    <t>branding (potisk)</t>
  </si>
  <si>
    <t xml:space="preserve">Propiska fialová </t>
  </si>
  <si>
    <t>Dětské omalovánky</t>
  </si>
  <si>
    <t>Antistresové omalovánky</t>
  </si>
  <si>
    <t>Analytik</t>
  </si>
  <si>
    <t>CELKOVÁ CENA ZA PRINT v Kč bez DPH</t>
  </si>
  <si>
    <t>CELKOVÁ CENA ZA REKLAMNÍ PŘEDMĚTY v Kč bez DPH</t>
  </si>
  <si>
    <t>CELKOVÁ NABÍDKOVÁ CENA v Kč bez DPH</t>
  </si>
  <si>
    <t>Fitness náramek</t>
  </si>
  <si>
    <t>Antistresová plastelína</t>
  </si>
  <si>
    <t>Dětská osuška s kapucí</t>
  </si>
  <si>
    <t>Eko hrnek</t>
  </si>
  <si>
    <t>Eko hrnek 300-430ml s bezpečnostním úchopem proti popálení; podmínka: nesmí obsahovat plast</t>
  </si>
  <si>
    <t>Umístění</t>
  </si>
  <si>
    <t>Nova Group</t>
  </si>
  <si>
    <t>ČT2</t>
  </si>
  <si>
    <t>Prima Group</t>
  </si>
  <si>
    <t>Česká Televize</t>
  </si>
  <si>
    <t>Regionalnitelevize.cz</t>
  </si>
  <si>
    <t>TV média celkem</t>
  </si>
  <si>
    <t>ČRo Radiožurnál</t>
  </si>
  <si>
    <t>CLV (118,5x175cm)</t>
  </si>
  <si>
    <t>OOH média celkem</t>
  </si>
  <si>
    <t>TV Nova s.r.o.  / novaplus.cz</t>
  </si>
  <si>
    <t>Obsahový web Prima Ženy</t>
  </si>
  <si>
    <t xml:space="preserve">Homepage iDNES.cz, Lidovky.cz a Expres.cz </t>
  </si>
  <si>
    <t>Online média celkem</t>
  </si>
  <si>
    <t>Jednotka</t>
  </si>
  <si>
    <t>Počet</t>
  </si>
  <si>
    <t>Pořad</t>
  </si>
  <si>
    <t>Spot</t>
  </si>
  <si>
    <t>Týden</t>
  </si>
  <si>
    <t>CLV</t>
  </si>
  <si>
    <t>PR článek</t>
  </si>
  <si>
    <t>Zobrazení</t>
  </si>
  <si>
    <t>CZECH NEWS CENTER FLOATING</t>
  </si>
  <si>
    <t>Videospot</t>
  </si>
  <si>
    <t>Mojezdravi.cz / CNC</t>
  </si>
  <si>
    <t>Branding homepage</t>
  </si>
  <si>
    <t>Seznam.cz</t>
  </si>
  <si>
    <t>Seznam.cz / Proženy.cz - Živ. styl</t>
  </si>
  <si>
    <t>GRPs</t>
  </si>
  <si>
    <t xml:space="preserve">A5, 4/4, materiál – křída, lesk 135 g/ m2, </t>
  </si>
  <si>
    <t xml:space="preserve">A5, 4/4, materiál – křída, lesk 170 g/ m2, </t>
  </si>
  <si>
    <t>A4/A5-1 lom, 4/4, rylování, skládání, materiál – křída, lesk 135 g/m2</t>
  </si>
  <si>
    <t>Dopis</t>
  </si>
  <si>
    <t>A4, 90g/m, tisk: 4/0</t>
  </si>
  <si>
    <t>Obálka</t>
  </si>
  <si>
    <t>Obálka s okénkem C5, potisk na spad 4/0</t>
  </si>
  <si>
    <t>Výroční zpráva</t>
  </si>
  <si>
    <t>Prima Group Exclusive</t>
  </si>
  <si>
    <t>ČT1</t>
  </si>
  <si>
    <t>Pořad (2 vzkazy)</t>
  </si>
  <si>
    <t>Pořad (4 vzkazy)</t>
  </si>
  <si>
    <t>10s sponzorské vzkazy u pořadu Prostřeno v objemu: 5x pořad po 4 vzkazech tzn. 20 vzkazů celkem</t>
  </si>
  <si>
    <t>ATMEDIA</t>
  </si>
  <si>
    <t>10s sponzorské vzkazy; floating</t>
  </si>
  <si>
    <t>1 vzkaz</t>
  </si>
  <si>
    <t>Reportáž</t>
  </si>
  <si>
    <t>TV Ambulance</t>
  </si>
  <si>
    <t>TV Reklamní systém</t>
  </si>
  <si>
    <t>Český rozhlas</t>
  </si>
  <si>
    <t>Minipořad v délce 1min., vysílaný vždy 1x každý všední den tzn. po+út+st+čt+pá tzn. celkem 5x v jednom týdnu</t>
  </si>
  <si>
    <t>Poradna v rámci jednoho pořadu ve všední den</t>
  </si>
  <si>
    <t>Hypercubes</t>
  </si>
  <si>
    <t>Využití celé inzertní plochy hypercubes v min. velikosti šíře a délky 2m a výšky 2,5m, a to ve městech, kde se nachází OZP pobočky</t>
  </si>
  <si>
    <t>HYPERCUBE</t>
  </si>
  <si>
    <t>Inzertní panely</t>
  </si>
  <si>
    <t>KINOREKLAMA</t>
  </si>
  <si>
    <t>CPV/shlédnutí</t>
  </si>
  <si>
    <t>TV LED OBRAZOVKY</t>
  </si>
  <si>
    <t>LED  obrazovky v rámci ČR (16 měst; 23 obrazovek); 20s reklamní spot nebo statická reklama; zobrazení: 1 týden na 23 obrazovkách a 64x denně v rámci jedné obrazovky tzn. 10304 zobrazení</t>
  </si>
  <si>
    <t>Ultra Kombi pro 1 týden: MF DNES, LN, Metro, 5plus2</t>
  </si>
  <si>
    <t>Ona Dnes</t>
  </si>
  <si>
    <t>Víkend DNES</t>
  </si>
  <si>
    <t>Rytmus života</t>
  </si>
  <si>
    <t>Chvilka pro tebe</t>
  </si>
  <si>
    <t>Žena a život</t>
  </si>
  <si>
    <t>Můj svět</t>
  </si>
  <si>
    <t>Maminka</t>
  </si>
  <si>
    <t>BLESK magazín TV</t>
  </si>
  <si>
    <t>Blesk zdraví</t>
  </si>
  <si>
    <t>Blesk pro ženy</t>
  </si>
  <si>
    <t>Moje zdraví</t>
  </si>
  <si>
    <t>Deník -  Zdraví</t>
  </si>
  <si>
    <t>Vlasta</t>
  </si>
  <si>
    <t>Florence</t>
  </si>
  <si>
    <t>Terapie</t>
  </si>
  <si>
    <t>Kondice</t>
  </si>
  <si>
    <t>Magazín Zdraví</t>
  </si>
  <si>
    <t>Celoplošná barevná inzerce v rozsahu celostrany</t>
  </si>
  <si>
    <t>celostrana</t>
  </si>
  <si>
    <t>FotoVideo</t>
  </si>
  <si>
    <t>Moje rodina  a já</t>
  </si>
  <si>
    <t>Perfect Women</t>
  </si>
  <si>
    <t>Estetika</t>
  </si>
  <si>
    <t>Zdravý životní styl</t>
  </si>
  <si>
    <t>Stavebnictví</t>
  </si>
  <si>
    <t>Právo - redakční strana</t>
  </si>
  <si>
    <t>Tisková média celkem</t>
  </si>
  <si>
    <t>YOUTUBE</t>
  </si>
  <si>
    <t>Trueview  10s + překryvná vrstva + doprovodný banner</t>
  </si>
  <si>
    <t>GOOGLE</t>
  </si>
  <si>
    <t>Vyhledávání; textový inzerát v rámci vyhledávání</t>
  </si>
  <si>
    <t>Kliknutí</t>
  </si>
  <si>
    <t>SEZNAM</t>
  </si>
  <si>
    <t>RTB</t>
  </si>
  <si>
    <t>Bannery v rámci RTB nákupu a konkrétního cílení (Mafra, Seznam, CNC, Adactive, TiscaliMedia a další dle doporučení)</t>
  </si>
  <si>
    <t>idvertorial/ CNC</t>
  </si>
  <si>
    <t>iDNES</t>
  </si>
  <si>
    <t>TV Nova s.r.o.</t>
  </si>
  <si>
    <t>Novinky.cz</t>
  </si>
  <si>
    <t>Homepage - inzerce nativní</t>
  </si>
  <si>
    <t>Planner pro sociální sítě</t>
  </si>
  <si>
    <t>Programátor</t>
  </si>
  <si>
    <t>CELKOVÁ CENA ZA MÉDIA v Kč bez DPH</t>
  </si>
  <si>
    <t>PR specialista</t>
  </si>
  <si>
    <t>10s sponzorské vzkazy u pořadu v pondělí v primetime čase mezi 20-22hod.: 1 pořad po 2 vzkazech</t>
  </si>
  <si>
    <t>Denik.cz</t>
  </si>
  <si>
    <t>Branding celoplošný napříč celým portálem</t>
  </si>
  <si>
    <t>MEDIACLUB / Radio United TOTAL: 14 stanic</t>
  </si>
  <si>
    <t>BIGBOARDY</t>
  </si>
  <si>
    <t>BIGBOARD</t>
  </si>
  <si>
    <t>Minimálně 4 barevné varianty v plechové či jiné pevné krabičce (ne papírové), minimální hmotnost plastelíny  20g</t>
  </si>
  <si>
    <t>Zeleně podbarvené položky mohou být zadány dílčí veřejnou zakázkou bez obnovení soutěže</t>
  </si>
  <si>
    <t>DL v 210mm x š 99mm, 4/4, materiál - křída, lesk 250 g, baleno po 100ks</t>
  </si>
  <si>
    <t>DL v 210mm x š 99mm, 4/4, materiál - křída, lesk 170 g, baleno po 100ks</t>
  </si>
  <si>
    <t>B1, 200 g/m, KM, tisk: 4/0</t>
  </si>
  <si>
    <t>B2, 200 g/m, KM, tisk: 4/0</t>
  </si>
  <si>
    <t>B3, 200 g/m, KM, tisk: 4/0</t>
  </si>
  <si>
    <t>Prevence v tajence - dospělí</t>
  </si>
  <si>
    <t>Prevence v tajence - děti</t>
  </si>
  <si>
    <t>První pomoc pro děti</t>
  </si>
  <si>
    <t>A5 na výšku, 200 g/m, 4/4, minimálně 6 listů (12 stran), příprava obsahu publikace + tisk</t>
  </si>
  <si>
    <t>A5 na výšku, 200 g/m, 4/0 tzn. barevná strana + čb strana na vymalování, minimálně 6 listů (12 stran), příprava obsahu publikace + tisk</t>
  </si>
  <si>
    <t>A4, 4/4, papír 200g/m</t>
  </si>
  <si>
    <t>Dětské pexeso s minimální velikostí kartiček š 40 x v 40 mm,  300 g/m, KM, tisk: 4/4 + 1/1 disp.lak, rýhování, skládání</t>
  </si>
  <si>
    <t xml:space="preserve">grafické práce - běžné práce v grafickém programu ve vektorech (např. Adobe Illustrator, Photoshop apod.) </t>
  </si>
  <si>
    <t>Cena za 1 m2, 4/0, plachtovina PVC Mono/Polymerická, min. 510g, okraje zpevněné nebo svařené, banner s železnými oky a příslušenstvím na zavěšení</t>
  </si>
  <si>
    <t>Reklamní vlajka</t>
  </si>
  <si>
    <t>10s sponzorské vzkazy u seriálu v primetime (všední den mezi 20:15-22:00) v objemu: 2x pořad po 4 vzkazech tzn. 8 vzkazů celkem</t>
  </si>
  <si>
    <t>10s sponzorské vzkazy u pořadu v pátek v primetime čase mezi 20-22hod.: 1 pořad po 2 vzkazech</t>
  </si>
  <si>
    <t>Reportáž v délce min. 60 vteřin; odvysílaná vždy ve všední den mezi 17-22 hod., a to včetně sponzorské vzkazu před+po každé reportáži</t>
  </si>
  <si>
    <t>Skupina Óčko</t>
  </si>
  <si>
    <t>Radiohouse TOTAL: 58 stanic</t>
  </si>
  <si>
    <t>TV IDS digital poster</t>
  </si>
  <si>
    <t>A3 plakát</t>
  </si>
  <si>
    <t>Obrazovky  v obchodních centrech</t>
  </si>
  <si>
    <t>Deník</t>
  </si>
  <si>
    <t>Pestrý svět</t>
  </si>
  <si>
    <t>Tina</t>
  </si>
  <si>
    <t>Claudia</t>
  </si>
  <si>
    <t>TV MAX</t>
  </si>
  <si>
    <t>Zásah</t>
  </si>
  <si>
    <t>Seznam Novinky</t>
  </si>
  <si>
    <t>doprava 1 palety materiálu /např. letáků, reklamních předmětů/ na trase Praha-Plzeň</t>
  </si>
  <si>
    <t>doprava 1 palety materiálu /např. letáků, reklamních předmětů/ na trase Praha-České  Budějovice</t>
  </si>
  <si>
    <t>doprava 1 palety materiálu /např. letáků, reklamních předmětů/ na trase Praha-Karlovy Vary</t>
  </si>
  <si>
    <t>doprava 1 palety materiálu /např. letáků, reklamních předmětů/ na trase Praha-Hradec Králové</t>
  </si>
  <si>
    <t>doprava 1 palety materiálu /např. letáků, reklamních předmětů/ na trase Praha-Ústí nad Labem</t>
  </si>
  <si>
    <t>doprava 1 palety materiálu /např. letáků, reklamních předmětů/ na trase Praha-Liberec</t>
  </si>
  <si>
    <t>doprava 1 palety materiálu /např. letáků, reklamních předmětů/ na trase Praha-Jihlava</t>
  </si>
  <si>
    <t>doprava 1 palety materiálu /např. letáků, reklamních předmětů/ na trase Praha-Olomouc</t>
  </si>
  <si>
    <t>doprava 1 palety materiálu /např. letáků, reklamních předmětů/ na trase Praha-Zlín</t>
  </si>
  <si>
    <t>Unisex elektronický fitness náramek bílé barvy s brandingem přímo na náramku; minimálně funkce: měření tepové frekvence, ušlá a uběhnutá vzdálenost, spálené kalorie</t>
  </si>
  <si>
    <t>Unisex elektronický fitness náramek černé barvy s brandingem přímo na náramku; minimálně funkce: měření tepové frekvence, ušlá a uběhnutá vzdálenost, spálené kalorie</t>
  </si>
  <si>
    <t>Předtočený vstup nebo rozhovor v pořadu Snídaně s Novou, a to včetně sponzorského vzkazu před+po vstupu</t>
  </si>
  <si>
    <t>Umístění bigboardů včetně produkce na 1 měsíc s umístěním minimálně 2 bigboardů v každém krajském městě</t>
  </si>
  <si>
    <t>Umístění CLV včetně produkce na 1 měsíc s umístěním minimálně 3 CLV v každém krajském městě</t>
  </si>
  <si>
    <t>Reklamní vlajka ve tvaru mušího křídla, polyester/polyflag min. 110g; potisk plnobarevný 4/4; hliníková konstrukce, kovový stojan</t>
  </si>
  <si>
    <t>Homepage exlusive</t>
  </si>
  <si>
    <t>iDNES.cz</t>
  </si>
  <si>
    <t>Roletka HP iDNES.cz</t>
  </si>
  <si>
    <t>Pracovní den</t>
  </si>
  <si>
    <t>Speciál dnes</t>
  </si>
  <si>
    <t>minimální velikost 70x70cm, minimální podíl bavlny 40%, minimální gramáž 300g/m2</t>
  </si>
  <si>
    <t>kompletní výroba 10 s. TV sponzorského vzkazu</t>
  </si>
  <si>
    <t>kompletní výroba 20 s. rozhlasového spotu</t>
  </si>
  <si>
    <t>CELKOVÁ CENA ZA KREATIVNÍ A PRODUKČNÍ PRÁCE v Kč bez DPH</t>
  </si>
  <si>
    <t>Balící lepící pásek</t>
  </si>
  <si>
    <t>PVC balící lepící pásek na balíky; bílý; šíře 48mm a délka 66m; možnost odchylky + - 15%; fialové logo OZP s minimálním rozměrem délky potisku 5cm; potisk po celé délce lepícího pásku s mezerou mezi logy min. 5cm a max. 8cm</t>
  </si>
  <si>
    <t>Krabice</t>
  </si>
  <si>
    <t>logo OZP na všech 4 bočních stranách krabice</t>
  </si>
  <si>
    <t>logo OZP po celé délce lepící pásky</t>
  </si>
  <si>
    <t>Propiska oranžová</t>
  </si>
  <si>
    <t>kompletní výroba 25 s. TV hraného spotu</t>
  </si>
  <si>
    <t>A4 na výšku; obálka 250g/m folie; vnitřní strany 130 g/m; 4/4; 106 stran celkem tzn. 53 listů + obálka; parciální lak na titulní straně v rozsahu 40% plochy</t>
  </si>
  <si>
    <t>25s reklamní spoty v objemu 30GRPs v cílové skupině  15+</t>
  </si>
  <si>
    <t>25s reklamní spoty v objemu 10GRPs v cílové skupině  15-69</t>
  </si>
  <si>
    <t>25s reklamní spoty ve všední dny a v čase 17-20hod.</t>
  </si>
  <si>
    <t>Magazín DNES+TV</t>
  </si>
  <si>
    <t>Celoplošná barevná inzerce v rozsahu 1/2 strany na šířku</t>
  </si>
  <si>
    <t>Prima Fresh</t>
  </si>
  <si>
    <t>Trueview  25s + překryvná vrstva + doprovodný banner</t>
  </si>
  <si>
    <t>Videospot v délce 25s, floating po všech titulech</t>
  </si>
  <si>
    <t>Videospot v délce 25s, nepřeskočitelná, výběr konkrétních pořadů</t>
  </si>
  <si>
    <t>Videospot v délce 25s, floating, bez novaplus.cz</t>
  </si>
  <si>
    <t>Videospot v délce 25s</t>
  </si>
  <si>
    <t>Facebook+Instagram</t>
  </si>
  <si>
    <t>CSFD.CZ</t>
  </si>
  <si>
    <t>1/2 na šířku</t>
  </si>
  <si>
    <t>Deník Blesk - po-út</t>
  </si>
  <si>
    <t>Deník Blesk - po-čt</t>
  </si>
  <si>
    <t>Kartonová krabice klopová z 3vrstvé vlnité lepenky; rozměr minimální: d30cm x š20cm x v15cm; rozměr maximální: d35cm x š25cm x v20cm</t>
  </si>
  <si>
    <t>Kartonová krabice klopová z 3vrstvé vlnité lepenky; rozměr minimální: d50cm x š20cm x v10cm; rozměr maximální: d55cm x š25cm x v15cm</t>
  </si>
  <si>
    <t>Poradna a PR komunikace v rámci pořadu "Sama doma"</t>
  </si>
  <si>
    <t>konkrétní ukázky na YouTube kanále OZP viz https://www.youtube.com/channel/UCCuf2Cc33kzoKuSPcR8Zslg</t>
  </si>
  <si>
    <t>doprava 1 palety materiálu /např. letáků, reklamních předmětů/ na trase Praha-Pardubice</t>
  </si>
  <si>
    <t>Chytré hodinky s CE certifikací měření EKG, typ Fitbit Sense a novější</t>
  </si>
  <si>
    <t>Chytré hodinky</t>
  </si>
  <si>
    <t>logo na krabičce výrobku dle logomanuálu</t>
  </si>
  <si>
    <t>Chytré hodinky s CE certifikací měření EKG, typ Samsung Watch 4 a novější, průměr 44 mm</t>
  </si>
  <si>
    <t>Chytré hodinky s CE certifikací měření EKG, typ Samsung Watch 4 a novější, průměr 42 mm</t>
  </si>
  <si>
    <t>Chytré hodinky s CE certifikací měření EKG, typ Samsung Watch 4 a novější, průměr 46 mm</t>
  </si>
  <si>
    <t>Chytré hodinky s CE certifikací měření EKG, typ Samsung Watch 4 a novější, průměr 40 mm</t>
  </si>
  <si>
    <t>Vzorový výtisk výroční zprávy  - tisk 1ks</t>
  </si>
  <si>
    <t>A4 na výšku; obálka 250g/m folie; vnitřní strany 130 g/m; 4/4; 106 stran celkem tzn. 53 listů + obálka</t>
  </si>
  <si>
    <t xml:space="preserve">Výroční zpráva </t>
  </si>
  <si>
    <t>Příplatek za tisk: 1 list tzn. 2 strany navíc k výše uvedené Výroční zprávě; odhadovaný počet listů 0-10</t>
  </si>
  <si>
    <t>Příplatek za parciální lak na zadní straně Výroční zprávy OZP v minimálním rozsahu 40% plochy (např. nápis + logo + grafické prvky)</t>
  </si>
  <si>
    <t>Výroční zpráva - doprava</t>
  </si>
  <si>
    <t>Vzorová výroční zpráva - doprava</t>
  </si>
  <si>
    <t>DL 1 LOMY (1 x lom na DL 210 x 99 mm, rozložený 210 x 198 mm), 4/4, materiál - křída, lesk 250 g; baleno po 100ks</t>
  </si>
  <si>
    <t>DL 2 LOMY (lom na DL v 210 mm x š 99mm; v 210 x š 297 mm); 4/4, materiál - křída, lesk 250 g, baleno po  100ks</t>
  </si>
  <si>
    <t>DL 3 LOMY (lom na DL v 210 mm x š 99mm; v 210 x š 396 mm); 4/4, materiál - křída, lesk 250 g, baleno po  100ks</t>
  </si>
  <si>
    <t>A1, 200 g/m, KM, tisk: 4/0</t>
  </si>
  <si>
    <t>A2, 200 g/m, KM, tisk: 4/0</t>
  </si>
  <si>
    <t>A4, 4/0, materiál - křída, mat 170g, baleno po 100ks</t>
  </si>
  <si>
    <t>A4, 4/0, materiál - křída, lesk 170g, baleno po 100ks</t>
  </si>
  <si>
    <t>A4, 4/4, materiál - křída, mat 170g, baleno po 100ks</t>
  </si>
  <si>
    <t>A4, 4/4, materiál - křída, lesk 170g, baleno po 100ks</t>
  </si>
  <si>
    <t>Nova</t>
  </si>
  <si>
    <t>Prima</t>
  </si>
  <si>
    <t>Deník Blesk</t>
  </si>
  <si>
    <t>vklad</t>
  </si>
  <si>
    <t>MF Dnes</t>
  </si>
  <si>
    <t>Seznam Nativ</t>
  </si>
  <si>
    <t>25s reklamní spoty v objemu 50GRPs v nákupní cílové skupině 15-54 (40 % PT+20 % SPT) s garantovanou afinitou 1,2 v cílové skupině Ženy 25-45</t>
  </si>
  <si>
    <t>25s reklamní spoty v objemu 125GRPs v nákupní cílové skupině 15-54 (40 % PT+20 % SPT) s garantovanou afinitou 1,2 v cílové skupině Ženy 25-45</t>
  </si>
  <si>
    <t>25s reklamní spoty v objemu 250GRPs v nákupní cílové skupině 15-54 (40 % PT+20 % SPT) s garantovanou afinitou 1,2 v cílové skupině Ženy 25-45</t>
  </si>
  <si>
    <t>25s reklamní spoty v objemu 50GRPs v cílové skupině 15-69 (60% PT) s garantovanou afinitou 0,9 v cílové skupině Ženy 25-45</t>
  </si>
  <si>
    <t>25s reklamní spoty v objemu 160GRPs v cílové skupině 15-69 (60% PT) s garantovanou afinitou 0,9 v cílové skupině Ženy 25-45</t>
  </si>
  <si>
    <t>25s reklamní spoty v objemu 320GRPs v cílové skupině 15-69 (60% PT) s garantovanou afinitou 0,9 v cílové skupině Ženy 25-45</t>
  </si>
  <si>
    <t>10s sponzorské vzkazy u pořadu Události za okamžik 18:52; 1 týden</t>
  </si>
  <si>
    <t>10s sponzorské vzkazy u pořadu Počasí po Televizních novinách; 1 týden</t>
  </si>
  <si>
    <t>10s sponzorské vzkazy u pořadu Počasí 18:55 - 19:00; 1 týden</t>
  </si>
  <si>
    <t>20s reklamní spoty s nasazením po-pá vždy v čase: 06-09: 3x + 09-12: 2x tzn. 5 spotů za 1 den / 25 spotů za týden</t>
  </si>
  <si>
    <t>Radio Blaník</t>
  </si>
  <si>
    <t>Produkt: TV POST#VidimSeNaOcku; 1 týden obsahuje: 26 10vteřinových vzkazů + soutěž na FB a TV + 9x výhra v minimální hodnotě á 1000Kč (zajistí dodavatel včetně zaslání výhry, typ výher specifikuje OZP)</t>
  </si>
  <si>
    <t>Primetime Czechia</t>
  </si>
  <si>
    <t>25s reklamní spoty v rámci minimálně 10 regionálních televizích v regionální síti tv vysílání</t>
  </si>
  <si>
    <t>CNN Prima News Interview+</t>
  </si>
  <si>
    <t>Rozhovor se zástupcem OZP na téma po domluvě s redakcí; odsouhlasené okruhy otázek; včetně online vysílání a záznamu v archivu (vše cnn.iprima.cz) + PR článek special + FB post</t>
  </si>
  <si>
    <t>Interview+</t>
  </si>
  <si>
    <t>Multikina v krajských nebo okresních městech; minimální počet 10 multikin v 10 krajských městech; 25s reklamní spoty</t>
  </si>
  <si>
    <t>BILLBOARDY</t>
  </si>
  <si>
    <t>Billboard s umístěním na frekventovaných tazích a silnicích v blízkosti poboček OZP v krajských městech; včetně produkce (tisk, instalace, deinstalace);  návrh konkrétního umístění vyžaduje schválení ze strany OZP na základě poskytnutého seznamu dostupných lokalit a ploch</t>
  </si>
  <si>
    <t>Billboard</t>
  </si>
  <si>
    <t>vklad do 20 g 250 000 ks (cílení dle požadavku OZP)</t>
  </si>
  <si>
    <t>Týdeník Televize</t>
  </si>
  <si>
    <t>Marianne</t>
  </si>
  <si>
    <t>Celoplošná barevná inzerce v rozsahu 1/4 na šířku na 5. straně vydání v rámci Obsahu</t>
  </si>
  <si>
    <t>1/4 na šířku</t>
  </si>
  <si>
    <t>Zdravotnictví a medicína</t>
  </si>
  <si>
    <t>ESTATE</t>
  </si>
  <si>
    <t>TV Nova</t>
  </si>
  <si>
    <t>TV Prima</t>
  </si>
  <si>
    <t>1x umístění product placementu s verbální zmínkou + 1x umístění product placementu bez verbální zmínky, a to v rámci seriálu v primetime nebo super primetime čase</t>
  </si>
  <si>
    <t>1x umístění product placementu s verbální zmínkou + 1x umístění product placementu bez verbální zmínky, a to v rámci seriálu v primetime  čase</t>
  </si>
  <si>
    <t>PP</t>
  </si>
  <si>
    <t>TOP CLASS magazín</t>
  </si>
  <si>
    <t>Celoplošná barevná inzerce nebo PR článek v rozsahu celostrany</t>
  </si>
  <si>
    <t>Prima Group dětské TV</t>
  </si>
  <si>
    <t>25s reklamní spoty v objemu 10GRPs v cílové skupině 4-14 umístěných na dětských tv stanicích dle aktuálně platného rozložení</t>
  </si>
  <si>
    <t>TV Pohoda</t>
  </si>
  <si>
    <t>25s reklamní spoty na digitálních obrazovkách v čekárnách zdravotnických zařízení s min. návštěvností 1500/měs. s minimálně 3 odbornostmi: praktici, pediatři, stomatologie</t>
  </si>
  <si>
    <t>25s reklamní spoty na obrazovkách v čekárnách lékařů v minimálním počtu 250 obrazovek</t>
  </si>
  <si>
    <t>30s reklamní vizuály na obrazovkách v čekárnách lékařů v minimálním počtu 200 obrazovek s možností výběru minimálně dvou odborností</t>
  </si>
  <si>
    <t>leták 1ks</t>
  </si>
  <si>
    <t>časopis 1ks</t>
  </si>
  <si>
    <t>30s reklamní vizuály na obrazovkách s minimální velikostí 55" v OC centrech (Ad panely) a v minimálně 15 městech;  30s vizuál se bude skládat z několika motivů, které bude definovat OZP</t>
  </si>
  <si>
    <t>CNC</t>
  </si>
  <si>
    <t>projekt</t>
  </si>
  <si>
    <t>Seznam Nativ s garancí minimálně 50 000 unikátních uživatelů</t>
  </si>
  <si>
    <t>idnes.cz</t>
  </si>
  <si>
    <t>Mobilní bannery</t>
  </si>
  <si>
    <t>extra.cz</t>
  </si>
  <si>
    <t>STROSSLE</t>
  </si>
  <si>
    <t>Imprese</t>
  </si>
  <si>
    <t>Nativní reklama  / Weby pro mladí (cílení dle domén / vertikály)</t>
  </si>
  <si>
    <t>Nativní reklama / Weby pro seniory (s prioritou na ženy)</t>
  </si>
  <si>
    <t>Vstupní analýza+budování povědomí o značce OZP na diskuzních fórech</t>
  </si>
  <si>
    <t>Měsíc</t>
  </si>
  <si>
    <t>zenysro.cz</t>
  </si>
  <si>
    <t>TIKTOK</t>
  </si>
  <si>
    <t>Videospot v délce 60s; CS: 18-35 let, zdravý životní styl, zubní péče, digitální zařízení, finanční a poj. služby</t>
  </si>
  <si>
    <t>Trueview  25s + překryvná vrstva + doprovodný banner - remarketing, CS: 18+, Zájem o zdrav. pojištění, Nadšenci do zdraví a fitness, Zdravý životní styl, Zubní péče: 30% zobrazení; 18+, Ženy/rodiče, Živ. styl zaměřený na rodinu, zdravý životní styl, Zubní péče: 50% zobrazení; 18+, Nadšenci do zdraví, Zájem o zdravotní pojištění, Lovci výhodných akcí: 20% zobrazení</t>
  </si>
  <si>
    <t>Trueview  10s + překryvná vrstva + doprovodný banner - remarketing, CS: 18+, Zájem o zdrav. pojištění, Nadšenci do zdraví a fitness, Zdravý životní styl, Zubní péče: 30% zobrazení; 18+, Ženy/rodiče, Živ. styl zaměřený na rodinu, zdravý životní styl, Zubní péče: 50% zobrazení; 18+, Nadšenci do zdraví, Zájem o zdravotní pojištění, Lovci výhodných akcí: 20% zobrazení</t>
  </si>
  <si>
    <t>GOOGLE+SEZNAM</t>
  </si>
  <si>
    <t>Bannery v rámci sítě Google a Seznam, CS: 18-24, Zdraví, Zprávy ze zdravotnictví, Zdravotní pojištění, Fitness, Sport, Běh, Péče o zdraví</t>
  </si>
  <si>
    <t>Bannery v rámci sítě Google a Seznam, CS: 25-50, Rodičovství, Zdraví, Zprávy ze zdravotnictví, Zdravotní pojištění, Fitness, Sport, Péče o zdraví</t>
  </si>
  <si>
    <t>Bannery v rámci sítě Google a Seznam, CS: 51-75, Zdraví, Zdravotní pojištění, Kupony a slevové nabídky tzn. slevy a výhody tzn. lovci výhodných akcí</t>
  </si>
  <si>
    <t>Facebook Video</t>
  </si>
  <si>
    <t>25s OZP spoty nebo 60s OZP grotesky; Facebook Video alespoň 15s sledování (ThruPlay FB)</t>
  </si>
  <si>
    <t>Veškeré dostupné formáty a dle konkrétního cílení, CS: 18-30, Péče o zdraví, Zdravotní pojištění, Chytré hodinky, Fitness a wellness, Sporty a outdoorové aktivity</t>
  </si>
  <si>
    <t>Veškeré dostupné formáty a dle konkrétního cílení, CS: 31-50, Rodiče, Péče o zdraví, Chytré hodinky, zdravotní pojištění, Fitness a wellness, Sporty a outdoorové aktivity</t>
  </si>
  <si>
    <t>Veškeré dostupné formáty a dle konkrétního cílení, CS: 51-75,Péče o zdraví, zdravotní pojištění, Slevy a výhody</t>
  </si>
  <si>
    <t>Veškeré dostupné formáty a dle konkrétního cílení - REMARKETING, CS: Reagovali na reklamu a podobní těm, kteří reagovali na reklamu (interakce typu like, comment, sdílení)</t>
  </si>
  <si>
    <t>Bannery v rámci sítě Google a Seznam - REMARKETING, CS: navštívili webovou stránku OZP nebo landingpage OZP</t>
  </si>
  <si>
    <t>Veškeré dostupné formáty a dle konkrétního cílení - REMARKETING, CS: navštívili webovou stránku OZP nebo landingpage OZP</t>
  </si>
  <si>
    <t>Promovaný  post, CS: 18-30: 30% podíl z plnění; 31-49: 50% podíl z plnění; 50-75: 20% podíl z plnění</t>
  </si>
  <si>
    <t>CNC NATIVE projekt včetně garance minimálně 40 000 unikátních uživatelů</t>
  </si>
  <si>
    <t>kompletní výroba 30 s. rozhlasového spotu</t>
  </si>
  <si>
    <t>kompletní výroba 30 s. TV hraného spotu</t>
  </si>
  <si>
    <t>Pořad (1 vzkaz)</t>
  </si>
  <si>
    <t>HPROMOTION EBUILDING STANDARD 3</t>
  </si>
  <si>
    <t>Pořad Českománie - aktivní/verbální  zmínka produktu nebo produktů OZP + 6x sponzorský vzkaz + FB příspěvek v rámci pořadu + INST příspěvek v rámci pořadu</t>
  </si>
  <si>
    <t>Zajištění realizace markentigové strategie pro rok 2023</t>
  </si>
  <si>
    <t>Specifikace inzerce pro období: září 2023</t>
  </si>
  <si>
    <t xml:space="preserve">Příloha č. 1 - Soupis plnění </t>
  </si>
  <si>
    <t>Jednotková cena v Kč bez DPH*</t>
  </si>
  <si>
    <t>jednotková cena v Kč bez DPH*</t>
  </si>
  <si>
    <t>celková cena v Kč bez DPH</t>
  </si>
  <si>
    <t>Celková cena bez DPH</t>
  </si>
  <si>
    <t>celková cena za předpokládaný počet hodin v Kč bez DPH</t>
  </si>
  <si>
    <t>celková cena za předpokládané množství v Kč bez DPH</t>
  </si>
  <si>
    <t>spot 90s a více - rozhovor se zástupcem OZP umístěný ve všední den a v  čase 9-12 hodin</t>
  </si>
  <si>
    <t>20s reklamní spoty po dobu 1 týdne (produkt ČRo Radiožurnál Share týden)</t>
  </si>
  <si>
    <t>Umístění inzerce ve velikosti A3 na reklamním panelu ve zdravotnických zařízeních v ČR dle vybraných odborností, a to včetně produkce (přípravy a tisku až 5 motivů)</t>
  </si>
  <si>
    <t>Distribuce propagačních DL letáků OZP do čekáren v rámci zdravotnických zařízení a v jejich blízkosti</t>
  </si>
  <si>
    <t>Distribuce časopisu BONUS OZP do čekáren v rámci zdravotnických zařízení a v jejich blízkosti</t>
  </si>
  <si>
    <t>Distribuce letáků; IDS</t>
  </si>
  <si>
    <t>Distribuce letáků; MOJEAMBULANCE a ostatní zdrav. zařízení</t>
  </si>
  <si>
    <t>Distribuce časopisu; IDS</t>
  </si>
  <si>
    <t>Distribuce časopisu; MOJEAMBULANCE a ostatní zdrav. zařízení</t>
  </si>
  <si>
    <t>Nativní reklama  / Weby o zdraví, zdravém životním stylu</t>
  </si>
  <si>
    <t>plastové kuličkové pero ve fialové barvě, tělo s ergonomicky tvarovaným úchopem, barva náplně modrá, šíře stopy 0,5 mm</t>
  </si>
  <si>
    <t>plastové kuličkové pero v oranžové barvě, tělo s ergonomicky tvarovaným úchopem, barva náplně modrá, šíře stopy 0,5 mm</t>
  </si>
  <si>
    <t>Objednací kartičky</t>
  </si>
  <si>
    <t>Doprava výročních zpráv do sídla OZP Roškotova 1, Praha 4</t>
  </si>
  <si>
    <t>Doprava vzorové výroční zprávy do sídla OZP Roškotova 1, Praha 4</t>
  </si>
  <si>
    <t>zdravezpravy.cz</t>
  </si>
  <si>
    <t>Chytré hodinky s CE certifikací měření EKG, typ Samsung Watch 5, průměr 40 mm</t>
  </si>
  <si>
    <t>Chytré hodinky s CE certifikací měření EKG, typ Samsung Watch 5, průměr 45 mm</t>
  </si>
  <si>
    <t>počet zobrazení</t>
  </si>
  <si>
    <t>Chytré hodinky s CE certifikací měření EKG, typ Apple Watch 7, průměr 41 mm</t>
  </si>
  <si>
    <t>Chytré hodinky s CE certifikací měření EKG, typ Apple Watch 7, průměr 45 mm</t>
  </si>
  <si>
    <t>Chytré hodinky s CE certifikací měření EKG, typ Apple Watch 8, průměr 41 mm</t>
  </si>
  <si>
    <t>Chytré hodinky s CE certifikací měření EKG, typ Apple Watch 8, průměr 45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</si>
</sst>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  <numFmt numFmtId="166" formatCode="#,##0.00\ _K_č"/>
    <numFmt numFmtId="167" formatCode="_-* #,##0\ _K_č_-;\-* #,##0\ _K_č_-;_-* &quot;-&quot;??\ _K_č_-;_-@_-"/>
    <numFmt numFmtId="168" formatCode="#,##0\ _K_č"/>
    <numFmt numFmtId="169" formatCode="#,##0_ ;\-#,##0\ 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i/>
      <sz val="10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/>
    <xf numFmtId="0" fontId="5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/>
    <xf numFmtId="0" fontId="7" fillId="0" borderId="9" xfId="0" applyFont="1" applyBorder="1" applyAlignment="1">
      <alignment horizontal="center" vertical="center" wrapText="1"/>
    </xf>
    <xf numFmtId="166" fontId="6" fillId="0" borderId="13" xfId="1" applyNumberFormat="1" applyFont="1" applyBorder="1" applyAlignment="1">
      <alignment horizontal="center" vertical="center"/>
    </xf>
    <xf numFmtId="166" fontId="7" fillId="0" borderId="9" xfId="1" applyNumberFormat="1" applyFont="1" applyBorder="1" applyAlignment="1">
      <alignment horizontal="center" vertical="center"/>
    </xf>
    <xf numFmtId="166" fontId="6" fillId="0" borderId="4" xfId="1" applyNumberFormat="1" applyFont="1" applyBorder="1" applyAlignment="1">
      <alignment horizontal="center" vertical="center"/>
    </xf>
    <xf numFmtId="166" fontId="6" fillId="0" borderId="23" xfId="1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Border="1"/>
    <xf numFmtId="166" fontId="5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8" fontId="7" fillId="0" borderId="9" xfId="1" applyNumberFormat="1" applyFont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166" fontId="6" fillId="0" borderId="13" xfId="1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0" xfId="0" applyFont="1"/>
    <xf numFmtId="0" fontId="6" fillId="0" borderId="21" xfId="0" applyFont="1" applyBorder="1" applyAlignment="1">
      <alignment horizontal="left" vertical="center" wrapText="1"/>
    </xf>
    <xf numFmtId="0" fontId="6" fillId="7" borderId="3" xfId="0" applyFont="1" applyFill="1" applyBorder="1" applyAlignment="1">
      <alignment wrapText="1"/>
    </xf>
    <xf numFmtId="0" fontId="6" fillId="0" borderId="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justify" vertical="center"/>
    </xf>
    <xf numFmtId="0" fontId="6" fillId="0" borderId="3" xfId="0" applyFont="1" applyBorder="1"/>
    <xf numFmtId="0" fontId="6" fillId="7" borderId="3" xfId="0" applyFont="1" applyFill="1" applyBorder="1"/>
    <xf numFmtId="0" fontId="6" fillId="0" borderId="21" xfId="0" applyFont="1" applyFill="1" applyBorder="1"/>
    <xf numFmtId="0" fontId="6" fillId="0" borderId="0" xfId="0" applyFont="1" applyBorder="1"/>
    <xf numFmtId="0" fontId="12" fillId="0" borderId="0" xfId="0" applyFont="1" applyBorder="1"/>
    <xf numFmtId="0" fontId="6" fillId="0" borderId="11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166" fontId="6" fillId="2" borderId="1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6" fillId="0" borderId="22" xfId="0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horizontal="center" vertical="center"/>
    </xf>
    <xf numFmtId="0" fontId="6" fillId="0" borderId="12" xfId="0" applyFont="1" applyBorder="1"/>
    <xf numFmtId="166" fontId="6" fillId="2" borderId="1" xfId="0" applyNumberFormat="1" applyFont="1" applyFill="1" applyBorder="1" applyAlignment="1">
      <alignment horizontal="center" vertical="center"/>
    </xf>
    <xf numFmtId="0" fontId="6" fillId="0" borderId="22" xfId="0" applyFont="1" applyBorder="1"/>
    <xf numFmtId="0" fontId="6" fillId="0" borderId="21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center" vertical="center"/>
    </xf>
    <xf numFmtId="166" fontId="6" fillId="2" borderId="22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6" fillId="0" borderId="12" xfId="0" applyFont="1" applyFill="1" applyBorder="1"/>
    <xf numFmtId="3" fontId="6" fillId="0" borderId="12" xfId="0" applyNumberFormat="1" applyFont="1" applyFill="1" applyBorder="1" applyAlignment="1">
      <alignment horizontal="center" vertical="center"/>
    </xf>
    <xf numFmtId="0" fontId="6" fillId="7" borderId="12" xfId="0" applyFont="1" applyFill="1" applyBorder="1"/>
    <xf numFmtId="0" fontId="6" fillId="0" borderId="12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7" borderId="3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Border="1" applyAlignment="1">
      <alignment horizontal="left" vertical="center"/>
    </xf>
    <xf numFmtId="0" fontId="17" fillId="0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18" fillId="0" borderId="0" xfId="0" applyFont="1" applyFill="1" applyBorder="1"/>
    <xf numFmtId="0" fontId="20" fillId="0" borderId="0" xfId="0" applyFont="1" applyFill="1" applyBorder="1"/>
    <xf numFmtId="0" fontId="2" fillId="0" borderId="0" xfId="0" applyFont="1" applyBorder="1" applyAlignment="1">
      <alignment horizontal="left" vertical="center" wrapText="1"/>
    </xf>
    <xf numFmtId="168" fontId="7" fillId="0" borderId="0" xfId="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/>
    <xf numFmtId="0" fontId="24" fillId="0" borderId="0" xfId="0" applyFont="1" applyFill="1" applyBorder="1"/>
    <xf numFmtId="0" fontId="17" fillId="0" borderId="0" xfId="0" applyFont="1" applyBorder="1"/>
    <xf numFmtId="0" fontId="25" fillId="0" borderId="0" xfId="0" applyFont="1" applyBorder="1"/>
    <xf numFmtId="0" fontId="6" fillId="7" borderId="1" xfId="0" applyFont="1" applyFill="1" applyBorder="1" applyAlignment="1">
      <alignment wrapText="1"/>
    </xf>
    <xf numFmtId="0" fontId="0" fillId="7" borderId="3" xfId="0" applyFont="1" applyFill="1" applyBorder="1" applyAlignment="1">
      <alignment horizontal="justify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7" borderId="1" xfId="0" applyFont="1" applyFill="1" applyBorder="1" applyAlignment="1">
      <alignment vertical="center"/>
    </xf>
    <xf numFmtId="0" fontId="0" fillId="0" borderId="1" xfId="0" applyFont="1" applyBorder="1"/>
    <xf numFmtId="3" fontId="6" fillId="0" borderId="1" xfId="2" applyNumberFormat="1" applyFont="1" applyFill="1" applyBorder="1" applyAlignment="1" applyProtection="1">
      <alignment horizontal="center" vertical="center"/>
      <protection locked="0"/>
    </xf>
    <xf numFmtId="166" fontId="6" fillId="0" borderId="4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4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8" fontId="6" fillId="0" borderId="43" xfId="1" applyNumberFormat="1" applyFont="1" applyBorder="1" applyAlignment="1">
      <alignment horizontal="center" vertical="center"/>
    </xf>
    <xf numFmtId="168" fontId="6" fillId="2" borderId="41" xfId="0" applyNumberFormat="1" applyFont="1" applyFill="1" applyBorder="1" applyAlignment="1">
      <alignment horizontal="center" vertical="center"/>
    </xf>
    <xf numFmtId="168" fontId="6" fillId="0" borderId="14" xfId="1" applyNumberFormat="1" applyFont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168" fontId="6" fillId="0" borderId="14" xfId="1" applyNumberFormat="1" applyFont="1" applyFill="1" applyBorder="1" applyAlignment="1">
      <alignment horizontal="center" vertical="center"/>
    </xf>
    <xf numFmtId="168" fontId="6" fillId="0" borderId="43" xfId="1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166" fontId="7" fillId="6" borderId="44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168" fontId="6" fillId="2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13" fillId="0" borderId="0" xfId="0" applyFont="1" applyBorder="1"/>
    <xf numFmtId="166" fontId="6" fillId="2" borderId="12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166" fontId="6" fillId="2" borderId="12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7" fillId="5" borderId="33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center" vertical="center" wrapText="1"/>
    </xf>
    <xf numFmtId="166" fontId="6" fillId="2" borderId="1" xfId="5" applyNumberFormat="1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left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66" fontId="7" fillId="5" borderId="44" xfId="0" applyNumberFormat="1" applyFont="1" applyFill="1" applyBorder="1" applyAlignment="1">
      <alignment horizontal="center" vertical="center"/>
    </xf>
    <xf numFmtId="165" fontId="26" fillId="0" borderId="0" xfId="0" applyNumberFormat="1" applyFont="1"/>
    <xf numFmtId="165" fontId="27" fillId="0" borderId="0" xfId="0" applyNumberFormat="1" applyFont="1"/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67" fontId="6" fillId="0" borderId="22" xfId="2" applyNumberFormat="1" applyFont="1" applyFill="1" applyBorder="1" applyAlignment="1">
      <alignment horizontal="center" vertical="center"/>
    </xf>
    <xf numFmtId="166" fontId="6" fillId="2" borderId="22" xfId="5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167" fontId="6" fillId="0" borderId="41" xfId="2" applyNumberFormat="1" applyFont="1" applyFill="1" applyBorder="1" applyAlignment="1">
      <alignment horizontal="center" vertical="center"/>
    </xf>
    <xf numFmtId="166" fontId="6" fillId="2" borderId="41" xfId="5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Border="1"/>
    <xf numFmtId="0" fontId="6" fillId="7" borderId="0" xfId="0" applyFont="1" applyFill="1" applyBorder="1" applyAlignment="1"/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0" fillId="7" borderId="0" xfId="0" applyFont="1" applyFill="1" applyBorder="1"/>
    <xf numFmtId="169" fontId="6" fillId="0" borderId="1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/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6" borderId="16" xfId="0" applyFont="1" applyFill="1" applyBorder="1" applyAlignment="1">
      <alignment horizontal="right"/>
    </xf>
    <xf numFmtId="0" fontId="2" fillId="6" borderId="17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/>
    </xf>
    <xf numFmtId="166" fontId="2" fillId="6" borderId="16" xfId="0" applyNumberFormat="1" applyFont="1" applyFill="1" applyBorder="1" applyAlignment="1">
      <alignment horizontal="center" vertical="center"/>
    </xf>
    <xf numFmtId="166" fontId="2" fillId="6" borderId="17" xfId="0" applyNumberFormat="1" applyFont="1" applyFill="1" applyBorder="1" applyAlignment="1">
      <alignment horizontal="center" vertical="center"/>
    </xf>
    <xf numFmtId="166" fontId="2" fillId="6" borderId="28" xfId="0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right"/>
    </xf>
    <xf numFmtId="0" fontId="7" fillId="6" borderId="17" xfId="0" applyFont="1" applyFill="1" applyBorder="1" applyAlignment="1">
      <alignment horizontal="right"/>
    </xf>
    <xf numFmtId="166" fontId="7" fillId="6" borderId="16" xfId="0" applyNumberFormat="1" applyFont="1" applyFill="1" applyBorder="1" applyAlignment="1">
      <alignment horizontal="center"/>
    </xf>
    <xf numFmtId="166" fontId="7" fillId="6" borderId="17" xfId="0" applyNumberFormat="1" applyFont="1" applyFill="1" applyBorder="1" applyAlignment="1">
      <alignment horizontal="center"/>
    </xf>
    <xf numFmtId="166" fontId="7" fillId="6" borderId="2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6" borderId="7" xfId="0" applyFont="1" applyFill="1" applyBorder="1" applyAlignment="1">
      <alignment horizontal="right"/>
    </xf>
    <xf numFmtId="0" fontId="7" fillId="6" borderId="8" xfId="0" applyFont="1" applyFill="1" applyBorder="1" applyAlignment="1">
      <alignment horizontal="right"/>
    </xf>
    <xf numFmtId="0" fontId="7" fillId="6" borderId="46" xfId="0" applyFont="1" applyFill="1" applyBorder="1" applyAlignment="1">
      <alignment horizontal="right"/>
    </xf>
    <xf numFmtId="166" fontId="7" fillId="5" borderId="25" xfId="0" applyNumberFormat="1" applyFont="1" applyFill="1" applyBorder="1" applyAlignment="1">
      <alignment horizontal="left"/>
    </xf>
    <xf numFmtId="166" fontId="7" fillId="5" borderId="26" xfId="0" applyNumberFormat="1" applyFont="1" applyFill="1" applyBorder="1" applyAlignment="1">
      <alignment horizontal="left"/>
    </xf>
    <xf numFmtId="166" fontId="7" fillId="5" borderId="47" xfId="0" applyNumberFormat="1" applyFont="1" applyFill="1" applyBorder="1" applyAlignment="1">
      <alignment horizontal="left"/>
    </xf>
    <xf numFmtId="0" fontId="7" fillId="6" borderId="3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166" fontId="7" fillId="5" borderId="21" xfId="0" applyNumberFormat="1" applyFont="1" applyFill="1" applyBorder="1" applyAlignment="1">
      <alignment horizontal="left"/>
    </xf>
    <xf numFmtId="166" fontId="7" fillId="5" borderId="22" xfId="0" applyNumberFormat="1" applyFont="1" applyFill="1" applyBorder="1" applyAlignment="1">
      <alignment horizontal="left"/>
    </xf>
    <xf numFmtId="166" fontId="7" fillId="5" borderId="45" xfId="0" applyNumberFormat="1" applyFont="1" applyFill="1" applyBorder="1" applyAlignment="1">
      <alignment horizontal="left"/>
    </xf>
    <xf numFmtId="166" fontId="7" fillId="5" borderId="3" xfId="0" applyNumberFormat="1" applyFont="1" applyFill="1" applyBorder="1" applyAlignment="1">
      <alignment horizontal="left"/>
    </xf>
    <xf numFmtId="166" fontId="7" fillId="5" borderId="1" xfId="0" applyNumberFormat="1" applyFont="1" applyFill="1" applyBorder="1" applyAlignment="1">
      <alignment horizontal="left"/>
    </xf>
    <xf numFmtId="166" fontId="7" fillId="5" borderId="5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168" fontId="2" fillId="6" borderId="16" xfId="0" applyNumberFormat="1" applyFont="1" applyFill="1" applyBorder="1" applyAlignment="1">
      <alignment horizontal="center" vertical="center"/>
    </xf>
    <xf numFmtId="168" fontId="2" fillId="6" borderId="17" xfId="0" applyNumberFormat="1" applyFont="1" applyFill="1" applyBorder="1" applyAlignment="1">
      <alignment horizontal="center" vertical="center"/>
    </xf>
    <xf numFmtId="168" fontId="2" fillId="6" borderId="28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</cellXfs>
  <cellStyles count="6">
    <cellStyle name="Čárka" xfId="2" builtinId="3"/>
    <cellStyle name="Měna" xfId="1" builtinId="4"/>
    <cellStyle name="Měna 2" xfId="3"/>
    <cellStyle name="Měna 3" xfId="4"/>
    <cellStyle name="Měna 4" xfId="5"/>
    <cellStyle name="Normální" xfId="0" builtinId="0"/>
  </cellStyles>
  <dxfs count="0"/>
  <tableStyles count="0" defaultTableStyle="TableStyleMedium2" defaultPivotStyle="PivotStyleLight16"/>
  <colors>
    <mruColors>
      <color rgb="FF99CC00"/>
      <color rgb="FF33CC33"/>
      <color rgb="FF00CC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zoomScale="80" zoomScaleNormal="80" workbookViewId="0">
      <selection activeCell="B10" sqref="B10"/>
    </sheetView>
  </sheetViews>
  <sheetFormatPr defaultColWidth="9.140625" defaultRowHeight="14.25" x14ac:dyDescent="0.25"/>
  <cols>
    <col min="1" max="1" width="27.85546875" style="15" bestFit="1" customWidth="1"/>
    <col min="2" max="2" width="121" style="17" customWidth="1"/>
    <col min="3" max="3" width="44.7109375" style="17" customWidth="1"/>
    <col min="4" max="4" width="13.140625" style="17" customWidth="1"/>
    <col min="5" max="5" width="13.7109375" style="17" bestFit="1" customWidth="1"/>
    <col min="6" max="6" width="16" style="15" bestFit="1" customWidth="1"/>
    <col min="7" max="7" width="9.140625" style="103"/>
    <col min="8" max="16384" width="9.140625" style="15"/>
  </cols>
  <sheetData>
    <row r="1" spans="1:7" ht="22.15" customHeight="1" x14ac:dyDescent="0.25">
      <c r="A1" s="15" t="s">
        <v>396</v>
      </c>
    </row>
    <row r="2" spans="1:7" ht="15.6" customHeight="1" thickBot="1" x14ac:dyDescent="0.3"/>
    <row r="3" spans="1:7" s="14" customFormat="1" ht="27" customHeight="1" thickBot="1" x14ac:dyDescent="0.3">
      <c r="A3" s="200" t="s">
        <v>2</v>
      </c>
      <c r="B3" s="201"/>
      <c r="C3" s="201"/>
      <c r="D3" s="201"/>
      <c r="E3" s="201"/>
      <c r="F3" s="202"/>
      <c r="G3" s="111"/>
    </row>
    <row r="4" spans="1:7" ht="45" x14ac:dyDescent="0.25">
      <c r="A4" s="120" t="s">
        <v>51</v>
      </c>
      <c r="B4" s="121" t="s">
        <v>11</v>
      </c>
      <c r="C4" s="121" t="s">
        <v>77</v>
      </c>
      <c r="D4" s="121" t="s">
        <v>37</v>
      </c>
      <c r="E4" s="122" t="s">
        <v>398</v>
      </c>
      <c r="F4" s="123" t="s">
        <v>399</v>
      </c>
    </row>
    <row r="5" spans="1:7" ht="15" x14ac:dyDescent="0.25">
      <c r="A5" s="124" t="s">
        <v>78</v>
      </c>
      <c r="B5" s="99" t="s">
        <v>413</v>
      </c>
      <c r="C5" s="126" t="s">
        <v>76</v>
      </c>
      <c r="D5" s="127">
        <v>5000</v>
      </c>
      <c r="E5" s="43"/>
      <c r="F5" s="128">
        <f t="shared" ref="F5:F22" si="0">D5*E5</f>
        <v>0</v>
      </c>
    </row>
    <row r="6" spans="1:7" ht="15" x14ac:dyDescent="0.25">
      <c r="A6" s="124" t="s">
        <v>261</v>
      </c>
      <c r="B6" s="99" t="s">
        <v>414</v>
      </c>
      <c r="C6" s="126" t="s">
        <v>76</v>
      </c>
      <c r="D6" s="127">
        <v>5000</v>
      </c>
      <c r="E6" s="43"/>
      <c r="F6" s="128">
        <f t="shared" ref="F6" si="1">D6*E6</f>
        <v>0</v>
      </c>
    </row>
    <row r="7" spans="1:7" ht="30" x14ac:dyDescent="0.25">
      <c r="A7" s="46" t="s">
        <v>85</v>
      </c>
      <c r="B7" s="129" t="s">
        <v>241</v>
      </c>
      <c r="C7" s="130" t="s">
        <v>76</v>
      </c>
      <c r="D7" s="127">
        <v>500</v>
      </c>
      <c r="E7" s="43"/>
      <c r="F7" s="128">
        <f t="shared" si="0"/>
        <v>0</v>
      </c>
    </row>
    <row r="8" spans="1:7" ht="30" x14ac:dyDescent="0.25">
      <c r="A8" s="46" t="s">
        <v>85</v>
      </c>
      <c r="B8" s="129" t="s">
        <v>242</v>
      </c>
      <c r="C8" s="130" t="s">
        <v>76</v>
      </c>
      <c r="D8" s="131">
        <v>500</v>
      </c>
      <c r="E8" s="43"/>
      <c r="F8" s="128">
        <f t="shared" si="0"/>
        <v>0</v>
      </c>
    </row>
    <row r="9" spans="1:7" ht="15" x14ac:dyDescent="0.25">
      <c r="A9" s="46" t="s">
        <v>286</v>
      </c>
      <c r="B9" s="129" t="s">
        <v>285</v>
      </c>
      <c r="C9" s="130" t="s">
        <v>287</v>
      </c>
      <c r="D9" s="131">
        <v>5</v>
      </c>
      <c r="E9" s="43"/>
      <c r="F9" s="128">
        <f t="shared" si="0"/>
        <v>0</v>
      </c>
    </row>
    <row r="10" spans="1:7" s="198" customFormat="1" ht="15" x14ac:dyDescent="0.25">
      <c r="A10" s="162" t="s">
        <v>286</v>
      </c>
      <c r="B10" s="129" t="s">
        <v>422</v>
      </c>
      <c r="C10" s="172" t="s">
        <v>287</v>
      </c>
      <c r="D10" s="131">
        <v>5</v>
      </c>
      <c r="E10" s="43"/>
      <c r="F10" s="128">
        <f t="shared" si="0"/>
        <v>0</v>
      </c>
      <c r="G10" s="197"/>
    </row>
    <row r="11" spans="1:7" s="198" customFormat="1" ht="15" x14ac:dyDescent="0.25">
      <c r="A11" s="162" t="s">
        <v>286</v>
      </c>
      <c r="B11" s="129" t="s">
        <v>423</v>
      </c>
      <c r="C11" s="172" t="s">
        <v>287</v>
      </c>
      <c r="D11" s="131">
        <v>5</v>
      </c>
      <c r="E11" s="43"/>
      <c r="F11" s="128">
        <f t="shared" ref="F11:F13" si="2">D11*E11</f>
        <v>0</v>
      </c>
      <c r="G11" s="197"/>
    </row>
    <row r="12" spans="1:7" ht="15" x14ac:dyDescent="0.25">
      <c r="A12" s="46" t="s">
        <v>286</v>
      </c>
      <c r="B12" s="129" t="s">
        <v>424</v>
      </c>
      <c r="C12" s="130" t="s">
        <v>287</v>
      </c>
      <c r="D12" s="131">
        <v>5</v>
      </c>
      <c r="E12" s="43"/>
      <c r="F12" s="128">
        <f t="shared" si="2"/>
        <v>0</v>
      </c>
    </row>
    <row r="13" spans="1:7" ht="15" x14ac:dyDescent="0.25">
      <c r="A13" s="46" t="s">
        <v>286</v>
      </c>
      <c r="B13" s="129" t="s">
        <v>425</v>
      </c>
      <c r="C13" s="130" t="s">
        <v>287</v>
      </c>
      <c r="D13" s="131">
        <v>5</v>
      </c>
      <c r="E13" s="43"/>
      <c r="F13" s="128">
        <f t="shared" si="2"/>
        <v>0</v>
      </c>
    </row>
    <row r="14" spans="1:7" s="198" customFormat="1" ht="15" x14ac:dyDescent="0.25">
      <c r="A14" s="162" t="s">
        <v>286</v>
      </c>
      <c r="B14" s="173" t="s">
        <v>419</v>
      </c>
      <c r="C14" s="172" t="s">
        <v>287</v>
      </c>
      <c r="D14" s="131">
        <v>5</v>
      </c>
      <c r="E14" s="43"/>
      <c r="F14" s="128">
        <f t="shared" si="0"/>
        <v>0</v>
      </c>
      <c r="G14" s="197"/>
    </row>
    <row r="15" spans="1:7" s="198" customFormat="1" ht="15" x14ac:dyDescent="0.25">
      <c r="A15" s="162" t="s">
        <v>286</v>
      </c>
      <c r="B15" s="173" t="s">
        <v>420</v>
      </c>
      <c r="C15" s="172" t="s">
        <v>287</v>
      </c>
      <c r="D15" s="131">
        <v>5</v>
      </c>
      <c r="E15" s="43"/>
      <c r="F15" s="128">
        <f t="shared" ref="F15:F17" si="3">D15*E15</f>
        <v>0</v>
      </c>
      <c r="G15" s="197"/>
    </row>
    <row r="16" spans="1:7" ht="15" x14ac:dyDescent="0.25">
      <c r="A16" s="46" t="s">
        <v>286</v>
      </c>
      <c r="B16" s="129" t="s">
        <v>291</v>
      </c>
      <c r="C16" s="130" t="s">
        <v>287</v>
      </c>
      <c r="D16" s="131">
        <v>5</v>
      </c>
      <c r="E16" s="43"/>
      <c r="F16" s="128">
        <f t="shared" ref="F16" si="4">D16*E16</f>
        <v>0</v>
      </c>
    </row>
    <row r="17" spans="1:7" ht="15" x14ac:dyDescent="0.25">
      <c r="A17" s="46" t="s">
        <v>286</v>
      </c>
      <c r="B17" s="129" t="s">
        <v>289</v>
      </c>
      <c r="C17" s="130" t="s">
        <v>287</v>
      </c>
      <c r="D17" s="131">
        <v>5</v>
      </c>
      <c r="E17" s="43"/>
      <c r="F17" s="128">
        <f t="shared" si="3"/>
        <v>0</v>
      </c>
    </row>
    <row r="18" spans="1:7" ht="15" x14ac:dyDescent="0.25">
      <c r="A18" s="46" t="s">
        <v>286</v>
      </c>
      <c r="B18" s="129" t="s">
        <v>288</v>
      </c>
      <c r="C18" s="130" t="s">
        <v>287</v>
      </c>
      <c r="D18" s="131">
        <v>5</v>
      </c>
      <c r="E18" s="43"/>
      <c r="F18" s="128">
        <f t="shared" ref="F18" si="5">D18*E18</f>
        <v>0</v>
      </c>
    </row>
    <row r="19" spans="1:7" ht="15" x14ac:dyDescent="0.25">
      <c r="A19" s="46" t="s">
        <v>286</v>
      </c>
      <c r="B19" s="129" t="s">
        <v>290</v>
      </c>
      <c r="C19" s="130" t="s">
        <v>287</v>
      </c>
      <c r="D19" s="131">
        <v>5</v>
      </c>
      <c r="E19" s="43"/>
      <c r="F19" s="128">
        <f t="shared" ref="F19" si="6">D19*E19</f>
        <v>0</v>
      </c>
    </row>
    <row r="20" spans="1:7" s="16" customFormat="1" ht="15" x14ac:dyDescent="0.25">
      <c r="A20" s="124" t="s">
        <v>86</v>
      </c>
      <c r="B20" s="195" t="s">
        <v>200</v>
      </c>
      <c r="C20" s="126" t="s">
        <v>76</v>
      </c>
      <c r="D20" s="131">
        <v>500</v>
      </c>
      <c r="E20" s="43"/>
      <c r="F20" s="128">
        <f t="shared" si="0"/>
        <v>0</v>
      </c>
      <c r="G20" s="103"/>
    </row>
    <row r="21" spans="1:7" ht="15" x14ac:dyDescent="0.25">
      <c r="A21" s="124" t="s">
        <v>87</v>
      </c>
      <c r="B21" s="173" t="s">
        <v>252</v>
      </c>
      <c r="C21" s="126" t="s">
        <v>76</v>
      </c>
      <c r="D21" s="131">
        <v>500</v>
      </c>
      <c r="E21" s="43"/>
      <c r="F21" s="128">
        <f t="shared" si="0"/>
        <v>0</v>
      </c>
    </row>
    <row r="22" spans="1:7" ht="15" x14ac:dyDescent="0.25">
      <c r="A22" s="124" t="s">
        <v>88</v>
      </c>
      <c r="B22" s="195" t="s">
        <v>89</v>
      </c>
      <c r="C22" s="126" t="s">
        <v>76</v>
      </c>
      <c r="D22" s="131">
        <v>500</v>
      </c>
      <c r="E22" s="43"/>
      <c r="F22" s="128">
        <f t="shared" si="0"/>
        <v>0</v>
      </c>
    </row>
    <row r="23" spans="1:7" ht="30" x14ac:dyDescent="0.25">
      <c r="A23" s="124" t="s">
        <v>258</v>
      </c>
      <c r="B23" s="118" t="s">
        <v>280</v>
      </c>
      <c r="C23" s="126" t="s">
        <v>259</v>
      </c>
      <c r="D23" s="131">
        <v>200</v>
      </c>
      <c r="E23" s="43"/>
      <c r="F23" s="128">
        <f t="shared" ref="F23:F25" si="7">D23*E23</f>
        <v>0</v>
      </c>
    </row>
    <row r="24" spans="1:7" ht="30" x14ac:dyDescent="0.25">
      <c r="A24" s="124" t="s">
        <v>258</v>
      </c>
      <c r="B24" s="118" t="s">
        <v>281</v>
      </c>
      <c r="C24" s="126" t="s">
        <v>259</v>
      </c>
      <c r="D24" s="131">
        <v>200</v>
      </c>
      <c r="E24" s="43"/>
      <c r="F24" s="128">
        <f t="shared" si="7"/>
        <v>0</v>
      </c>
    </row>
    <row r="25" spans="1:7" ht="30" x14ac:dyDescent="0.25">
      <c r="A25" s="46" t="s">
        <v>256</v>
      </c>
      <c r="B25" s="118" t="s">
        <v>257</v>
      </c>
      <c r="C25" s="130" t="s">
        <v>260</v>
      </c>
      <c r="D25" s="131">
        <v>144</v>
      </c>
      <c r="E25" s="43"/>
      <c r="F25" s="128">
        <f t="shared" si="7"/>
        <v>0</v>
      </c>
    </row>
    <row r="26" spans="1:7" s="18" customFormat="1" ht="15.75" customHeight="1" thickBot="1" x14ac:dyDescent="0.3">
      <c r="A26" s="203" t="s">
        <v>64</v>
      </c>
      <c r="B26" s="204"/>
      <c r="C26" s="204"/>
      <c r="D26" s="204"/>
      <c r="E26" s="204"/>
      <c r="F26" s="132">
        <f>SUM(F5:F25)</f>
        <v>0</v>
      </c>
      <c r="G26" s="112"/>
    </row>
    <row r="27" spans="1:7" s="19" customFormat="1" ht="15.75" thickBot="1" x14ac:dyDescent="0.3">
      <c r="B27" s="20"/>
      <c r="C27" s="20"/>
      <c r="D27" s="20"/>
      <c r="E27" s="20"/>
      <c r="G27" s="113"/>
    </row>
    <row r="28" spans="1:7" s="19" customFormat="1" ht="15.75" customHeight="1" thickBot="1" x14ac:dyDescent="0.3">
      <c r="A28" s="205" t="s">
        <v>83</v>
      </c>
      <c r="B28" s="206"/>
      <c r="C28" s="208">
        <f>F26</f>
        <v>0</v>
      </c>
      <c r="D28" s="209"/>
      <c r="E28" s="209"/>
      <c r="F28" s="210"/>
      <c r="G28" s="113"/>
    </row>
    <row r="29" spans="1:7" s="19" customFormat="1" ht="15" x14ac:dyDescent="0.25">
      <c r="B29" s="20"/>
      <c r="C29" s="20"/>
      <c r="D29" s="20"/>
      <c r="E29" s="20"/>
      <c r="G29" s="113"/>
    </row>
    <row r="30" spans="1:7" s="19" customFormat="1" ht="15" x14ac:dyDescent="0.25">
      <c r="A30" s="207" t="s">
        <v>65</v>
      </c>
      <c r="B30" s="207"/>
      <c r="C30" s="207"/>
      <c r="D30" s="20"/>
      <c r="E30" s="20"/>
      <c r="G30" s="113"/>
    </row>
    <row r="31" spans="1:7" s="58" customFormat="1" ht="15" x14ac:dyDescent="0.25">
      <c r="A31" s="189" t="s">
        <v>201</v>
      </c>
      <c r="B31" s="190"/>
      <c r="C31" s="190"/>
    </row>
    <row r="37" spans="1:1" x14ac:dyDescent="0.2">
      <c r="A37" s="102"/>
    </row>
  </sheetData>
  <mergeCells count="5">
    <mergeCell ref="A3:F3"/>
    <mergeCell ref="A26:E26"/>
    <mergeCell ref="A28:B28"/>
    <mergeCell ref="A30:C30"/>
    <mergeCell ref="C28:F28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zoomScaleNormal="100" zoomScaleSheetLayoutView="80" workbookViewId="0">
      <selection activeCell="B59" sqref="B59"/>
    </sheetView>
  </sheetViews>
  <sheetFormatPr defaultColWidth="9.140625" defaultRowHeight="12.75" x14ac:dyDescent="0.2"/>
  <cols>
    <col min="1" max="1" width="27.85546875" style="63" customWidth="1"/>
    <col min="2" max="2" width="123.140625" style="63" customWidth="1"/>
    <col min="3" max="3" width="12.85546875" style="63" customWidth="1"/>
    <col min="4" max="4" width="16.42578125" style="63" customWidth="1"/>
    <col min="5" max="5" width="17.28515625" style="63" customWidth="1"/>
    <col min="6" max="16384" width="9.140625" style="63"/>
  </cols>
  <sheetData>
    <row r="1" spans="1:5" ht="25.5" customHeight="1" thickBot="1" x14ac:dyDescent="0.25">
      <c r="A1" s="219" t="s">
        <v>16</v>
      </c>
      <c r="B1" s="220"/>
      <c r="C1" s="220"/>
      <c r="D1" s="220"/>
      <c r="E1" s="221"/>
    </row>
    <row r="2" spans="1:5" ht="19.5" customHeight="1" thickBot="1" x14ac:dyDescent="0.25">
      <c r="A2" s="222" t="s">
        <v>46</v>
      </c>
      <c r="B2" s="223"/>
      <c r="C2" s="223"/>
      <c r="D2" s="223"/>
      <c r="E2" s="224"/>
    </row>
    <row r="3" spans="1:5" s="67" customFormat="1" ht="30.75" thickBot="1" x14ac:dyDescent="0.3">
      <c r="A3" s="64" t="s">
        <v>10</v>
      </c>
      <c r="B3" s="65" t="s">
        <v>11</v>
      </c>
      <c r="C3" s="65" t="s">
        <v>12</v>
      </c>
      <c r="D3" s="66" t="s">
        <v>398</v>
      </c>
      <c r="E3" s="8" t="s">
        <v>399</v>
      </c>
    </row>
    <row r="4" spans="1:5" ht="15" x14ac:dyDescent="0.2">
      <c r="A4" s="68" t="s">
        <v>5</v>
      </c>
      <c r="B4" s="69" t="s">
        <v>119</v>
      </c>
      <c r="C4" s="70">
        <v>1000</v>
      </c>
      <c r="D4" s="71"/>
      <c r="E4" s="9">
        <f>C4*D4</f>
        <v>0</v>
      </c>
    </row>
    <row r="5" spans="1:5" ht="15" x14ac:dyDescent="0.2">
      <c r="A5" s="51" t="s">
        <v>5</v>
      </c>
      <c r="B5" s="72" t="s">
        <v>119</v>
      </c>
      <c r="C5" s="73">
        <v>5000</v>
      </c>
      <c r="D5" s="71"/>
      <c r="E5" s="9">
        <f t="shared" ref="E5:E20" si="0">C5*D5</f>
        <v>0</v>
      </c>
    </row>
    <row r="6" spans="1:5" ht="15" x14ac:dyDescent="0.2">
      <c r="A6" s="51" t="s">
        <v>5</v>
      </c>
      <c r="B6" s="72" t="s">
        <v>119</v>
      </c>
      <c r="C6" s="73">
        <v>10000</v>
      </c>
      <c r="D6" s="71"/>
      <c r="E6" s="9">
        <f t="shared" si="0"/>
        <v>0</v>
      </c>
    </row>
    <row r="7" spans="1:5" ht="15" x14ac:dyDescent="0.2">
      <c r="A7" s="51" t="s">
        <v>5</v>
      </c>
      <c r="B7" s="72" t="s">
        <v>120</v>
      </c>
      <c r="C7" s="73">
        <v>1000</v>
      </c>
      <c r="D7" s="71"/>
      <c r="E7" s="9">
        <f t="shared" si="0"/>
        <v>0</v>
      </c>
    </row>
    <row r="8" spans="1:5" ht="15" x14ac:dyDescent="0.2">
      <c r="A8" s="51" t="s">
        <v>5</v>
      </c>
      <c r="B8" s="72" t="s">
        <v>120</v>
      </c>
      <c r="C8" s="73">
        <v>5000</v>
      </c>
      <c r="D8" s="71"/>
      <c r="E8" s="9">
        <f t="shared" si="0"/>
        <v>0</v>
      </c>
    </row>
    <row r="9" spans="1:5" ht="15" x14ac:dyDescent="0.2">
      <c r="A9" s="51" t="s">
        <v>5</v>
      </c>
      <c r="B9" s="72" t="s">
        <v>120</v>
      </c>
      <c r="C9" s="73">
        <v>10000</v>
      </c>
      <c r="D9" s="71"/>
      <c r="E9" s="9">
        <f t="shared" si="0"/>
        <v>0</v>
      </c>
    </row>
    <row r="10" spans="1:5" s="148" customFormat="1" ht="15" x14ac:dyDescent="0.2">
      <c r="A10" s="151" t="s">
        <v>5</v>
      </c>
      <c r="B10" s="152" t="s">
        <v>304</v>
      </c>
      <c r="C10" s="150">
        <v>1000</v>
      </c>
      <c r="D10" s="149"/>
      <c r="E10" s="9">
        <f t="shared" si="0"/>
        <v>0</v>
      </c>
    </row>
    <row r="11" spans="1:5" s="148" customFormat="1" ht="15" x14ac:dyDescent="0.2">
      <c r="A11" s="151" t="s">
        <v>5</v>
      </c>
      <c r="B11" s="152" t="s">
        <v>305</v>
      </c>
      <c r="C11" s="150">
        <v>1000</v>
      </c>
      <c r="D11" s="149"/>
      <c r="E11" s="9">
        <f t="shared" si="0"/>
        <v>0</v>
      </c>
    </row>
    <row r="12" spans="1:5" s="148" customFormat="1" ht="15" x14ac:dyDescent="0.2">
      <c r="A12" s="151" t="s">
        <v>5</v>
      </c>
      <c r="B12" s="152" t="s">
        <v>306</v>
      </c>
      <c r="C12" s="150">
        <v>1000</v>
      </c>
      <c r="D12" s="149"/>
      <c r="E12" s="9">
        <f t="shared" si="0"/>
        <v>0</v>
      </c>
    </row>
    <row r="13" spans="1:5" s="148" customFormat="1" ht="15" x14ac:dyDescent="0.2">
      <c r="A13" s="151" t="s">
        <v>5</v>
      </c>
      <c r="B13" s="152" t="s">
        <v>307</v>
      </c>
      <c r="C13" s="150">
        <v>1000</v>
      </c>
      <c r="D13" s="149"/>
      <c r="E13" s="9">
        <f t="shared" si="0"/>
        <v>0</v>
      </c>
    </row>
    <row r="14" spans="1:5" ht="15" x14ac:dyDescent="0.2">
      <c r="A14" s="74" t="s">
        <v>5</v>
      </c>
      <c r="B14" s="75" t="s">
        <v>203</v>
      </c>
      <c r="C14" s="73">
        <v>10000</v>
      </c>
      <c r="D14" s="71"/>
      <c r="E14" s="9">
        <f t="shared" si="0"/>
        <v>0</v>
      </c>
    </row>
    <row r="15" spans="1:5" ht="15" x14ac:dyDescent="0.2">
      <c r="A15" s="74" t="s">
        <v>5</v>
      </c>
      <c r="B15" s="75" t="s">
        <v>202</v>
      </c>
      <c r="C15" s="73">
        <v>10000</v>
      </c>
      <c r="D15" s="71"/>
      <c r="E15" s="9">
        <f t="shared" si="0"/>
        <v>0</v>
      </c>
    </row>
    <row r="16" spans="1:5" ht="15" x14ac:dyDescent="0.2">
      <c r="A16" s="62" t="s">
        <v>1</v>
      </c>
      <c r="B16" s="76" t="s">
        <v>121</v>
      </c>
      <c r="C16" s="77">
        <v>10000</v>
      </c>
      <c r="D16" s="71"/>
      <c r="E16" s="44">
        <f t="shared" si="0"/>
        <v>0</v>
      </c>
    </row>
    <row r="17" spans="1:5" s="78" customFormat="1" ht="15" x14ac:dyDescent="0.2">
      <c r="A17" s="62" t="s">
        <v>1</v>
      </c>
      <c r="B17" s="76" t="s">
        <v>121</v>
      </c>
      <c r="C17" s="77">
        <v>50000</v>
      </c>
      <c r="D17" s="71"/>
      <c r="E17" s="9">
        <f t="shared" si="0"/>
        <v>0</v>
      </c>
    </row>
    <row r="18" spans="1:5" s="154" customFormat="1" ht="15" x14ac:dyDescent="0.2">
      <c r="A18" s="151" t="s">
        <v>1</v>
      </c>
      <c r="B18" s="152" t="s">
        <v>299</v>
      </c>
      <c r="C18" s="153">
        <v>10000</v>
      </c>
      <c r="D18" s="149"/>
      <c r="E18" s="9">
        <f t="shared" ref="E18" si="1">C18*D18</f>
        <v>0</v>
      </c>
    </row>
    <row r="19" spans="1:5" s="78" customFormat="1" ht="15" x14ac:dyDescent="0.2">
      <c r="A19" s="151" t="s">
        <v>1</v>
      </c>
      <c r="B19" s="152" t="s">
        <v>300</v>
      </c>
      <c r="C19" s="77">
        <v>10000</v>
      </c>
      <c r="D19" s="71"/>
      <c r="E19" s="9">
        <f t="shared" si="0"/>
        <v>0</v>
      </c>
    </row>
    <row r="20" spans="1:5" s="78" customFormat="1" ht="15.75" thickBot="1" x14ac:dyDescent="0.25">
      <c r="A20" s="151" t="s">
        <v>1</v>
      </c>
      <c r="B20" s="152" t="s">
        <v>301</v>
      </c>
      <c r="C20" s="77">
        <v>10000</v>
      </c>
      <c r="D20" s="71"/>
      <c r="E20" s="9">
        <f t="shared" si="0"/>
        <v>0</v>
      </c>
    </row>
    <row r="21" spans="1:5" ht="15.75" thickBot="1" x14ac:dyDescent="0.25">
      <c r="A21" s="228" t="s">
        <v>52</v>
      </c>
      <c r="B21" s="229"/>
      <c r="C21" s="229"/>
      <c r="D21" s="230"/>
      <c r="E21" s="10">
        <f>SUM(E4:E20)</f>
        <v>0</v>
      </c>
    </row>
    <row r="22" spans="1:5" ht="16.5" customHeight="1" thickBot="1" x14ac:dyDescent="0.25">
      <c r="A22" s="222" t="s">
        <v>47</v>
      </c>
      <c r="B22" s="223"/>
      <c r="C22" s="223"/>
      <c r="D22" s="223"/>
      <c r="E22" s="224"/>
    </row>
    <row r="23" spans="1:5" s="67" customFormat="1" ht="30.75" thickBot="1" x14ac:dyDescent="0.3">
      <c r="A23" s="64" t="s">
        <v>10</v>
      </c>
      <c r="B23" s="65" t="s">
        <v>11</v>
      </c>
      <c r="C23" s="65" t="s">
        <v>12</v>
      </c>
      <c r="D23" s="66" t="s">
        <v>398</v>
      </c>
      <c r="E23" s="8" t="s">
        <v>399</v>
      </c>
    </row>
    <row r="24" spans="1:5" ht="15" x14ac:dyDescent="0.2">
      <c r="A24" s="151" t="s">
        <v>13</v>
      </c>
      <c r="B24" s="152" t="s">
        <v>302</v>
      </c>
      <c r="C24" s="73">
        <v>30</v>
      </c>
      <c r="D24" s="71"/>
      <c r="E24" s="9">
        <f t="shared" ref="E24:E32" si="2">C24*D24</f>
        <v>0</v>
      </c>
    </row>
    <row r="25" spans="1:5" ht="15" x14ac:dyDescent="0.2">
      <c r="A25" s="151" t="s">
        <v>13</v>
      </c>
      <c r="B25" s="152" t="s">
        <v>303</v>
      </c>
      <c r="C25" s="77">
        <v>30</v>
      </c>
      <c r="D25" s="71"/>
      <c r="E25" s="9">
        <f t="shared" si="2"/>
        <v>0</v>
      </c>
    </row>
    <row r="26" spans="1:5" ht="15" x14ac:dyDescent="0.2">
      <c r="A26" s="151" t="s">
        <v>13</v>
      </c>
      <c r="B26" s="152" t="s">
        <v>9</v>
      </c>
      <c r="C26" s="77">
        <v>30</v>
      </c>
      <c r="D26" s="71"/>
      <c r="E26" s="9">
        <f t="shared" si="2"/>
        <v>0</v>
      </c>
    </row>
    <row r="27" spans="1:5" ht="15" x14ac:dyDescent="0.2">
      <c r="A27" s="151" t="s">
        <v>13</v>
      </c>
      <c r="B27" s="152" t="s">
        <v>15</v>
      </c>
      <c r="C27" s="73">
        <v>30</v>
      </c>
      <c r="D27" s="71"/>
      <c r="E27" s="9">
        <f t="shared" ref="E27" si="3">C27*D27</f>
        <v>0</v>
      </c>
    </row>
    <row r="28" spans="1:5" ht="15" x14ac:dyDescent="0.2">
      <c r="A28" s="151" t="s">
        <v>13</v>
      </c>
      <c r="B28" s="152" t="s">
        <v>204</v>
      </c>
      <c r="C28" s="73">
        <v>30</v>
      </c>
      <c r="D28" s="71"/>
      <c r="E28" s="9">
        <f t="shared" ref="E28:E30" si="4">C28*D28</f>
        <v>0</v>
      </c>
    </row>
    <row r="29" spans="1:5" ht="15" x14ac:dyDescent="0.2">
      <c r="A29" s="151" t="s">
        <v>13</v>
      </c>
      <c r="B29" s="152" t="s">
        <v>205</v>
      </c>
      <c r="C29" s="73">
        <v>30</v>
      </c>
      <c r="D29" s="71"/>
      <c r="E29" s="9">
        <f t="shared" si="4"/>
        <v>0</v>
      </c>
    </row>
    <row r="30" spans="1:5" ht="15" x14ac:dyDescent="0.2">
      <c r="A30" s="151" t="s">
        <v>13</v>
      </c>
      <c r="B30" s="152" t="s">
        <v>206</v>
      </c>
      <c r="C30" s="73">
        <v>30</v>
      </c>
      <c r="D30" s="71"/>
      <c r="E30" s="9">
        <f t="shared" si="4"/>
        <v>0</v>
      </c>
    </row>
    <row r="31" spans="1:5" ht="15" x14ac:dyDescent="0.2">
      <c r="A31" s="51" t="s">
        <v>28</v>
      </c>
      <c r="B31" s="76" t="s">
        <v>29</v>
      </c>
      <c r="C31" s="73">
        <v>30</v>
      </c>
      <c r="D31" s="71"/>
      <c r="E31" s="9">
        <f t="shared" si="2"/>
        <v>0</v>
      </c>
    </row>
    <row r="32" spans="1:5" ht="15.75" thickBot="1" x14ac:dyDescent="0.25">
      <c r="A32" s="49" t="s">
        <v>0</v>
      </c>
      <c r="B32" s="79" t="s">
        <v>30</v>
      </c>
      <c r="C32" s="80">
        <v>30</v>
      </c>
      <c r="D32" s="71"/>
      <c r="E32" s="9">
        <f t="shared" si="2"/>
        <v>0</v>
      </c>
    </row>
    <row r="33" spans="1:6" ht="15.75" thickBot="1" x14ac:dyDescent="0.25">
      <c r="A33" s="228" t="s">
        <v>53</v>
      </c>
      <c r="B33" s="229"/>
      <c r="C33" s="229"/>
      <c r="D33" s="230"/>
      <c r="E33" s="10">
        <f>SUM(E24:E32)</f>
        <v>0</v>
      </c>
    </row>
    <row r="34" spans="1:6" ht="19.5" customHeight="1" thickBot="1" x14ac:dyDescent="0.25">
      <c r="A34" s="222" t="s">
        <v>48</v>
      </c>
      <c r="B34" s="223"/>
      <c r="C34" s="223"/>
      <c r="D34" s="223"/>
      <c r="E34" s="224"/>
    </row>
    <row r="35" spans="1:6" s="67" customFormat="1" ht="30.75" thickBot="1" x14ac:dyDescent="0.3">
      <c r="A35" s="64" t="s">
        <v>10</v>
      </c>
      <c r="B35" s="65" t="s">
        <v>11</v>
      </c>
      <c r="C35" s="65" t="s">
        <v>12</v>
      </c>
      <c r="D35" s="66" t="s">
        <v>398</v>
      </c>
      <c r="E35" s="8" t="s">
        <v>399</v>
      </c>
    </row>
    <row r="36" spans="1:6" ht="15" customHeight="1" x14ac:dyDescent="0.25">
      <c r="A36" s="60" t="s">
        <v>6</v>
      </c>
      <c r="B36" s="81" t="s">
        <v>213</v>
      </c>
      <c r="C36" s="70">
        <v>1000</v>
      </c>
      <c r="D36" s="82"/>
      <c r="E36" s="9">
        <f>C36*D36</f>
        <v>0</v>
      </c>
    </row>
    <row r="37" spans="1:6" ht="15" x14ac:dyDescent="0.25">
      <c r="A37" s="62" t="s">
        <v>79</v>
      </c>
      <c r="B37" s="83" t="s">
        <v>211</v>
      </c>
      <c r="C37" s="73">
        <v>1000</v>
      </c>
      <c r="D37" s="82"/>
      <c r="E37" s="11">
        <f t="shared" ref="E37:E38" si="5">C37*D37</f>
        <v>0</v>
      </c>
    </row>
    <row r="38" spans="1:6" ht="15" x14ac:dyDescent="0.25">
      <c r="A38" s="62" t="s">
        <v>80</v>
      </c>
      <c r="B38" s="83" t="s">
        <v>210</v>
      </c>
      <c r="C38" s="73">
        <v>1000</v>
      </c>
      <c r="D38" s="82"/>
      <c r="E38" s="11">
        <f t="shared" si="5"/>
        <v>0</v>
      </c>
    </row>
    <row r="39" spans="1:6" ht="15" x14ac:dyDescent="0.25">
      <c r="A39" s="84" t="s">
        <v>14</v>
      </c>
      <c r="B39" s="83" t="s">
        <v>212</v>
      </c>
      <c r="C39" s="85">
        <v>1000</v>
      </c>
      <c r="D39" s="86"/>
      <c r="E39" s="12">
        <f t="shared" ref="E39" si="6">C39*D39</f>
        <v>0</v>
      </c>
    </row>
    <row r="40" spans="1:6" ht="15" x14ac:dyDescent="0.25">
      <c r="A40" s="84" t="s">
        <v>207</v>
      </c>
      <c r="B40" s="83" t="s">
        <v>210</v>
      </c>
      <c r="C40" s="80">
        <v>1000</v>
      </c>
      <c r="D40" s="86"/>
      <c r="E40" s="12">
        <f t="shared" ref="E40:E41" si="7">C40*D40</f>
        <v>0</v>
      </c>
    </row>
    <row r="41" spans="1:6" ht="15" x14ac:dyDescent="0.25">
      <c r="A41" s="84" t="s">
        <v>208</v>
      </c>
      <c r="B41" s="83" t="s">
        <v>210</v>
      </c>
      <c r="C41" s="80">
        <v>1000</v>
      </c>
      <c r="D41" s="86"/>
      <c r="E41" s="12">
        <f t="shared" si="7"/>
        <v>0</v>
      </c>
    </row>
    <row r="42" spans="1:6" ht="15.75" thickBot="1" x14ac:dyDescent="0.3">
      <c r="A42" s="84" t="s">
        <v>209</v>
      </c>
      <c r="B42" s="83" t="s">
        <v>210</v>
      </c>
      <c r="C42" s="80">
        <v>1000</v>
      </c>
      <c r="D42" s="86"/>
      <c r="E42" s="12">
        <f t="shared" ref="E42" si="8">C42*D42</f>
        <v>0</v>
      </c>
    </row>
    <row r="43" spans="1:6" ht="15.75" thickBot="1" x14ac:dyDescent="0.25">
      <c r="A43" s="216" t="s">
        <v>54</v>
      </c>
      <c r="B43" s="217"/>
      <c r="C43" s="217"/>
      <c r="D43" s="218"/>
      <c r="E43" s="10">
        <f>SUM(E36:E42)</f>
        <v>0</v>
      </c>
    </row>
    <row r="44" spans="1:6" ht="18" customHeight="1" thickBot="1" x14ac:dyDescent="0.25">
      <c r="A44" s="225" t="s">
        <v>49</v>
      </c>
      <c r="B44" s="226"/>
      <c r="C44" s="226"/>
      <c r="D44" s="226"/>
      <c r="E44" s="227"/>
    </row>
    <row r="45" spans="1:6" s="67" customFormat="1" ht="30.75" thickBot="1" x14ac:dyDescent="0.3">
      <c r="A45" s="64" t="s">
        <v>10</v>
      </c>
      <c r="B45" s="65" t="s">
        <v>11</v>
      </c>
      <c r="C45" s="65" t="s">
        <v>12</v>
      </c>
      <c r="D45" s="66" t="s">
        <v>398</v>
      </c>
      <c r="E45" s="8" t="s">
        <v>399</v>
      </c>
    </row>
    <row r="46" spans="1:6" ht="30" x14ac:dyDescent="0.2">
      <c r="A46" s="68" t="s">
        <v>17</v>
      </c>
      <c r="B46" s="69" t="s">
        <v>215</v>
      </c>
      <c r="C46" s="70">
        <v>1</v>
      </c>
      <c r="D46" s="146"/>
      <c r="E46" s="9">
        <f>C46*D46</f>
        <v>0</v>
      </c>
    </row>
    <row r="47" spans="1:6" ht="15.75" thickBot="1" x14ac:dyDescent="0.3">
      <c r="A47" s="51" t="s">
        <v>216</v>
      </c>
      <c r="B47" s="87" t="s">
        <v>246</v>
      </c>
      <c r="C47" s="77">
        <v>1</v>
      </c>
      <c r="D47" s="147"/>
      <c r="E47" s="11">
        <f t="shared" ref="E47" si="9">C47*D47</f>
        <v>0</v>
      </c>
      <c r="F47" s="145"/>
    </row>
    <row r="48" spans="1:6" ht="15.75" thickBot="1" x14ac:dyDescent="0.25">
      <c r="A48" s="216" t="s">
        <v>55</v>
      </c>
      <c r="B48" s="217"/>
      <c r="C48" s="217"/>
      <c r="D48" s="218"/>
      <c r="E48" s="10">
        <f>SUM(E46:E47)</f>
        <v>0</v>
      </c>
    </row>
    <row r="49" spans="1:6" ht="19.5" customHeight="1" thickBot="1" x14ac:dyDescent="0.25">
      <c r="A49" s="225" t="s">
        <v>50</v>
      </c>
      <c r="B49" s="226"/>
      <c r="C49" s="226"/>
      <c r="D49" s="226"/>
      <c r="E49" s="227"/>
    </row>
    <row r="50" spans="1:6" s="67" customFormat="1" ht="30.75" thickBot="1" x14ac:dyDescent="0.3">
      <c r="A50" s="88" t="s">
        <v>10</v>
      </c>
      <c r="B50" s="89" t="s">
        <v>11</v>
      </c>
      <c r="C50" s="89" t="s">
        <v>12</v>
      </c>
      <c r="D50" s="90" t="s">
        <v>398</v>
      </c>
      <c r="E50" s="13" t="s">
        <v>399</v>
      </c>
    </row>
    <row r="51" spans="1:6" ht="15" x14ac:dyDescent="0.25">
      <c r="A51" s="61" t="s">
        <v>415</v>
      </c>
      <c r="B51" s="93" t="s">
        <v>8</v>
      </c>
      <c r="C51" s="92">
        <v>10000</v>
      </c>
      <c r="D51" s="149"/>
      <c r="E51" s="9">
        <f t="shared" ref="E51:E54" si="10">C51*D51</f>
        <v>0</v>
      </c>
    </row>
    <row r="52" spans="1:6" ht="15" x14ac:dyDescent="0.25">
      <c r="A52" s="60" t="s">
        <v>7</v>
      </c>
      <c r="B52" s="94" t="s">
        <v>25</v>
      </c>
      <c r="C52" s="92">
        <v>1000</v>
      </c>
      <c r="D52" s="149"/>
      <c r="E52" s="9">
        <f t="shared" si="10"/>
        <v>0</v>
      </c>
      <c r="F52" s="148"/>
    </row>
    <row r="53" spans="1:6" ht="15" x14ac:dyDescent="0.25">
      <c r="A53" s="60" t="s">
        <v>122</v>
      </c>
      <c r="B53" s="91" t="s">
        <v>123</v>
      </c>
      <c r="C53" s="92">
        <v>10000</v>
      </c>
      <c r="D53" s="149"/>
      <c r="E53" s="9">
        <f t="shared" si="10"/>
        <v>0</v>
      </c>
      <c r="F53" s="148"/>
    </row>
    <row r="54" spans="1:6" ht="15" x14ac:dyDescent="0.25">
      <c r="A54" s="62" t="s">
        <v>124</v>
      </c>
      <c r="B54" s="47" t="s">
        <v>125</v>
      </c>
      <c r="C54" s="77">
        <v>10000</v>
      </c>
      <c r="D54" s="149"/>
      <c r="E54" s="9">
        <f t="shared" si="10"/>
        <v>0</v>
      </c>
      <c r="F54" s="148"/>
    </row>
    <row r="55" spans="1:6" s="58" customFormat="1" ht="30" x14ac:dyDescent="0.25">
      <c r="A55" s="151" t="s">
        <v>126</v>
      </c>
      <c r="B55" s="152" t="s">
        <v>263</v>
      </c>
      <c r="C55" s="77">
        <v>200</v>
      </c>
      <c r="D55" s="71"/>
      <c r="E55" s="9">
        <f t="shared" ref="E55:E60" si="11">C55*D55</f>
        <v>0</v>
      </c>
      <c r="F55" s="117"/>
    </row>
    <row r="56" spans="1:6" s="58" customFormat="1" ht="30" x14ac:dyDescent="0.25">
      <c r="A56" s="151" t="s">
        <v>292</v>
      </c>
      <c r="B56" s="152" t="s">
        <v>293</v>
      </c>
      <c r="C56" s="77">
        <v>1</v>
      </c>
      <c r="D56" s="71"/>
      <c r="E56" s="9">
        <f t="shared" si="11"/>
        <v>0</v>
      </c>
      <c r="F56" s="117"/>
    </row>
    <row r="57" spans="1:6" s="58" customFormat="1" ht="15" x14ac:dyDescent="0.25">
      <c r="A57" s="151" t="s">
        <v>294</v>
      </c>
      <c r="B57" s="152" t="s">
        <v>295</v>
      </c>
      <c r="C57" s="77">
        <v>10</v>
      </c>
      <c r="D57" s="71"/>
      <c r="E57" s="9">
        <f t="shared" si="11"/>
        <v>0</v>
      </c>
      <c r="F57" s="117"/>
    </row>
    <row r="58" spans="1:6" s="58" customFormat="1" ht="15" x14ac:dyDescent="0.25">
      <c r="A58" s="151" t="s">
        <v>126</v>
      </c>
      <c r="B58" s="152" t="s">
        <v>296</v>
      </c>
      <c r="C58" s="77">
        <v>200</v>
      </c>
      <c r="D58" s="71"/>
      <c r="E58" s="9">
        <f t="shared" si="11"/>
        <v>0</v>
      </c>
      <c r="F58" s="117"/>
    </row>
    <row r="59" spans="1:6" ht="15" x14ac:dyDescent="0.2">
      <c r="A59" s="151" t="s">
        <v>297</v>
      </c>
      <c r="B59" s="144" t="s">
        <v>416</v>
      </c>
      <c r="C59" s="77">
        <v>1</v>
      </c>
      <c r="D59" s="71"/>
      <c r="E59" s="9">
        <f t="shared" si="11"/>
        <v>0</v>
      </c>
    </row>
    <row r="60" spans="1:6" s="58" customFormat="1" ht="30.75" thickBot="1" x14ac:dyDescent="0.3">
      <c r="A60" s="151" t="s">
        <v>298</v>
      </c>
      <c r="B60" s="152" t="s">
        <v>417</v>
      </c>
      <c r="C60" s="77">
        <v>1</v>
      </c>
      <c r="D60" s="71"/>
      <c r="E60" s="9">
        <f t="shared" si="11"/>
        <v>0</v>
      </c>
      <c r="F60" s="117"/>
    </row>
    <row r="61" spans="1:6" s="58" customFormat="1" ht="15.75" thickBot="1" x14ac:dyDescent="0.3">
      <c r="A61" s="216" t="s">
        <v>56</v>
      </c>
      <c r="B61" s="217"/>
      <c r="C61" s="217"/>
      <c r="D61" s="218"/>
      <c r="E61" s="10">
        <f>SUM(E51:E60)</f>
        <v>0</v>
      </c>
    </row>
    <row r="62" spans="1:6" s="58" customFormat="1" ht="15.75" thickBot="1" x14ac:dyDescent="0.3"/>
    <row r="63" spans="1:6" s="58" customFormat="1" ht="15.75" thickBot="1" x14ac:dyDescent="0.3">
      <c r="A63" s="211" t="s">
        <v>82</v>
      </c>
      <c r="B63" s="212"/>
      <c r="C63" s="213">
        <f>E21+E33+E43+E48+E61</f>
        <v>0</v>
      </c>
      <c r="D63" s="214"/>
      <c r="E63" s="215"/>
    </row>
    <row r="64" spans="1:6" s="58" customFormat="1" ht="15" x14ac:dyDescent="0.25"/>
    <row r="65" spans="1:5" s="97" customFormat="1" ht="15" x14ac:dyDescent="0.25">
      <c r="A65" s="95" t="s">
        <v>65</v>
      </c>
      <c r="B65" s="95"/>
      <c r="C65" s="96"/>
      <c r="D65" s="96"/>
      <c r="E65" s="20"/>
    </row>
    <row r="66" spans="1:5" s="58" customFormat="1" ht="15" x14ac:dyDescent="0.25">
      <c r="A66" s="189" t="s">
        <v>201</v>
      </c>
      <c r="B66" s="189"/>
    </row>
    <row r="67" spans="1:5" s="58" customFormat="1" ht="15" x14ac:dyDescent="0.25"/>
    <row r="68" spans="1:5" s="58" customFormat="1" ht="15" x14ac:dyDescent="0.25"/>
  </sheetData>
  <sortState ref="B15:E20">
    <sortCondition ref="B15"/>
  </sortState>
  <mergeCells count="13">
    <mergeCell ref="A63:B63"/>
    <mergeCell ref="C63:E63"/>
    <mergeCell ref="A61:D61"/>
    <mergeCell ref="A1:E1"/>
    <mergeCell ref="A2:E2"/>
    <mergeCell ref="A22:E22"/>
    <mergeCell ref="A34:E34"/>
    <mergeCell ref="A44:E44"/>
    <mergeCell ref="A49:E49"/>
    <mergeCell ref="A21:D21"/>
    <mergeCell ref="A33:D33"/>
    <mergeCell ref="A43:D43"/>
    <mergeCell ref="A48:D48"/>
  </mergeCells>
  <pageMargins left="0.25" right="0.25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5"/>
  <sheetViews>
    <sheetView tabSelected="1" topLeftCell="A40" zoomScale="90" zoomScaleNormal="90" workbookViewId="0">
      <selection activeCell="C47" sqref="C47"/>
    </sheetView>
  </sheetViews>
  <sheetFormatPr defaultRowHeight="15" x14ac:dyDescent="0.25"/>
  <cols>
    <col min="1" max="1" width="53.7109375" customWidth="1"/>
    <col min="2" max="2" width="128" customWidth="1"/>
    <col min="3" max="3" width="15.42578125" bestFit="1" customWidth="1"/>
    <col min="4" max="4" width="13.5703125" bestFit="1" customWidth="1"/>
    <col min="5" max="5" width="16" bestFit="1" customWidth="1"/>
    <col min="6" max="6" width="16.28515625" bestFit="1" customWidth="1"/>
  </cols>
  <sheetData>
    <row r="1" spans="1:6" x14ac:dyDescent="0.25">
      <c r="A1" s="237" t="s">
        <v>40</v>
      </c>
      <c r="B1" s="238"/>
      <c r="C1" s="239"/>
      <c r="D1" s="239"/>
      <c r="E1" s="239"/>
      <c r="F1" s="240"/>
    </row>
    <row r="2" spans="1:6" ht="30.75" thickBot="1" x14ac:dyDescent="0.3">
      <c r="A2" s="158" t="s">
        <v>90</v>
      </c>
      <c r="B2" s="155" t="s">
        <v>395</v>
      </c>
      <c r="C2" s="156" t="s">
        <v>104</v>
      </c>
      <c r="D2" s="156" t="s">
        <v>105</v>
      </c>
      <c r="E2" s="156" t="s">
        <v>397</v>
      </c>
      <c r="F2" s="159" t="s">
        <v>400</v>
      </c>
    </row>
    <row r="3" spans="1:6" ht="15.75" thickTop="1" x14ac:dyDescent="0.25">
      <c r="A3" s="165" t="s">
        <v>91</v>
      </c>
      <c r="B3" s="171" t="s">
        <v>316</v>
      </c>
      <c r="C3" s="166" t="s">
        <v>118</v>
      </c>
      <c r="D3" s="166">
        <v>250</v>
      </c>
      <c r="E3" s="157"/>
      <c r="F3" s="167">
        <f t="shared" ref="F3:F32" si="0">E3*D3</f>
        <v>0</v>
      </c>
    </row>
    <row r="4" spans="1:6" x14ac:dyDescent="0.25">
      <c r="A4" s="165" t="s">
        <v>91</v>
      </c>
      <c r="B4" s="171" t="s">
        <v>315</v>
      </c>
      <c r="C4" s="166" t="s">
        <v>118</v>
      </c>
      <c r="D4" s="166">
        <v>125</v>
      </c>
      <c r="E4" s="157"/>
      <c r="F4" s="167">
        <f t="shared" si="0"/>
        <v>0</v>
      </c>
    </row>
    <row r="5" spans="1:6" x14ac:dyDescent="0.25">
      <c r="A5" s="165" t="s">
        <v>91</v>
      </c>
      <c r="B5" s="171" t="s">
        <v>314</v>
      </c>
      <c r="C5" s="166" t="s">
        <v>118</v>
      </c>
      <c r="D5" s="166">
        <v>50</v>
      </c>
      <c r="E5" s="157"/>
      <c r="F5" s="167">
        <f t="shared" si="0"/>
        <v>0</v>
      </c>
    </row>
    <row r="6" spans="1:6" x14ac:dyDescent="0.25">
      <c r="A6" s="162" t="s">
        <v>127</v>
      </c>
      <c r="B6" s="170" t="s">
        <v>319</v>
      </c>
      <c r="C6" s="163" t="s">
        <v>118</v>
      </c>
      <c r="D6" s="163">
        <v>320</v>
      </c>
      <c r="E6" s="157"/>
      <c r="F6" s="167">
        <f t="shared" si="0"/>
        <v>0</v>
      </c>
    </row>
    <row r="7" spans="1:6" x14ac:dyDescent="0.25">
      <c r="A7" s="162" t="s">
        <v>127</v>
      </c>
      <c r="B7" s="170" t="s">
        <v>318</v>
      </c>
      <c r="C7" s="163" t="s">
        <v>118</v>
      </c>
      <c r="D7" s="163">
        <v>160</v>
      </c>
      <c r="E7" s="157"/>
      <c r="F7" s="167">
        <f t="shared" si="0"/>
        <v>0</v>
      </c>
    </row>
    <row r="8" spans="1:6" x14ac:dyDescent="0.25">
      <c r="A8" s="161" t="s">
        <v>127</v>
      </c>
      <c r="B8" s="172" t="s">
        <v>317</v>
      </c>
      <c r="C8" s="160" t="s">
        <v>118</v>
      </c>
      <c r="D8" s="160">
        <v>50</v>
      </c>
      <c r="E8" s="157"/>
      <c r="F8" s="167">
        <f t="shared" si="0"/>
        <v>0</v>
      </c>
    </row>
    <row r="9" spans="1:6" x14ac:dyDescent="0.25">
      <c r="A9" s="161" t="s">
        <v>349</v>
      </c>
      <c r="B9" s="172" t="s">
        <v>350</v>
      </c>
      <c r="C9" s="160" t="s">
        <v>118</v>
      </c>
      <c r="D9" s="160">
        <v>10</v>
      </c>
      <c r="E9" s="157"/>
      <c r="F9" s="167">
        <f t="shared" si="0"/>
        <v>0</v>
      </c>
    </row>
    <row r="10" spans="1:6" x14ac:dyDescent="0.25">
      <c r="A10" s="162" t="s">
        <v>92</v>
      </c>
      <c r="B10" s="170" t="s">
        <v>264</v>
      </c>
      <c r="C10" s="163" t="s">
        <v>118</v>
      </c>
      <c r="D10" s="163">
        <v>30</v>
      </c>
      <c r="E10" s="157"/>
      <c r="F10" s="167">
        <f t="shared" si="0"/>
        <v>0</v>
      </c>
    </row>
    <row r="11" spans="1:6" x14ac:dyDescent="0.25">
      <c r="A11" s="162" t="s">
        <v>132</v>
      </c>
      <c r="B11" s="170" t="s">
        <v>265</v>
      </c>
      <c r="C11" s="163" t="s">
        <v>118</v>
      </c>
      <c r="D11" s="163">
        <v>10</v>
      </c>
      <c r="E11" s="157"/>
      <c r="F11" s="167">
        <f t="shared" si="0"/>
        <v>0</v>
      </c>
    </row>
    <row r="12" spans="1:6" x14ac:dyDescent="0.25">
      <c r="A12" s="162" t="s">
        <v>220</v>
      </c>
      <c r="B12" s="170" t="s">
        <v>265</v>
      </c>
      <c r="C12" s="163" t="s">
        <v>118</v>
      </c>
      <c r="D12" s="163">
        <v>10</v>
      </c>
      <c r="E12" s="157"/>
      <c r="F12" s="167">
        <f t="shared" si="0"/>
        <v>0</v>
      </c>
    </row>
    <row r="13" spans="1:6" x14ac:dyDescent="0.25">
      <c r="A13" s="162" t="s">
        <v>128</v>
      </c>
      <c r="B13" s="173" t="s">
        <v>320</v>
      </c>
      <c r="C13" s="163" t="s">
        <v>391</v>
      </c>
      <c r="D13" s="163">
        <v>7</v>
      </c>
      <c r="E13" s="157"/>
      <c r="F13" s="167">
        <f t="shared" si="0"/>
        <v>0</v>
      </c>
    </row>
    <row r="14" spans="1:6" x14ac:dyDescent="0.25">
      <c r="A14" s="162" t="s">
        <v>308</v>
      </c>
      <c r="B14" s="173" t="s">
        <v>321</v>
      </c>
      <c r="C14" s="163" t="s">
        <v>129</v>
      </c>
      <c r="D14" s="163">
        <v>7</v>
      </c>
      <c r="E14" s="157"/>
      <c r="F14" s="167">
        <f t="shared" si="0"/>
        <v>0</v>
      </c>
    </row>
    <row r="15" spans="1:6" x14ac:dyDescent="0.25">
      <c r="A15" s="162" t="s">
        <v>309</v>
      </c>
      <c r="B15" s="173" t="s">
        <v>322</v>
      </c>
      <c r="C15" s="163" t="s">
        <v>129</v>
      </c>
      <c r="D15" s="163">
        <v>7</v>
      </c>
      <c r="E15" s="157"/>
      <c r="F15" s="167">
        <f t="shared" si="0"/>
        <v>0</v>
      </c>
    </row>
    <row r="16" spans="1:6" x14ac:dyDescent="0.25">
      <c r="A16" s="162" t="s">
        <v>128</v>
      </c>
      <c r="B16" s="173" t="s">
        <v>194</v>
      </c>
      <c r="C16" s="163" t="s">
        <v>129</v>
      </c>
      <c r="D16" s="163">
        <v>4</v>
      </c>
      <c r="E16" s="157"/>
      <c r="F16" s="167">
        <f t="shared" si="0"/>
        <v>0</v>
      </c>
    </row>
    <row r="17" spans="1:8" x14ac:dyDescent="0.25">
      <c r="A17" s="162" t="s">
        <v>128</v>
      </c>
      <c r="B17" s="173" t="s">
        <v>218</v>
      </c>
      <c r="C17" s="163" t="s">
        <v>129</v>
      </c>
      <c r="D17" s="163">
        <v>4</v>
      </c>
      <c r="E17" s="157"/>
      <c r="F17" s="167">
        <f t="shared" si="0"/>
        <v>0</v>
      </c>
    </row>
    <row r="18" spans="1:8" x14ac:dyDescent="0.25">
      <c r="A18" s="162" t="s">
        <v>93</v>
      </c>
      <c r="B18" s="173" t="s">
        <v>217</v>
      </c>
      <c r="C18" s="163" t="s">
        <v>130</v>
      </c>
      <c r="D18" s="163">
        <v>2</v>
      </c>
      <c r="E18" s="157"/>
      <c r="F18" s="167">
        <f t="shared" si="0"/>
        <v>0</v>
      </c>
    </row>
    <row r="19" spans="1:8" x14ac:dyDescent="0.25">
      <c r="A19" s="162" t="s">
        <v>93</v>
      </c>
      <c r="B19" s="173" t="s">
        <v>131</v>
      </c>
      <c r="C19" s="163" t="s">
        <v>130</v>
      </c>
      <c r="D19" s="163">
        <v>5</v>
      </c>
      <c r="E19" s="157"/>
      <c r="F19" s="167">
        <f t="shared" si="0"/>
        <v>0</v>
      </c>
    </row>
    <row r="20" spans="1:8" x14ac:dyDescent="0.25">
      <c r="A20" s="162" t="s">
        <v>132</v>
      </c>
      <c r="B20" s="170" t="s">
        <v>133</v>
      </c>
      <c r="C20" s="163" t="s">
        <v>134</v>
      </c>
      <c r="D20" s="163">
        <v>400</v>
      </c>
      <c r="E20" s="157"/>
      <c r="F20" s="167">
        <f t="shared" si="0"/>
        <v>0</v>
      </c>
    </row>
    <row r="21" spans="1:8" x14ac:dyDescent="0.25">
      <c r="A21" s="98" t="s">
        <v>91</v>
      </c>
      <c r="B21" s="99" t="s">
        <v>243</v>
      </c>
      <c r="C21" s="163" t="s">
        <v>106</v>
      </c>
      <c r="D21" s="163">
        <v>1</v>
      </c>
      <c r="E21" s="157"/>
      <c r="F21" s="167">
        <f t="shared" si="0"/>
        <v>0</v>
      </c>
    </row>
    <row r="22" spans="1:8" x14ac:dyDescent="0.25">
      <c r="A22" s="98" t="s">
        <v>94</v>
      </c>
      <c r="B22" s="125" t="s">
        <v>282</v>
      </c>
      <c r="C22" s="163" t="s">
        <v>106</v>
      </c>
      <c r="D22" s="163">
        <v>1</v>
      </c>
      <c r="E22" s="157"/>
      <c r="F22" s="167">
        <f t="shared" si="0"/>
        <v>0</v>
      </c>
    </row>
    <row r="23" spans="1:8" ht="30" x14ac:dyDescent="0.25">
      <c r="A23" s="98" t="s">
        <v>328</v>
      </c>
      <c r="B23" s="99" t="s">
        <v>329</v>
      </c>
      <c r="C23" s="163" t="s">
        <v>330</v>
      </c>
      <c r="D23" s="163">
        <v>1</v>
      </c>
      <c r="E23" s="157"/>
      <c r="F23" s="167">
        <f t="shared" si="0"/>
        <v>0</v>
      </c>
      <c r="H23" s="188"/>
    </row>
    <row r="24" spans="1:8" x14ac:dyDescent="0.25">
      <c r="A24" s="98" t="s">
        <v>220</v>
      </c>
      <c r="B24" s="99" t="s">
        <v>219</v>
      </c>
      <c r="C24" s="163" t="s">
        <v>135</v>
      </c>
      <c r="D24" s="163">
        <v>10</v>
      </c>
      <c r="E24" s="157"/>
      <c r="F24" s="167">
        <f t="shared" si="0"/>
        <v>0</v>
      </c>
    </row>
    <row r="25" spans="1:8" ht="30" x14ac:dyDescent="0.25">
      <c r="A25" s="98" t="s">
        <v>220</v>
      </c>
      <c r="B25" s="99" t="s">
        <v>393</v>
      </c>
      <c r="C25" s="163" t="s">
        <v>106</v>
      </c>
      <c r="D25" s="163">
        <v>4</v>
      </c>
      <c r="E25" s="157"/>
      <c r="F25" s="167">
        <f t="shared" ref="F25" si="1">E25*D25</f>
        <v>0</v>
      </c>
    </row>
    <row r="26" spans="1:8" ht="30" x14ac:dyDescent="0.25">
      <c r="A26" s="162" t="s">
        <v>220</v>
      </c>
      <c r="B26" s="173" t="s">
        <v>325</v>
      </c>
      <c r="C26" s="163" t="s">
        <v>108</v>
      </c>
      <c r="D26" s="163">
        <v>3</v>
      </c>
      <c r="E26" s="157"/>
      <c r="F26" s="167">
        <f t="shared" si="0"/>
        <v>0</v>
      </c>
    </row>
    <row r="27" spans="1:8" ht="30" x14ac:dyDescent="0.25">
      <c r="A27" s="162" t="s">
        <v>342</v>
      </c>
      <c r="B27" s="173" t="s">
        <v>344</v>
      </c>
      <c r="C27" s="163" t="s">
        <v>346</v>
      </c>
      <c r="D27" s="163">
        <v>1</v>
      </c>
      <c r="E27" s="157"/>
      <c r="F27" s="167">
        <f t="shared" si="0"/>
        <v>0</v>
      </c>
    </row>
    <row r="28" spans="1:8" ht="30" x14ac:dyDescent="0.25">
      <c r="A28" s="162" t="s">
        <v>343</v>
      </c>
      <c r="B28" s="173" t="s">
        <v>345</v>
      </c>
      <c r="C28" s="163" t="s">
        <v>346</v>
      </c>
      <c r="D28" s="163">
        <v>1</v>
      </c>
      <c r="E28" s="157"/>
      <c r="F28" s="167">
        <f t="shared" si="0"/>
        <v>0</v>
      </c>
    </row>
    <row r="29" spans="1:8" x14ac:dyDescent="0.25">
      <c r="A29" s="162" t="s">
        <v>95</v>
      </c>
      <c r="B29" s="170" t="s">
        <v>266</v>
      </c>
      <c r="C29" s="163" t="s">
        <v>107</v>
      </c>
      <c r="D29" s="163">
        <v>300</v>
      </c>
      <c r="E29" s="157"/>
      <c r="F29" s="167">
        <f t="shared" si="0"/>
        <v>0</v>
      </c>
    </row>
    <row r="30" spans="1:8" x14ac:dyDescent="0.25">
      <c r="A30" s="162" t="s">
        <v>326</v>
      </c>
      <c r="B30" s="170" t="s">
        <v>327</v>
      </c>
      <c r="C30" s="163" t="s">
        <v>107</v>
      </c>
      <c r="D30" s="163">
        <f>30*50</f>
        <v>1500</v>
      </c>
      <c r="E30" s="157"/>
      <c r="F30" s="167">
        <f t="shared" si="0"/>
        <v>0</v>
      </c>
    </row>
    <row r="31" spans="1:8" ht="30" x14ac:dyDescent="0.25">
      <c r="A31" s="162" t="s">
        <v>136</v>
      </c>
      <c r="B31" s="173" t="s">
        <v>352</v>
      </c>
      <c r="C31" s="163" t="s">
        <v>107</v>
      </c>
      <c r="D31" s="168">
        <v>100000</v>
      </c>
      <c r="E31" s="157"/>
      <c r="F31" s="167">
        <f t="shared" si="0"/>
        <v>0</v>
      </c>
    </row>
    <row r="32" spans="1:8" ht="15.75" thickBot="1" x14ac:dyDescent="0.3">
      <c r="A32" s="162" t="s">
        <v>137</v>
      </c>
      <c r="B32" s="170" t="s">
        <v>353</v>
      </c>
      <c r="C32" s="163" t="s">
        <v>107</v>
      </c>
      <c r="D32" s="168">
        <v>50000</v>
      </c>
      <c r="E32" s="157"/>
      <c r="F32" s="167">
        <f t="shared" si="0"/>
        <v>0</v>
      </c>
    </row>
    <row r="33" spans="1:6" ht="15.75" thickBot="1" x14ac:dyDescent="0.3">
      <c r="A33" s="241" t="s">
        <v>96</v>
      </c>
      <c r="B33" s="242"/>
      <c r="C33" s="242"/>
      <c r="D33" s="242"/>
      <c r="E33" s="243"/>
      <c r="F33" s="174">
        <f>SUM(F3:F32)</f>
        <v>0</v>
      </c>
    </row>
    <row r="34" spans="1:6" x14ac:dyDescent="0.25">
      <c r="A34" s="162" t="s">
        <v>197</v>
      </c>
      <c r="B34" s="173" t="s">
        <v>323</v>
      </c>
      <c r="C34" s="163" t="s">
        <v>107</v>
      </c>
      <c r="D34" s="163">
        <v>25</v>
      </c>
      <c r="E34" s="157"/>
      <c r="F34" s="167">
        <f t="shared" ref="F34:F39" si="2">E34*D34</f>
        <v>0</v>
      </c>
    </row>
    <row r="35" spans="1:6" x14ac:dyDescent="0.25">
      <c r="A35" s="162" t="s">
        <v>221</v>
      </c>
      <c r="B35" s="173" t="s">
        <v>323</v>
      </c>
      <c r="C35" s="163" t="s">
        <v>107</v>
      </c>
      <c r="D35" s="163">
        <v>25</v>
      </c>
      <c r="E35" s="157"/>
      <c r="F35" s="167">
        <f t="shared" si="2"/>
        <v>0</v>
      </c>
    </row>
    <row r="36" spans="1:6" x14ac:dyDescent="0.25">
      <c r="A36" s="162" t="s">
        <v>324</v>
      </c>
      <c r="B36" s="173" t="s">
        <v>403</v>
      </c>
      <c r="C36" s="163" t="s">
        <v>107</v>
      </c>
      <c r="D36" s="163">
        <v>3</v>
      </c>
      <c r="E36" s="157"/>
      <c r="F36" s="167">
        <f t="shared" si="2"/>
        <v>0</v>
      </c>
    </row>
    <row r="37" spans="1:6" x14ac:dyDescent="0.25">
      <c r="A37" s="162" t="s">
        <v>97</v>
      </c>
      <c r="B37" s="170" t="s">
        <v>404</v>
      </c>
      <c r="C37" s="163" t="s">
        <v>108</v>
      </c>
      <c r="D37" s="163">
        <v>1</v>
      </c>
      <c r="E37" s="157"/>
      <c r="F37" s="167">
        <f t="shared" si="2"/>
        <v>0</v>
      </c>
    </row>
    <row r="38" spans="1:6" x14ac:dyDescent="0.25">
      <c r="A38" s="162" t="s">
        <v>138</v>
      </c>
      <c r="B38" s="173" t="s">
        <v>139</v>
      </c>
      <c r="C38" s="163" t="s">
        <v>108</v>
      </c>
      <c r="D38" s="163">
        <v>1</v>
      </c>
      <c r="E38" s="157"/>
      <c r="F38" s="167">
        <f t="shared" si="2"/>
        <v>0</v>
      </c>
    </row>
    <row r="39" spans="1:6" ht="15.75" thickBot="1" x14ac:dyDescent="0.3">
      <c r="A39" s="162" t="s">
        <v>138</v>
      </c>
      <c r="B39" s="170" t="s">
        <v>140</v>
      </c>
      <c r="C39" s="163" t="s">
        <v>106</v>
      </c>
      <c r="D39" s="163">
        <v>1</v>
      </c>
      <c r="E39" s="157"/>
      <c r="F39" s="167">
        <f t="shared" si="2"/>
        <v>0</v>
      </c>
    </row>
    <row r="40" spans="1:6" ht="15.75" thickBot="1" x14ac:dyDescent="0.3">
      <c r="A40" s="241"/>
      <c r="B40" s="242"/>
      <c r="C40" s="242"/>
      <c r="D40" s="242"/>
      <c r="E40" s="243"/>
      <c r="F40" s="174">
        <f>SUM(F34:F39)</f>
        <v>0</v>
      </c>
    </row>
    <row r="41" spans="1:6" x14ac:dyDescent="0.25">
      <c r="A41" s="162" t="s">
        <v>98</v>
      </c>
      <c r="B41" s="164" t="s">
        <v>245</v>
      </c>
      <c r="C41" s="163" t="s">
        <v>109</v>
      </c>
      <c r="D41" s="163">
        <v>100</v>
      </c>
      <c r="E41" s="157"/>
      <c r="F41" s="167">
        <f t="shared" ref="F41:F53" si="3">E41*D41</f>
        <v>0</v>
      </c>
    </row>
    <row r="42" spans="1:6" x14ac:dyDescent="0.25">
      <c r="A42" s="162" t="s">
        <v>198</v>
      </c>
      <c r="B42" s="164" t="s">
        <v>244</v>
      </c>
      <c r="C42" s="163" t="s">
        <v>199</v>
      </c>
      <c r="D42" s="163">
        <v>40</v>
      </c>
      <c r="E42" s="157"/>
      <c r="F42" s="167">
        <f t="shared" si="3"/>
        <v>0</v>
      </c>
    </row>
    <row r="43" spans="1:6" ht="30" x14ac:dyDescent="0.25">
      <c r="A43" s="162" t="s">
        <v>332</v>
      </c>
      <c r="B43" s="164" t="s">
        <v>333</v>
      </c>
      <c r="C43" s="163" t="s">
        <v>334</v>
      </c>
      <c r="D43" s="163">
        <v>10</v>
      </c>
      <c r="E43" s="157"/>
      <c r="F43" s="167">
        <f t="shared" si="3"/>
        <v>0</v>
      </c>
    </row>
    <row r="44" spans="1:6" x14ac:dyDescent="0.25">
      <c r="A44" s="98" t="s">
        <v>141</v>
      </c>
      <c r="B44" s="152" t="s">
        <v>142</v>
      </c>
      <c r="C44" s="163" t="s">
        <v>143</v>
      </c>
      <c r="D44" s="163">
        <v>5</v>
      </c>
      <c r="E44" s="157"/>
      <c r="F44" s="167">
        <f t="shared" si="3"/>
        <v>0</v>
      </c>
    </row>
    <row r="45" spans="1:6" ht="30" x14ac:dyDescent="0.25">
      <c r="A45" s="162" t="s">
        <v>144</v>
      </c>
      <c r="B45" s="164" t="s">
        <v>405</v>
      </c>
      <c r="C45" s="163" t="s">
        <v>223</v>
      </c>
      <c r="D45" s="163">
        <v>300</v>
      </c>
      <c r="E45" s="157"/>
      <c r="F45" s="167">
        <f t="shared" si="3"/>
        <v>0</v>
      </c>
    </row>
    <row r="46" spans="1:6" ht="30" x14ac:dyDescent="0.25">
      <c r="A46" s="162" t="s">
        <v>224</v>
      </c>
      <c r="B46" s="164" t="s">
        <v>357</v>
      </c>
      <c r="C46" s="163" t="s">
        <v>111</v>
      </c>
      <c r="D46" s="168">
        <v>100000</v>
      </c>
      <c r="E46" s="157"/>
      <c r="F46" s="167">
        <f t="shared" si="3"/>
        <v>0</v>
      </c>
    </row>
    <row r="47" spans="1:6" s="199" customFormat="1" x14ac:dyDescent="0.25">
      <c r="A47" s="162" t="s">
        <v>222</v>
      </c>
      <c r="B47" s="170" t="s">
        <v>354</v>
      </c>
      <c r="C47" s="163" t="s">
        <v>421</v>
      </c>
      <c r="D47" s="168">
        <v>200000</v>
      </c>
      <c r="E47" s="157"/>
      <c r="F47" s="167">
        <f t="shared" si="3"/>
        <v>0</v>
      </c>
    </row>
    <row r="48" spans="1:6" ht="30" x14ac:dyDescent="0.25">
      <c r="A48" s="162" t="s">
        <v>147</v>
      </c>
      <c r="B48" s="164" t="s">
        <v>148</v>
      </c>
      <c r="C48" s="163" t="s">
        <v>111</v>
      </c>
      <c r="D48" s="168">
        <v>10304</v>
      </c>
      <c r="E48" s="157"/>
      <c r="F48" s="167">
        <f t="shared" si="3"/>
        <v>0</v>
      </c>
    </row>
    <row r="49" spans="1:6" x14ac:dyDescent="0.25">
      <c r="A49" s="162" t="s">
        <v>145</v>
      </c>
      <c r="B49" s="164" t="s">
        <v>331</v>
      </c>
      <c r="C49" s="163" t="s">
        <v>146</v>
      </c>
      <c r="D49" s="168">
        <v>50000</v>
      </c>
      <c r="E49" s="157"/>
      <c r="F49" s="167">
        <f t="shared" si="3"/>
        <v>0</v>
      </c>
    </row>
    <row r="50" spans="1:6" x14ac:dyDescent="0.25">
      <c r="A50" s="162" t="s">
        <v>408</v>
      </c>
      <c r="B50" s="164" t="s">
        <v>406</v>
      </c>
      <c r="C50" s="163" t="s">
        <v>355</v>
      </c>
      <c r="D50" s="168">
        <v>2500</v>
      </c>
      <c r="E50" s="157"/>
      <c r="F50" s="167">
        <f t="shared" si="3"/>
        <v>0</v>
      </c>
    </row>
    <row r="51" spans="1:6" x14ac:dyDescent="0.25">
      <c r="A51" s="162" t="s">
        <v>409</v>
      </c>
      <c r="B51" s="164" t="s">
        <v>406</v>
      </c>
      <c r="C51" s="163" t="s">
        <v>355</v>
      </c>
      <c r="D51" s="168">
        <v>2500</v>
      </c>
      <c r="E51" s="157"/>
      <c r="F51" s="167">
        <f t="shared" si="3"/>
        <v>0</v>
      </c>
    </row>
    <row r="52" spans="1:6" x14ac:dyDescent="0.25">
      <c r="A52" s="162" t="s">
        <v>410</v>
      </c>
      <c r="B52" s="164" t="s">
        <v>407</v>
      </c>
      <c r="C52" s="163" t="s">
        <v>356</v>
      </c>
      <c r="D52" s="168">
        <v>1000</v>
      </c>
      <c r="E52" s="157"/>
      <c r="F52" s="167">
        <f t="shared" si="3"/>
        <v>0</v>
      </c>
    </row>
    <row r="53" spans="1:6" ht="30.75" thickBot="1" x14ac:dyDescent="0.3">
      <c r="A53" s="187" t="s">
        <v>411</v>
      </c>
      <c r="B53" s="164" t="s">
        <v>407</v>
      </c>
      <c r="C53" s="163" t="s">
        <v>356</v>
      </c>
      <c r="D53" s="168">
        <v>1000</v>
      </c>
      <c r="E53" s="157"/>
      <c r="F53" s="167">
        <f t="shared" si="3"/>
        <v>0</v>
      </c>
    </row>
    <row r="54" spans="1:6" ht="15.75" thickBot="1" x14ac:dyDescent="0.3">
      <c r="A54" s="244" t="s">
        <v>99</v>
      </c>
      <c r="B54" s="245"/>
      <c r="C54" s="245"/>
      <c r="D54" s="245"/>
      <c r="E54" s="246"/>
      <c r="F54" s="174">
        <f>SUM(F41:F53)</f>
        <v>0</v>
      </c>
    </row>
    <row r="55" spans="1:6" x14ac:dyDescent="0.25">
      <c r="A55" s="162" t="s">
        <v>149</v>
      </c>
      <c r="B55" s="170" t="s">
        <v>268</v>
      </c>
      <c r="C55" s="163" t="s">
        <v>277</v>
      </c>
      <c r="D55" s="163">
        <v>1</v>
      </c>
      <c r="E55" s="157"/>
      <c r="F55" s="167">
        <f>E55*D55</f>
        <v>0</v>
      </c>
    </row>
    <row r="56" spans="1:6" x14ac:dyDescent="0.25">
      <c r="A56" s="162" t="s">
        <v>267</v>
      </c>
      <c r="B56" s="170" t="s">
        <v>268</v>
      </c>
      <c r="C56" s="163" t="s">
        <v>277</v>
      </c>
      <c r="D56" s="163">
        <v>1</v>
      </c>
      <c r="E56" s="157"/>
      <c r="F56" s="167">
        <f t="shared" ref="F56:F115" si="4">E56*D56</f>
        <v>0</v>
      </c>
    </row>
    <row r="57" spans="1:6" x14ac:dyDescent="0.25">
      <c r="A57" s="162" t="s">
        <v>150</v>
      </c>
      <c r="B57" s="170" t="s">
        <v>268</v>
      </c>
      <c r="C57" s="163" t="s">
        <v>277</v>
      </c>
      <c r="D57" s="163">
        <v>1</v>
      </c>
      <c r="E57" s="157"/>
      <c r="F57" s="167">
        <f t="shared" si="4"/>
        <v>0</v>
      </c>
    </row>
    <row r="58" spans="1:6" x14ac:dyDescent="0.25">
      <c r="A58" s="169" t="s">
        <v>251</v>
      </c>
      <c r="B58" s="170" t="s">
        <v>268</v>
      </c>
      <c r="C58" s="163" t="s">
        <v>277</v>
      </c>
      <c r="D58" s="163">
        <v>1</v>
      </c>
      <c r="E58" s="157"/>
      <c r="F58" s="167">
        <f t="shared" si="4"/>
        <v>0</v>
      </c>
    </row>
    <row r="59" spans="1:6" x14ac:dyDescent="0.25">
      <c r="A59" s="162" t="s">
        <v>151</v>
      </c>
      <c r="B59" s="170" t="s">
        <v>268</v>
      </c>
      <c r="C59" s="163" t="s">
        <v>277</v>
      </c>
      <c r="D59" s="163">
        <v>1</v>
      </c>
      <c r="E59" s="157"/>
      <c r="F59" s="167">
        <f t="shared" si="4"/>
        <v>0</v>
      </c>
    </row>
    <row r="60" spans="1:6" x14ac:dyDescent="0.25">
      <c r="A60" s="162" t="s">
        <v>152</v>
      </c>
      <c r="B60" s="170" t="s">
        <v>268</v>
      </c>
      <c r="C60" s="163" t="s">
        <v>277</v>
      </c>
      <c r="D60" s="163">
        <v>1</v>
      </c>
      <c r="E60" s="157"/>
      <c r="F60" s="167">
        <f t="shared" si="4"/>
        <v>0</v>
      </c>
    </row>
    <row r="61" spans="1:6" x14ac:dyDescent="0.25">
      <c r="A61" s="162" t="s">
        <v>153</v>
      </c>
      <c r="B61" s="170" t="s">
        <v>268</v>
      </c>
      <c r="C61" s="163" t="s">
        <v>277</v>
      </c>
      <c r="D61" s="163">
        <v>1</v>
      </c>
      <c r="E61" s="157"/>
      <c r="F61" s="167">
        <f t="shared" si="4"/>
        <v>0</v>
      </c>
    </row>
    <row r="62" spans="1:6" x14ac:dyDescent="0.25">
      <c r="A62" s="162" t="s">
        <v>154</v>
      </c>
      <c r="B62" s="170" t="s">
        <v>268</v>
      </c>
      <c r="C62" s="163" t="s">
        <v>277</v>
      </c>
      <c r="D62" s="163">
        <v>1</v>
      </c>
      <c r="E62" s="157"/>
      <c r="F62" s="167">
        <f t="shared" si="4"/>
        <v>0</v>
      </c>
    </row>
    <row r="63" spans="1:6" x14ac:dyDescent="0.25">
      <c r="A63" s="162" t="s">
        <v>226</v>
      </c>
      <c r="B63" s="170" t="s">
        <v>268</v>
      </c>
      <c r="C63" s="163" t="s">
        <v>277</v>
      </c>
      <c r="D63" s="163">
        <v>1</v>
      </c>
      <c r="E63" s="157"/>
      <c r="F63" s="167">
        <f t="shared" si="4"/>
        <v>0</v>
      </c>
    </row>
    <row r="64" spans="1:6" x14ac:dyDescent="0.25">
      <c r="A64" s="162" t="s">
        <v>227</v>
      </c>
      <c r="B64" s="170" t="s">
        <v>268</v>
      </c>
      <c r="C64" s="163" t="s">
        <v>277</v>
      </c>
      <c r="D64" s="163">
        <v>1</v>
      </c>
      <c r="E64" s="157"/>
      <c r="F64" s="167">
        <f t="shared" si="4"/>
        <v>0</v>
      </c>
    </row>
    <row r="65" spans="1:6" x14ac:dyDescent="0.25">
      <c r="A65" s="162" t="s">
        <v>228</v>
      </c>
      <c r="B65" s="170" t="s">
        <v>268</v>
      </c>
      <c r="C65" s="163" t="s">
        <v>277</v>
      </c>
      <c r="D65" s="163">
        <v>1</v>
      </c>
      <c r="E65" s="157"/>
      <c r="F65" s="167">
        <f t="shared" si="4"/>
        <v>0</v>
      </c>
    </row>
    <row r="66" spans="1:6" x14ac:dyDescent="0.25">
      <c r="A66" s="162" t="s">
        <v>155</v>
      </c>
      <c r="B66" s="170" t="s">
        <v>268</v>
      </c>
      <c r="C66" s="163" t="s">
        <v>277</v>
      </c>
      <c r="D66" s="163">
        <v>1</v>
      </c>
      <c r="E66" s="157"/>
      <c r="F66" s="167">
        <f t="shared" si="4"/>
        <v>0</v>
      </c>
    </row>
    <row r="67" spans="1:6" x14ac:dyDescent="0.25">
      <c r="A67" s="162" t="s">
        <v>156</v>
      </c>
      <c r="B67" s="170" t="s">
        <v>268</v>
      </c>
      <c r="C67" s="163" t="s">
        <v>277</v>
      </c>
      <c r="D67" s="163">
        <v>1</v>
      </c>
      <c r="E67" s="157"/>
      <c r="F67" s="167">
        <f t="shared" si="4"/>
        <v>0</v>
      </c>
    </row>
    <row r="68" spans="1:6" x14ac:dyDescent="0.25">
      <c r="A68" s="162" t="s">
        <v>278</v>
      </c>
      <c r="B68" s="170" t="s">
        <v>268</v>
      </c>
      <c r="C68" s="163" t="s">
        <v>277</v>
      </c>
      <c r="D68" s="163">
        <v>1</v>
      </c>
      <c r="E68" s="157"/>
      <c r="F68" s="167">
        <f t="shared" si="4"/>
        <v>0</v>
      </c>
    </row>
    <row r="69" spans="1:6" x14ac:dyDescent="0.25">
      <c r="A69" s="162" t="s">
        <v>157</v>
      </c>
      <c r="B69" s="170" t="s">
        <v>268</v>
      </c>
      <c r="C69" s="163" t="s">
        <v>277</v>
      </c>
      <c r="D69" s="163">
        <v>1</v>
      </c>
      <c r="E69" s="157"/>
      <c r="F69" s="167">
        <f t="shared" si="4"/>
        <v>0</v>
      </c>
    </row>
    <row r="70" spans="1:6" x14ac:dyDescent="0.25">
      <c r="A70" s="162" t="s">
        <v>158</v>
      </c>
      <c r="B70" s="170" t="s">
        <v>268</v>
      </c>
      <c r="C70" s="163" t="s">
        <v>277</v>
      </c>
      <c r="D70" s="163">
        <v>1</v>
      </c>
      <c r="E70" s="157"/>
      <c r="F70" s="167">
        <f t="shared" si="4"/>
        <v>0</v>
      </c>
    </row>
    <row r="71" spans="1:6" x14ac:dyDescent="0.25">
      <c r="A71" s="162" t="s">
        <v>159</v>
      </c>
      <c r="B71" s="170" t="s">
        <v>268</v>
      </c>
      <c r="C71" s="163" t="s">
        <v>277</v>
      </c>
      <c r="D71" s="163">
        <v>1</v>
      </c>
      <c r="E71" s="157"/>
      <c r="F71" s="167">
        <f t="shared" si="4"/>
        <v>0</v>
      </c>
    </row>
    <row r="72" spans="1:6" x14ac:dyDescent="0.25">
      <c r="A72" s="162" t="s">
        <v>160</v>
      </c>
      <c r="B72" s="170" t="s">
        <v>268</v>
      </c>
      <c r="C72" s="163" t="s">
        <v>277</v>
      </c>
      <c r="D72" s="163">
        <v>1</v>
      </c>
      <c r="E72" s="157"/>
      <c r="F72" s="167">
        <f t="shared" si="4"/>
        <v>0</v>
      </c>
    </row>
    <row r="73" spans="1:6" x14ac:dyDescent="0.25">
      <c r="A73" s="162" t="s">
        <v>225</v>
      </c>
      <c r="B73" s="170" t="s">
        <v>268</v>
      </c>
      <c r="C73" s="163" t="s">
        <v>277</v>
      </c>
      <c r="D73" s="163">
        <v>1</v>
      </c>
      <c r="E73" s="157"/>
      <c r="F73" s="167">
        <f t="shared" si="4"/>
        <v>0</v>
      </c>
    </row>
    <row r="74" spans="1:6" x14ac:dyDescent="0.25">
      <c r="A74" s="162" t="s">
        <v>161</v>
      </c>
      <c r="B74" s="170" t="s">
        <v>268</v>
      </c>
      <c r="C74" s="163" t="s">
        <v>277</v>
      </c>
      <c r="D74" s="163">
        <v>1</v>
      </c>
      <c r="E74" s="157"/>
      <c r="F74" s="167">
        <f t="shared" si="4"/>
        <v>0</v>
      </c>
    </row>
    <row r="75" spans="1:6" x14ac:dyDescent="0.25">
      <c r="A75" s="162" t="s">
        <v>162</v>
      </c>
      <c r="B75" s="170" t="s">
        <v>268</v>
      </c>
      <c r="C75" s="163" t="s">
        <v>277</v>
      </c>
      <c r="D75" s="163">
        <v>1</v>
      </c>
      <c r="E75" s="157"/>
      <c r="F75" s="167">
        <f t="shared" si="4"/>
        <v>0</v>
      </c>
    </row>
    <row r="76" spans="1:6" x14ac:dyDescent="0.25">
      <c r="A76" s="162" t="s">
        <v>163</v>
      </c>
      <c r="B76" s="170" t="s">
        <v>268</v>
      </c>
      <c r="C76" s="163" t="s">
        <v>277</v>
      </c>
      <c r="D76" s="163">
        <v>1</v>
      </c>
      <c r="E76" s="157"/>
      <c r="F76" s="167">
        <f t="shared" si="4"/>
        <v>0</v>
      </c>
    </row>
    <row r="77" spans="1:6" x14ac:dyDescent="0.25">
      <c r="A77" s="162" t="s">
        <v>164</v>
      </c>
      <c r="B77" s="170" t="s">
        <v>268</v>
      </c>
      <c r="C77" s="163" t="s">
        <v>277</v>
      </c>
      <c r="D77" s="163">
        <v>1</v>
      </c>
      <c r="E77" s="157"/>
      <c r="F77" s="167">
        <f t="shared" si="4"/>
        <v>0</v>
      </c>
    </row>
    <row r="78" spans="1:6" x14ac:dyDescent="0.25">
      <c r="A78" s="162" t="s">
        <v>165</v>
      </c>
      <c r="B78" s="170" t="s">
        <v>268</v>
      </c>
      <c r="C78" s="163" t="s">
        <v>277</v>
      </c>
      <c r="D78" s="163">
        <v>1</v>
      </c>
      <c r="E78" s="157"/>
      <c r="F78" s="167">
        <f t="shared" si="4"/>
        <v>0</v>
      </c>
    </row>
    <row r="79" spans="1:6" x14ac:dyDescent="0.25">
      <c r="A79" s="162" t="s">
        <v>166</v>
      </c>
      <c r="B79" s="170" t="s">
        <v>268</v>
      </c>
      <c r="C79" s="163" t="s">
        <v>277</v>
      </c>
      <c r="D79" s="163">
        <v>1</v>
      </c>
      <c r="E79" s="157"/>
      <c r="F79" s="167">
        <f t="shared" si="4"/>
        <v>0</v>
      </c>
    </row>
    <row r="80" spans="1:6" x14ac:dyDescent="0.25">
      <c r="A80" s="162" t="s">
        <v>229</v>
      </c>
      <c r="B80" s="170" t="s">
        <v>268</v>
      </c>
      <c r="C80" s="163" t="s">
        <v>277</v>
      </c>
      <c r="D80" s="163">
        <v>1</v>
      </c>
      <c r="E80" s="157"/>
      <c r="F80" s="167">
        <f t="shared" si="4"/>
        <v>0</v>
      </c>
    </row>
    <row r="81" spans="1:6" x14ac:dyDescent="0.25">
      <c r="A81" s="162" t="s">
        <v>336</v>
      </c>
      <c r="B81" s="170" t="s">
        <v>268</v>
      </c>
      <c r="C81" s="163" t="s">
        <v>277</v>
      </c>
      <c r="D81" s="163">
        <v>1</v>
      </c>
      <c r="E81" s="157"/>
      <c r="F81" s="167">
        <f t="shared" si="4"/>
        <v>0</v>
      </c>
    </row>
    <row r="82" spans="1:6" x14ac:dyDescent="0.25">
      <c r="A82" s="162" t="s">
        <v>351</v>
      </c>
      <c r="B82" s="170" t="s">
        <v>268</v>
      </c>
      <c r="C82" s="163" t="s">
        <v>277</v>
      </c>
      <c r="D82" s="163">
        <v>1</v>
      </c>
      <c r="E82" s="157"/>
      <c r="F82" s="167">
        <f t="shared" si="4"/>
        <v>0</v>
      </c>
    </row>
    <row r="83" spans="1:6" x14ac:dyDescent="0.25">
      <c r="A83" s="162" t="s">
        <v>170</v>
      </c>
      <c r="B83" s="170" t="s">
        <v>268</v>
      </c>
      <c r="C83" s="163" t="s">
        <v>277</v>
      </c>
      <c r="D83" s="163">
        <v>1</v>
      </c>
      <c r="E83" s="157"/>
      <c r="F83" s="167">
        <f t="shared" si="4"/>
        <v>0</v>
      </c>
    </row>
    <row r="84" spans="1:6" x14ac:dyDescent="0.25">
      <c r="A84" s="162" t="s">
        <v>173</v>
      </c>
      <c r="B84" s="170" t="s">
        <v>268</v>
      </c>
      <c r="C84" s="163" t="s">
        <v>277</v>
      </c>
      <c r="D84" s="163">
        <v>1</v>
      </c>
      <c r="E84" s="157"/>
      <c r="F84" s="167">
        <f t="shared" si="4"/>
        <v>0</v>
      </c>
    </row>
    <row r="85" spans="1:6" x14ac:dyDescent="0.25">
      <c r="A85" s="162" t="s">
        <v>174</v>
      </c>
      <c r="B85" s="170" t="s">
        <v>338</v>
      </c>
      <c r="C85" s="163" t="s">
        <v>339</v>
      </c>
      <c r="D85" s="163">
        <v>6</v>
      </c>
      <c r="E85" s="157"/>
      <c r="F85" s="167">
        <f t="shared" si="4"/>
        <v>0</v>
      </c>
    </row>
    <row r="86" spans="1:6" x14ac:dyDescent="0.25">
      <c r="A86" s="162" t="s">
        <v>340</v>
      </c>
      <c r="B86" s="170" t="s">
        <v>167</v>
      </c>
      <c r="C86" s="163" t="s">
        <v>168</v>
      </c>
      <c r="D86" s="163">
        <v>1</v>
      </c>
      <c r="E86" s="157"/>
      <c r="F86" s="167">
        <f t="shared" si="4"/>
        <v>0</v>
      </c>
    </row>
    <row r="87" spans="1:6" x14ac:dyDescent="0.25">
      <c r="A87" s="162" t="s">
        <v>149</v>
      </c>
      <c r="B87" s="170" t="s">
        <v>167</v>
      </c>
      <c r="C87" s="163" t="s">
        <v>168</v>
      </c>
      <c r="D87" s="163">
        <v>1</v>
      </c>
      <c r="E87" s="157"/>
      <c r="F87" s="167">
        <f t="shared" si="4"/>
        <v>0</v>
      </c>
    </row>
    <row r="88" spans="1:6" x14ac:dyDescent="0.25">
      <c r="A88" s="162" t="s">
        <v>150</v>
      </c>
      <c r="B88" s="170" t="s">
        <v>167</v>
      </c>
      <c r="C88" s="163" t="s">
        <v>168</v>
      </c>
      <c r="D88" s="163">
        <v>1</v>
      </c>
      <c r="E88" s="157"/>
      <c r="F88" s="167">
        <f t="shared" si="4"/>
        <v>0</v>
      </c>
    </row>
    <row r="89" spans="1:6" x14ac:dyDescent="0.25">
      <c r="A89" s="162" t="s">
        <v>251</v>
      </c>
      <c r="B89" s="170" t="s">
        <v>167</v>
      </c>
      <c r="C89" s="163" t="s">
        <v>168</v>
      </c>
      <c r="D89" s="163">
        <v>1</v>
      </c>
      <c r="E89" s="157"/>
      <c r="F89" s="167">
        <f t="shared" si="4"/>
        <v>0</v>
      </c>
    </row>
    <row r="90" spans="1:6" x14ac:dyDescent="0.25">
      <c r="A90" s="162" t="s">
        <v>151</v>
      </c>
      <c r="B90" s="170" t="s">
        <v>167</v>
      </c>
      <c r="C90" s="163" t="s">
        <v>168</v>
      </c>
      <c r="D90" s="163">
        <v>1</v>
      </c>
      <c r="E90" s="157"/>
      <c r="F90" s="167">
        <f t="shared" si="4"/>
        <v>0</v>
      </c>
    </row>
    <row r="91" spans="1:6" x14ac:dyDescent="0.25">
      <c r="A91" s="162" t="s">
        <v>152</v>
      </c>
      <c r="B91" s="170" t="s">
        <v>167</v>
      </c>
      <c r="C91" s="163" t="s">
        <v>168</v>
      </c>
      <c r="D91" s="163">
        <v>1</v>
      </c>
      <c r="E91" s="157"/>
      <c r="F91" s="167">
        <f t="shared" si="4"/>
        <v>0</v>
      </c>
    </row>
    <row r="92" spans="1:6" x14ac:dyDescent="0.25">
      <c r="A92" s="162" t="s">
        <v>153</v>
      </c>
      <c r="B92" s="170" t="s">
        <v>167</v>
      </c>
      <c r="C92" s="163" t="s">
        <v>168</v>
      </c>
      <c r="D92" s="163">
        <v>1</v>
      </c>
      <c r="E92" s="157"/>
      <c r="F92" s="167">
        <f t="shared" si="4"/>
        <v>0</v>
      </c>
    </row>
    <row r="93" spans="1:6" x14ac:dyDescent="0.25">
      <c r="A93" s="162" t="s">
        <v>154</v>
      </c>
      <c r="B93" s="170" t="s">
        <v>167</v>
      </c>
      <c r="C93" s="163" t="s">
        <v>168</v>
      </c>
      <c r="D93" s="163">
        <v>1</v>
      </c>
      <c r="E93" s="157"/>
      <c r="F93" s="167">
        <f t="shared" si="4"/>
        <v>0</v>
      </c>
    </row>
    <row r="94" spans="1:6" x14ac:dyDescent="0.25">
      <c r="A94" s="162" t="s">
        <v>156</v>
      </c>
      <c r="B94" s="170" t="s">
        <v>167</v>
      </c>
      <c r="C94" s="163" t="s">
        <v>168</v>
      </c>
      <c r="D94" s="163">
        <v>1</v>
      </c>
      <c r="E94" s="157"/>
      <c r="F94" s="167">
        <f t="shared" si="4"/>
        <v>0</v>
      </c>
    </row>
    <row r="95" spans="1:6" x14ac:dyDescent="0.25">
      <c r="A95" s="162" t="s">
        <v>279</v>
      </c>
      <c r="B95" s="170" t="s">
        <v>167</v>
      </c>
      <c r="C95" s="163" t="s">
        <v>168</v>
      </c>
      <c r="D95" s="163">
        <v>1</v>
      </c>
      <c r="E95" s="157"/>
      <c r="F95" s="167">
        <f t="shared" si="4"/>
        <v>0</v>
      </c>
    </row>
    <row r="96" spans="1:6" x14ac:dyDescent="0.25">
      <c r="A96" s="162" t="s">
        <v>157</v>
      </c>
      <c r="B96" s="170" t="s">
        <v>167</v>
      </c>
      <c r="C96" s="163" t="s">
        <v>168</v>
      </c>
      <c r="D96" s="163">
        <v>1</v>
      </c>
      <c r="E96" s="157"/>
      <c r="F96" s="167">
        <f t="shared" si="4"/>
        <v>0</v>
      </c>
    </row>
    <row r="97" spans="1:6" x14ac:dyDescent="0.25">
      <c r="A97" s="162" t="s">
        <v>158</v>
      </c>
      <c r="B97" s="170" t="s">
        <v>167</v>
      </c>
      <c r="C97" s="163" t="s">
        <v>168</v>
      </c>
      <c r="D97" s="163">
        <v>1</v>
      </c>
      <c r="E97" s="157"/>
      <c r="F97" s="167">
        <f t="shared" si="4"/>
        <v>0</v>
      </c>
    </row>
    <row r="98" spans="1:6" x14ac:dyDescent="0.25">
      <c r="A98" s="162" t="s">
        <v>159</v>
      </c>
      <c r="B98" s="170" t="s">
        <v>167</v>
      </c>
      <c r="C98" s="163" t="s">
        <v>168</v>
      </c>
      <c r="D98" s="163">
        <v>1</v>
      </c>
      <c r="E98" s="157"/>
      <c r="F98" s="167">
        <f t="shared" si="4"/>
        <v>0</v>
      </c>
    </row>
    <row r="99" spans="1:6" x14ac:dyDescent="0.25">
      <c r="A99" s="162" t="s">
        <v>160</v>
      </c>
      <c r="B99" s="170" t="s">
        <v>167</v>
      </c>
      <c r="C99" s="163" t="s">
        <v>168</v>
      </c>
      <c r="D99" s="163">
        <v>1</v>
      </c>
      <c r="E99" s="157"/>
      <c r="F99" s="167">
        <f t="shared" si="4"/>
        <v>0</v>
      </c>
    </row>
    <row r="100" spans="1:6" x14ac:dyDescent="0.25">
      <c r="A100" s="162" t="s">
        <v>225</v>
      </c>
      <c r="B100" s="170" t="s">
        <v>167</v>
      </c>
      <c r="C100" s="163" t="s">
        <v>168</v>
      </c>
      <c r="D100" s="163">
        <v>1</v>
      </c>
      <c r="E100" s="157"/>
      <c r="F100" s="167">
        <f t="shared" si="4"/>
        <v>0</v>
      </c>
    </row>
    <row r="101" spans="1:6" x14ac:dyDescent="0.25">
      <c r="A101" s="162" t="s">
        <v>161</v>
      </c>
      <c r="B101" s="170" t="s">
        <v>167</v>
      </c>
      <c r="C101" s="163" t="s">
        <v>168</v>
      </c>
      <c r="D101" s="163">
        <v>1</v>
      </c>
      <c r="E101" s="157"/>
      <c r="F101" s="167">
        <f t="shared" si="4"/>
        <v>0</v>
      </c>
    </row>
    <row r="102" spans="1:6" x14ac:dyDescent="0.25">
      <c r="A102" s="162" t="s">
        <v>162</v>
      </c>
      <c r="B102" s="170" t="s">
        <v>167</v>
      </c>
      <c r="C102" s="163" t="s">
        <v>168</v>
      </c>
      <c r="D102" s="163">
        <v>1</v>
      </c>
      <c r="E102" s="157"/>
      <c r="F102" s="167">
        <f t="shared" si="4"/>
        <v>0</v>
      </c>
    </row>
    <row r="103" spans="1:6" x14ac:dyDescent="0.25">
      <c r="A103" s="162" t="s">
        <v>163</v>
      </c>
      <c r="B103" s="170" t="s">
        <v>167</v>
      </c>
      <c r="C103" s="163" t="s">
        <v>168</v>
      </c>
      <c r="D103" s="163">
        <v>1</v>
      </c>
      <c r="E103" s="157"/>
      <c r="F103" s="167">
        <f t="shared" si="4"/>
        <v>0</v>
      </c>
    </row>
    <row r="104" spans="1:6" x14ac:dyDescent="0.25">
      <c r="A104" s="162" t="s">
        <v>164</v>
      </c>
      <c r="B104" s="170" t="s">
        <v>167</v>
      </c>
      <c r="C104" s="163" t="s">
        <v>168</v>
      </c>
      <c r="D104" s="163">
        <v>1</v>
      </c>
      <c r="E104" s="157"/>
      <c r="F104" s="167">
        <f t="shared" si="4"/>
        <v>0</v>
      </c>
    </row>
    <row r="105" spans="1:6" x14ac:dyDescent="0.25">
      <c r="A105" s="162" t="s">
        <v>165</v>
      </c>
      <c r="B105" s="170" t="s">
        <v>167</v>
      </c>
      <c r="C105" s="163" t="s">
        <v>168</v>
      </c>
      <c r="D105" s="163">
        <v>1</v>
      </c>
      <c r="E105" s="157"/>
      <c r="F105" s="167">
        <f t="shared" si="4"/>
        <v>0</v>
      </c>
    </row>
    <row r="106" spans="1:6" x14ac:dyDescent="0.25">
      <c r="A106" s="162" t="s">
        <v>166</v>
      </c>
      <c r="B106" s="170" t="s">
        <v>167</v>
      </c>
      <c r="C106" s="163" t="s">
        <v>168</v>
      </c>
      <c r="D106" s="163">
        <v>1</v>
      </c>
      <c r="E106" s="157"/>
      <c r="F106" s="167">
        <f t="shared" si="4"/>
        <v>0</v>
      </c>
    </row>
    <row r="107" spans="1:6" x14ac:dyDescent="0.25">
      <c r="A107" s="162" t="s">
        <v>169</v>
      </c>
      <c r="B107" s="170" t="s">
        <v>167</v>
      </c>
      <c r="C107" s="163" t="s">
        <v>168</v>
      </c>
      <c r="D107" s="163">
        <v>1</v>
      </c>
      <c r="E107" s="157"/>
      <c r="F107" s="167">
        <f t="shared" si="4"/>
        <v>0</v>
      </c>
    </row>
    <row r="108" spans="1:6" x14ac:dyDescent="0.25">
      <c r="A108" s="162" t="s">
        <v>269</v>
      </c>
      <c r="B108" s="170" t="s">
        <v>167</v>
      </c>
      <c r="C108" s="163" t="s">
        <v>168</v>
      </c>
      <c r="D108" s="163">
        <v>1</v>
      </c>
      <c r="E108" s="157"/>
      <c r="F108" s="167">
        <f t="shared" si="4"/>
        <v>0</v>
      </c>
    </row>
    <row r="109" spans="1:6" x14ac:dyDescent="0.25">
      <c r="A109" s="162" t="s">
        <v>170</v>
      </c>
      <c r="B109" s="170" t="s">
        <v>167</v>
      </c>
      <c r="C109" s="163" t="s">
        <v>168</v>
      </c>
      <c r="D109" s="163">
        <v>1</v>
      </c>
      <c r="E109" s="157"/>
      <c r="F109" s="167">
        <f t="shared" si="4"/>
        <v>0</v>
      </c>
    </row>
    <row r="110" spans="1:6" x14ac:dyDescent="0.25">
      <c r="A110" s="162" t="s">
        <v>171</v>
      </c>
      <c r="B110" s="170" t="s">
        <v>167</v>
      </c>
      <c r="C110" s="163" t="s">
        <v>168</v>
      </c>
      <c r="D110" s="163">
        <v>1</v>
      </c>
      <c r="E110" s="157"/>
      <c r="F110" s="167">
        <f t="shared" si="4"/>
        <v>0</v>
      </c>
    </row>
    <row r="111" spans="1:6" x14ac:dyDescent="0.25">
      <c r="A111" s="162" t="s">
        <v>172</v>
      </c>
      <c r="B111" s="170" t="s">
        <v>167</v>
      </c>
      <c r="C111" s="163" t="s">
        <v>168</v>
      </c>
      <c r="D111" s="163">
        <v>1</v>
      </c>
      <c r="E111" s="157"/>
      <c r="F111" s="167">
        <f t="shared" si="4"/>
        <v>0</v>
      </c>
    </row>
    <row r="112" spans="1:6" x14ac:dyDescent="0.25">
      <c r="A112" s="162" t="s">
        <v>337</v>
      </c>
      <c r="B112" s="170" t="s">
        <v>167</v>
      </c>
      <c r="C112" s="163" t="s">
        <v>168</v>
      </c>
      <c r="D112" s="163">
        <v>1</v>
      </c>
      <c r="E112" s="157"/>
      <c r="F112" s="167">
        <f t="shared" si="4"/>
        <v>0</v>
      </c>
    </row>
    <row r="113" spans="1:6" x14ac:dyDescent="0.25">
      <c r="A113" s="162" t="s">
        <v>173</v>
      </c>
      <c r="B113" s="170" t="s">
        <v>167</v>
      </c>
      <c r="C113" s="163" t="s">
        <v>168</v>
      </c>
      <c r="D113" s="163">
        <v>1</v>
      </c>
      <c r="E113" s="157"/>
      <c r="F113" s="167">
        <f t="shared" si="4"/>
        <v>0</v>
      </c>
    </row>
    <row r="114" spans="1:6" x14ac:dyDescent="0.25">
      <c r="A114" s="162" t="s">
        <v>174</v>
      </c>
      <c r="B114" s="170" t="s">
        <v>167</v>
      </c>
      <c r="C114" s="163" t="s">
        <v>168</v>
      </c>
      <c r="D114" s="163">
        <v>1</v>
      </c>
      <c r="E114" s="157"/>
      <c r="F114" s="167">
        <f t="shared" si="4"/>
        <v>0</v>
      </c>
    </row>
    <row r="115" spans="1:6" x14ac:dyDescent="0.25">
      <c r="A115" s="162" t="s">
        <v>341</v>
      </c>
      <c r="B115" s="170" t="s">
        <v>167</v>
      </c>
      <c r="C115" s="163" t="s">
        <v>168</v>
      </c>
      <c r="D115" s="163">
        <v>1</v>
      </c>
      <c r="E115" s="157"/>
      <c r="F115" s="167">
        <f t="shared" si="4"/>
        <v>0</v>
      </c>
    </row>
    <row r="116" spans="1:6" x14ac:dyDescent="0.25">
      <c r="A116" s="162" t="s">
        <v>347</v>
      </c>
      <c r="B116" s="170" t="s">
        <v>348</v>
      </c>
      <c r="C116" s="163" t="s">
        <v>168</v>
      </c>
      <c r="D116" s="163">
        <v>1</v>
      </c>
      <c r="E116" s="157"/>
      <c r="F116" s="167">
        <f t="shared" ref="F116:F120" si="5">E116*D116</f>
        <v>0</v>
      </c>
    </row>
    <row r="117" spans="1:6" x14ac:dyDescent="0.25">
      <c r="A117" s="98" t="s">
        <v>175</v>
      </c>
      <c r="B117" s="125" t="s">
        <v>167</v>
      </c>
      <c r="C117" s="163" t="s">
        <v>168</v>
      </c>
      <c r="D117" s="163">
        <v>1</v>
      </c>
      <c r="E117" s="157"/>
      <c r="F117" s="167">
        <f t="shared" si="5"/>
        <v>0</v>
      </c>
    </row>
    <row r="118" spans="1:6" x14ac:dyDescent="0.25">
      <c r="A118" s="162" t="s">
        <v>310</v>
      </c>
      <c r="B118" s="170" t="s">
        <v>335</v>
      </c>
      <c r="C118" s="163" t="s">
        <v>311</v>
      </c>
      <c r="D118" s="194">
        <v>250000</v>
      </c>
      <c r="E118" s="157"/>
      <c r="F118" s="167">
        <f t="shared" si="5"/>
        <v>0</v>
      </c>
    </row>
    <row r="119" spans="1:6" x14ac:dyDescent="0.25">
      <c r="A119" s="162" t="s">
        <v>225</v>
      </c>
      <c r="B119" s="170" t="s">
        <v>335</v>
      </c>
      <c r="C119" s="163" t="s">
        <v>311</v>
      </c>
      <c r="D119" s="194">
        <v>150000</v>
      </c>
      <c r="E119" s="157"/>
      <c r="F119" s="167">
        <f t="shared" si="5"/>
        <v>0</v>
      </c>
    </row>
    <row r="120" spans="1:6" ht="15.75" thickBot="1" x14ac:dyDescent="0.3">
      <c r="A120" s="162" t="s">
        <v>312</v>
      </c>
      <c r="B120" s="170" t="s">
        <v>335</v>
      </c>
      <c r="C120" s="163" t="s">
        <v>311</v>
      </c>
      <c r="D120" s="194">
        <v>150000</v>
      </c>
      <c r="E120" s="157"/>
      <c r="F120" s="167">
        <f t="shared" si="5"/>
        <v>0</v>
      </c>
    </row>
    <row r="121" spans="1:6" ht="15.75" thickBot="1" x14ac:dyDescent="0.3">
      <c r="A121" s="244" t="s">
        <v>176</v>
      </c>
      <c r="B121" s="245"/>
      <c r="C121" s="245"/>
      <c r="D121" s="245"/>
      <c r="E121" s="246"/>
      <c r="F121" s="174">
        <f>SUM(F55:F120)</f>
        <v>0</v>
      </c>
    </row>
    <row r="122" spans="1:6" x14ac:dyDescent="0.25">
      <c r="A122" s="98" t="s">
        <v>179</v>
      </c>
      <c r="B122" s="125" t="s">
        <v>180</v>
      </c>
      <c r="C122" s="163" t="s">
        <v>181</v>
      </c>
      <c r="D122" s="168">
        <v>5000</v>
      </c>
      <c r="E122" s="157"/>
      <c r="F122" s="167">
        <f>E122*D122</f>
        <v>0</v>
      </c>
    </row>
    <row r="123" spans="1:6" x14ac:dyDescent="0.25">
      <c r="A123" s="98" t="s">
        <v>182</v>
      </c>
      <c r="B123" s="125" t="s">
        <v>180</v>
      </c>
      <c r="C123" s="163" t="s">
        <v>181</v>
      </c>
      <c r="D123" s="168">
        <v>5000</v>
      </c>
      <c r="E123" s="157"/>
      <c r="F123" s="167">
        <f t="shared" ref="F123:F169" si="6">E123*D123</f>
        <v>0</v>
      </c>
    </row>
    <row r="124" spans="1:6" x14ac:dyDescent="0.25">
      <c r="A124" s="162" t="s">
        <v>375</v>
      </c>
      <c r="B124" s="173" t="s">
        <v>376</v>
      </c>
      <c r="C124" s="163" t="s">
        <v>181</v>
      </c>
      <c r="D124" s="168">
        <v>5000</v>
      </c>
      <c r="E124" s="157"/>
      <c r="F124" s="167">
        <f t="shared" si="6"/>
        <v>0</v>
      </c>
    </row>
    <row r="125" spans="1:6" x14ac:dyDescent="0.25">
      <c r="A125" s="162" t="s">
        <v>375</v>
      </c>
      <c r="B125" s="173" t="s">
        <v>377</v>
      </c>
      <c r="C125" s="163" t="s">
        <v>181</v>
      </c>
      <c r="D125" s="168">
        <v>5000</v>
      </c>
      <c r="E125" s="157"/>
      <c r="F125" s="167">
        <f t="shared" si="6"/>
        <v>0</v>
      </c>
    </row>
    <row r="126" spans="1:6" ht="30" x14ac:dyDescent="0.25">
      <c r="A126" s="162" t="s">
        <v>375</v>
      </c>
      <c r="B126" s="173" t="s">
        <v>378</v>
      </c>
      <c r="C126" s="163" t="s">
        <v>181</v>
      </c>
      <c r="D126" s="168">
        <v>5000</v>
      </c>
      <c r="E126" s="157"/>
      <c r="F126" s="167">
        <f t="shared" si="6"/>
        <v>0</v>
      </c>
    </row>
    <row r="127" spans="1:6" x14ac:dyDescent="0.25">
      <c r="A127" s="162" t="s">
        <v>375</v>
      </c>
      <c r="B127" s="170" t="s">
        <v>385</v>
      </c>
      <c r="C127" s="163" t="s">
        <v>181</v>
      </c>
      <c r="D127" s="168">
        <v>5000</v>
      </c>
      <c r="E127" s="157"/>
      <c r="F127" s="167">
        <f t="shared" si="6"/>
        <v>0</v>
      </c>
    </row>
    <row r="128" spans="1:6" ht="30" x14ac:dyDescent="0.25">
      <c r="A128" s="98" t="s">
        <v>275</v>
      </c>
      <c r="B128" s="99" t="s">
        <v>381</v>
      </c>
      <c r="C128" s="163" t="s">
        <v>181</v>
      </c>
      <c r="D128" s="168">
        <v>5000</v>
      </c>
      <c r="E128" s="157"/>
      <c r="F128" s="167">
        <f t="shared" si="6"/>
        <v>0</v>
      </c>
    </row>
    <row r="129" spans="1:6" ht="30" x14ac:dyDescent="0.25">
      <c r="A129" s="98" t="s">
        <v>275</v>
      </c>
      <c r="B129" s="99" t="s">
        <v>382</v>
      </c>
      <c r="C129" s="163" t="s">
        <v>181</v>
      </c>
      <c r="D129" s="168">
        <v>5000</v>
      </c>
      <c r="E129" s="157"/>
      <c r="F129" s="167">
        <f t="shared" si="6"/>
        <v>0</v>
      </c>
    </row>
    <row r="130" spans="1:6" x14ac:dyDescent="0.25">
      <c r="A130" s="98" t="s">
        <v>275</v>
      </c>
      <c r="B130" s="125" t="s">
        <v>383</v>
      </c>
      <c r="C130" s="163" t="s">
        <v>181</v>
      </c>
      <c r="D130" s="168">
        <v>5000</v>
      </c>
      <c r="E130" s="157"/>
      <c r="F130" s="167">
        <f t="shared" si="6"/>
        <v>0</v>
      </c>
    </row>
    <row r="131" spans="1:6" ht="30" x14ac:dyDescent="0.25">
      <c r="A131" s="98" t="s">
        <v>275</v>
      </c>
      <c r="B131" s="99" t="s">
        <v>384</v>
      </c>
      <c r="C131" s="163" t="s">
        <v>181</v>
      </c>
      <c r="D131" s="168">
        <v>5000</v>
      </c>
      <c r="E131" s="157"/>
      <c r="F131" s="167">
        <f t="shared" si="6"/>
        <v>0</v>
      </c>
    </row>
    <row r="132" spans="1:6" x14ac:dyDescent="0.25">
      <c r="A132" s="98" t="s">
        <v>275</v>
      </c>
      <c r="B132" s="125" t="s">
        <v>386</v>
      </c>
      <c r="C132" s="163" t="s">
        <v>181</v>
      </c>
      <c r="D132" s="168">
        <v>5000</v>
      </c>
      <c r="E132" s="157"/>
      <c r="F132" s="167">
        <f t="shared" si="6"/>
        <v>0</v>
      </c>
    </row>
    <row r="133" spans="1:6" x14ac:dyDescent="0.25">
      <c r="A133" s="98" t="s">
        <v>275</v>
      </c>
      <c r="B133" s="125" t="s">
        <v>387</v>
      </c>
      <c r="C133" s="163" t="s">
        <v>230</v>
      </c>
      <c r="D133" s="168">
        <v>1000000</v>
      </c>
      <c r="E133" s="157"/>
      <c r="F133" s="167">
        <f t="shared" si="6"/>
        <v>0</v>
      </c>
    </row>
    <row r="134" spans="1:6" x14ac:dyDescent="0.25">
      <c r="A134" s="98" t="s">
        <v>379</v>
      </c>
      <c r="B134" s="125" t="s">
        <v>380</v>
      </c>
      <c r="C134" s="163" t="s">
        <v>365</v>
      </c>
      <c r="D134" s="168">
        <v>500000</v>
      </c>
      <c r="E134" s="157"/>
      <c r="F134" s="167">
        <f t="shared" si="6"/>
        <v>0</v>
      </c>
    </row>
    <row r="135" spans="1:6" x14ac:dyDescent="0.25">
      <c r="A135" s="162" t="s">
        <v>392</v>
      </c>
      <c r="B135" s="170" t="s">
        <v>368</v>
      </c>
      <c r="C135" s="163" t="s">
        <v>369</v>
      </c>
      <c r="D135" s="168">
        <v>3</v>
      </c>
      <c r="E135" s="157"/>
      <c r="F135" s="167">
        <f t="shared" si="6"/>
        <v>0</v>
      </c>
    </row>
    <row r="136" spans="1:6" x14ac:dyDescent="0.25">
      <c r="A136" s="162" t="s">
        <v>183</v>
      </c>
      <c r="B136" s="173" t="s">
        <v>184</v>
      </c>
      <c r="C136" s="163" t="s">
        <v>111</v>
      </c>
      <c r="D136" s="168">
        <v>1000000</v>
      </c>
      <c r="E136" s="157"/>
      <c r="F136" s="167">
        <f t="shared" si="6"/>
        <v>0</v>
      </c>
    </row>
    <row r="137" spans="1:6" x14ac:dyDescent="0.25">
      <c r="A137" s="98" t="s">
        <v>370</v>
      </c>
      <c r="B137" s="125" t="s">
        <v>110</v>
      </c>
      <c r="C137" s="163" t="s">
        <v>110</v>
      </c>
      <c r="D137" s="168">
        <v>1</v>
      </c>
      <c r="E137" s="157"/>
      <c r="F137" s="167">
        <f t="shared" si="6"/>
        <v>0</v>
      </c>
    </row>
    <row r="138" spans="1:6" x14ac:dyDescent="0.25">
      <c r="A138" s="98" t="s">
        <v>185</v>
      </c>
      <c r="B138" s="125" t="s">
        <v>110</v>
      </c>
      <c r="C138" s="163" t="s">
        <v>111</v>
      </c>
      <c r="D138" s="168">
        <v>500000</v>
      </c>
      <c r="E138" s="157"/>
      <c r="F138" s="167">
        <f t="shared" si="6"/>
        <v>0</v>
      </c>
    </row>
    <row r="139" spans="1:6" x14ac:dyDescent="0.25">
      <c r="A139" s="98" t="s">
        <v>186</v>
      </c>
      <c r="B139" s="125" t="s">
        <v>110</v>
      </c>
      <c r="C139" s="163" t="s">
        <v>110</v>
      </c>
      <c r="D139" s="168">
        <v>1</v>
      </c>
      <c r="E139" s="157"/>
      <c r="F139" s="167">
        <f t="shared" si="6"/>
        <v>0</v>
      </c>
    </row>
    <row r="140" spans="1:6" x14ac:dyDescent="0.25">
      <c r="A140" s="98" t="s">
        <v>114</v>
      </c>
      <c r="B140" s="125" t="s">
        <v>110</v>
      </c>
      <c r="C140" s="163" t="s">
        <v>110</v>
      </c>
      <c r="D140" s="168">
        <v>1</v>
      </c>
      <c r="E140" s="157"/>
      <c r="F140" s="167">
        <f t="shared" si="6"/>
        <v>0</v>
      </c>
    </row>
    <row r="141" spans="1:6" x14ac:dyDescent="0.25">
      <c r="A141" s="98" t="s">
        <v>418</v>
      </c>
      <c r="B141" s="125" t="s">
        <v>110</v>
      </c>
      <c r="C141" s="163" t="s">
        <v>110</v>
      </c>
      <c r="D141" s="168">
        <v>1</v>
      </c>
      <c r="E141" s="157"/>
      <c r="F141" s="167">
        <f t="shared" si="6"/>
        <v>0</v>
      </c>
    </row>
    <row r="142" spans="1:6" x14ac:dyDescent="0.25">
      <c r="A142" s="98" t="s">
        <v>117</v>
      </c>
      <c r="B142" s="125" t="s">
        <v>110</v>
      </c>
      <c r="C142" s="163" t="s">
        <v>108</v>
      </c>
      <c r="D142" s="168">
        <v>1</v>
      </c>
      <c r="E142" s="157"/>
      <c r="F142" s="167">
        <f t="shared" si="6"/>
        <v>0</v>
      </c>
    </row>
    <row r="143" spans="1:6" x14ac:dyDescent="0.25">
      <c r="A143" s="98" t="s">
        <v>363</v>
      </c>
      <c r="B143" s="125" t="s">
        <v>110</v>
      </c>
      <c r="C143" s="163" t="s">
        <v>110</v>
      </c>
      <c r="D143" s="168">
        <v>1</v>
      </c>
      <c r="E143" s="157"/>
      <c r="F143" s="167">
        <f t="shared" si="6"/>
        <v>0</v>
      </c>
    </row>
    <row r="144" spans="1:6" x14ac:dyDescent="0.25">
      <c r="A144" s="98" t="s">
        <v>195</v>
      </c>
      <c r="B144" s="125" t="s">
        <v>110</v>
      </c>
      <c r="C144" s="163" t="s">
        <v>108</v>
      </c>
      <c r="D144" s="168">
        <v>1</v>
      </c>
      <c r="E144" s="157"/>
      <c r="F144" s="167">
        <f t="shared" si="6"/>
        <v>0</v>
      </c>
    </row>
    <row r="145" spans="1:6" x14ac:dyDescent="0.25">
      <c r="A145" s="98" t="s">
        <v>101</v>
      </c>
      <c r="B145" s="125" t="s">
        <v>110</v>
      </c>
      <c r="C145" s="163" t="s">
        <v>108</v>
      </c>
      <c r="D145" s="168">
        <v>1</v>
      </c>
      <c r="E145" s="157"/>
      <c r="F145" s="167">
        <f t="shared" si="6"/>
        <v>0</v>
      </c>
    </row>
    <row r="146" spans="1:6" x14ac:dyDescent="0.25">
      <c r="A146" s="162" t="s">
        <v>364</v>
      </c>
      <c r="B146" s="170" t="s">
        <v>366</v>
      </c>
      <c r="C146" s="163" t="s">
        <v>181</v>
      </c>
      <c r="D146" s="168">
        <v>2500</v>
      </c>
      <c r="E146" s="157"/>
      <c r="F146" s="167">
        <f t="shared" si="6"/>
        <v>0</v>
      </c>
    </row>
    <row r="147" spans="1:6" x14ac:dyDescent="0.25">
      <c r="A147" s="162" t="s">
        <v>364</v>
      </c>
      <c r="B147" s="170" t="s">
        <v>412</v>
      </c>
      <c r="C147" s="163" t="s">
        <v>181</v>
      </c>
      <c r="D147" s="168">
        <v>2500</v>
      </c>
      <c r="E147" s="157"/>
      <c r="F147" s="167">
        <f t="shared" si="6"/>
        <v>0</v>
      </c>
    </row>
    <row r="148" spans="1:6" x14ac:dyDescent="0.25">
      <c r="A148" s="162" t="s">
        <v>364</v>
      </c>
      <c r="B148" s="170" t="s">
        <v>367</v>
      </c>
      <c r="C148" s="163" t="s">
        <v>181</v>
      </c>
      <c r="D148" s="168">
        <v>2500</v>
      </c>
      <c r="E148" s="157"/>
      <c r="F148" s="167">
        <f t="shared" si="6"/>
        <v>0</v>
      </c>
    </row>
    <row r="149" spans="1:6" x14ac:dyDescent="0.25">
      <c r="A149" s="162" t="s">
        <v>177</v>
      </c>
      <c r="B149" s="170" t="s">
        <v>270</v>
      </c>
      <c r="C149" s="163" t="s">
        <v>111</v>
      </c>
      <c r="D149" s="168">
        <v>250000</v>
      </c>
      <c r="E149" s="157"/>
      <c r="F149" s="167">
        <f t="shared" si="6"/>
        <v>0</v>
      </c>
    </row>
    <row r="150" spans="1:6" x14ac:dyDescent="0.25">
      <c r="A150" s="162" t="s">
        <v>177</v>
      </c>
      <c r="B150" s="170" t="s">
        <v>178</v>
      </c>
      <c r="C150" s="163" t="s">
        <v>111</v>
      </c>
      <c r="D150" s="168">
        <v>250000</v>
      </c>
      <c r="E150" s="157"/>
      <c r="F150" s="167">
        <f t="shared" si="6"/>
        <v>0</v>
      </c>
    </row>
    <row r="151" spans="1:6" ht="45" x14ac:dyDescent="0.25">
      <c r="A151" s="162" t="s">
        <v>177</v>
      </c>
      <c r="B151" s="173" t="s">
        <v>373</v>
      </c>
      <c r="C151" s="163" t="s">
        <v>111</v>
      </c>
      <c r="D151" s="168">
        <v>250000</v>
      </c>
      <c r="E151" s="157"/>
      <c r="F151" s="167">
        <f t="shared" si="6"/>
        <v>0</v>
      </c>
    </row>
    <row r="152" spans="1:6" ht="45" x14ac:dyDescent="0.25">
      <c r="A152" s="162" t="s">
        <v>177</v>
      </c>
      <c r="B152" s="173" t="s">
        <v>374</v>
      </c>
      <c r="C152" s="163" t="s">
        <v>111</v>
      </c>
      <c r="D152" s="168">
        <v>250000</v>
      </c>
      <c r="E152" s="157"/>
      <c r="F152" s="167">
        <f t="shared" si="6"/>
        <v>0</v>
      </c>
    </row>
    <row r="153" spans="1:6" x14ac:dyDescent="0.25">
      <c r="A153" s="162" t="s">
        <v>100</v>
      </c>
      <c r="B153" s="170" t="s">
        <v>272</v>
      </c>
      <c r="C153" s="163" t="s">
        <v>111</v>
      </c>
      <c r="D153" s="168">
        <v>250000</v>
      </c>
      <c r="E153" s="157"/>
      <c r="F153" s="167">
        <f t="shared" si="6"/>
        <v>0</v>
      </c>
    </row>
    <row r="154" spans="1:6" x14ac:dyDescent="0.25">
      <c r="A154" s="162" t="s">
        <v>187</v>
      </c>
      <c r="B154" s="170" t="s">
        <v>273</v>
      </c>
      <c r="C154" s="163" t="s">
        <v>111</v>
      </c>
      <c r="D154" s="168">
        <v>250000</v>
      </c>
      <c r="E154" s="157"/>
      <c r="F154" s="167">
        <f t="shared" si="6"/>
        <v>0</v>
      </c>
    </row>
    <row r="155" spans="1:6" x14ac:dyDescent="0.25">
      <c r="A155" s="162" t="s">
        <v>94</v>
      </c>
      <c r="B155" s="170" t="s">
        <v>274</v>
      </c>
      <c r="C155" s="163" t="s">
        <v>111</v>
      </c>
      <c r="D155" s="168">
        <v>250000</v>
      </c>
      <c r="E155" s="157"/>
      <c r="F155" s="167">
        <f t="shared" si="6"/>
        <v>0</v>
      </c>
    </row>
    <row r="156" spans="1:6" x14ac:dyDescent="0.25">
      <c r="A156" s="162" t="s">
        <v>93</v>
      </c>
      <c r="B156" s="170" t="s">
        <v>274</v>
      </c>
      <c r="C156" s="163" t="s">
        <v>111</v>
      </c>
      <c r="D156" s="168">
        <v>250000</v>
      </c>
      <c r="E156" s="157"/>
      <c r="F156" s="167">
        <f t="shared" si="6"/>
        <v>0</v>
      </c>
    </row>
    <row r="157" spans="1:6" x14ac:dyDescent="0.25">
      <c r="A157" s="162" t="s">
        <v>231</v>
      </c>
      <c r="B157" s="170" t="s">
        <v>274</v>
      </c>
      <c r="C157" s="163" t="s">
        <v>111</v>
      </c>
      <c r="D157" s="168">
        <v>250000</v>
      </c>
      <c r="E157" s="157"/>
      <c r="F157" s="167">
        <f t="shared" si="6"/>
        <v>0</v>
      </c>
    </row>
    <row r="158" spans="1:6" x14ac:dyDescent="0.25">
      <c r="A158" s="162" t="s">
        <v>276</v>
      </c>
      <c r="B158" s="170" t="s">
        <v>274</v>
      </c>
      <c r="C158" s="163" t="s">
        <v>111</v>
      </c>
      <c r="D158" s="168">
        <v>250000</v>
      </c>
      <c r="E158" s="157"/>
      <c r="F158" s="167">
        <f t="shared" si="6"/>
        <v>0</v>
      </c>
    </row>
    <row r="159" spans="1:6" x14ac:dyDescent="0.25">
      <c r="A159" s="162" t="s">
        <v>112</v>
      </c>
      <c r="B159" s="170" t="s">
        <v>271</v>
      </c>
      <c r="C159" s="163" t="s">
        <v>113</v>
      </c>
      <c r="D159" s="168">
        <v>250000</v>
      </c>
      <c r="E159" s="157"/>
      <c r="F159" s="167">
        <f t="shared" si="6"/>
        <v>0</v>
      </c>
    </row>
    <row r="160" spans="1:6" x14ac:dyDescent="0.25">
      <c r="A160" s="162" t="s">
        <v>371</v>
      </c>
      <c r="B160" s="170" t="s">
        <v>372</v>
      </c>
      <c r="C160" s="163" t="s">
        <v>181</v>
      </c>
      <c r="D160" s="168">
        <v>20000</v>
      </c>
      <c r="E160" s="157"/>
      <c r="F160" s="167">
        <f t="shared" si="6"/>
        <v>0</v>
      </c>
    </row>
    <row r="161" spans="1:6" x14ac:dyDescent="0.25">
      <c r="A161" s="162" t="s">
        <v>102</v>
      </c>
      <c r="B161" s="170" t="s">
        <v>115</v>
      </c>
      <c r="C161" s="163" t="s">
        <v>111</v>
      </c>
      <c r="D161" s="168">
        <v>500000</v>
      </c>
      <c r="E161" s="157"/>
      <c r="F161" s="167">
        <f t="shared" si="6"/>
        <v>0</v>
      </c>
    </row>
    <row r="162" spans="1:6" x14ac:dyDescent="0.25">
      <c r="A162" s="162" t="s">
        <v>188</v>
      </c>
      <c r="B162" s="170" t="s">
        <v>115</v>
      </c>
      <c r="C162" s="163" t="s">
        <v>111</v>
      </c>
      <c r="D162" s="168">
        <v>500000</v>
      </c>
      <c r="E162" s="157"/>
      <c r="F162" s="167">
        <f t="shared" si="6"/>
        <v>0</v>
      </c>
    </row>
    <row r="163" spans="1:6" x14ac:dyDescent="0.25">
      <c r="A163" s="162" t="s">
        <v>195</v>
      </c>
      <c r="B163" s="170" t="s">
        <v>196</v>
      </c>
      <c r="C163" s="163" t="s">
        <v>111</v>
      </c>
      <c r="D163" s="168">
        <v>500000</v>
      </c>
      <c r="E163" s="157"/>
      <c r="F163" s="167">
        <f t="shared" si="6"/>
        <v>0</v>
      </c>
    </row>
    <row r="164" spans="1:6" x14ac:dyDescent="0.25">
      <c r="A164" s="162" t="s">
        <v>248</v>
      </c>
      <c r="B164" s="170" t="s">
        <v>249</v>
      </c>
      <c r="C164" s="163" t="s">
        <v>250</v>
      </c>
      <c r="D164" s="168">
        <v>1</v>
      </c>
      <c r="E164" s="157"/>
      <c r="F164" s="167">
        <f t="shared" si="6"/>
        <v>0</v>
      </c>
    </row>
    <row r="165" spans="1:6" x14ac:dyDescent="0.25">
      <c r="A165" s="162" t="s">
        <v>116</v>
      </c>
      <c r="B165" s="170" t="s">
        <v>247</v>
      </c>
      <c r="C165" s="163" t="s">
        <v>250</v>
      </c>
      <c r="D165" s="168">
        <v>1</v>
      </c>
      <c r="E165" s="157"/>
      <c r="F165" s="167">
        <f t="shared" si="6"/>
        <v>0</v>
      </c>
    </row>
    <row r="166" spans="1:6" x14ac:dyDescent="0.25">
      <c r="A166" s="162" t="s">
        <v>116</v>
      </c>
      <c r="B166" s="170" t="s">
        <v>189</v>
      </c>
      <c r="C166" s="179" t="s">
        <v>111</v>
      </c>
      <c r="D166" s="180">
        <v>2000000</v>
      </c>
      <c r="E166" s="181"/>
      <c r="F166" s="167">
        <f t="shared" si="6"/>
        <v>0</v>
      </c>
    </row>
    <row r="167" spans="1:6" x14ac:dyDescent="0.25">
      <c r="A167" s="177" t="s">
        <v>361</v>
      </c>
      <c r="B167" s="178" t="s">
        <v>362</v>
      </c>
      <c r="C167" s="163" t="s">
        <v>111</v>
      </c>
      <c r="D167" s="168">
        <v>500000</v>
      </c>
      <c r="E167" s="157"/>
      <c r="F167" s="167">
        <f t="shared" si="6"/>
        <v>0</v>
      </c>
    </row>
    <row r="168" spans="1:6" x14ac:dyDescent="0.25">
      <c r="A168" s="177" t="s">
        <v>313</v>
      </c>
      <c r="B168" s="178" t="s">
        <v>360</v>
      </c>
      <c r="C168" s="163" t="s">
        <v>359</v>
      </c>
      <c r="D168" s="168">
        <v>1</v>
      </c>
      <c r="E168" s="157"/>
      <c r="F168" s="167">
        <f t="shared" si="6"/>
        <v>0</v>
      </c>
    </row>
    <row r="169" spans="1:6" ht="15.75" thickBot="1" x14ac:dyDescent="0.3">
      <c r="A169" s="182" t="s">
        <v>358</v>
      </c>
      <c r="B169" s="186" t="s">
        <v>388</v>
      </c>
      <c r="C169" s="183" t="s">
        <v>359</v>
      </c>
      <c r="D169" s="184">
        <v>1</v>
      </c>
      <c r="E169" s="185"/>
      <c r="F169" s="167">
        <f t="shared" si="6"/>
        <v>0</v>
      </c>
    </row>
    <row r="170" spans="1:6" ht="15.75" thickBot="1" x14ac:dyDescent="0.3">
      <c r="A170" s="234" t="s">
        <v>103</v>
      </c>
      <c r="B170" s="235"/>
      <c r="C170" s="235"/>
      <c r="D170" s="235"/>
      <c r="E170" s="236"/>
      <c r="F170" s="174">
        <f>SUM(F122:F169)</f>
        <v>0</v>
      </c>
    </row>
    <row r="171" spans="1:6" ht="15.75" thickBot="1" x14ac:dyDescent="0.3"/>
    <row r="172" spans="1:6" s="48" customFormat="1" ht="15.75" thickBot="1" x14ac:dyDescent="0.3">
      <c r="A172" s="231" t="s">
        <v>192</v>
      </c>
      <c r="B172" s="232"/>
      <c r="C172" s="232"/>
      <c r="D172" s="232"/>
      <c r="E172" s="233"/>
      <c r="F172" s="141">
        <f>SUM(F170,F121,F54,F40,F33)</f>
        <v>0</v>
      </c>
    </row>
    <row r="173" spans="1:6" s="48" customFormat="1" ht="12.95" customHeight="1" x14ac:dyDescent="0.25">
      <c r="A173" s="101"/>
      <c r="B173" s="101"/>
      <c r="C173" s="100"/>
      <c r="D173" s="100"/>
      <c r="E173" s="101"/>
      <c r="F173" s="101"/>
    </row>
    <row r="174" spans="1:6" s="97" customFormat="1" x14ac:dyDescent="0.25">
      <c r="A174" s="95" t="s">
        <v>65</v>
      </c>
      <c r="B174" s="95"/>
      <c r="C174" s="96"/>
      <c r="D174" s="96"/>
      <c r="E174" s="96"/>
      <c r="F174" s="96"/>
    </row>
    <row r="175" spans="1:6" s="48" customFormat="1" ht="12.95" customHeight="1" x14ac:dyDescent="0.25">
      <c r="A175" s="191" t="s">
        <v>201</v>
      </c>
      <c r="B175" s="192"/>
      <c r="C175" s="100"/>
      <c r="D175" s="100"/>
      <c r="E175" s="101"/>
      <c r="F175" s="101"/>
    </row>
  </sheetData>
  <mergeCells count="7">
    <mergeCell ref="A172:E172"/>
    <mergeCell ref="A170:E170"/>
    <mergeCell ref="A1:F1"/>
    <mergeCell ref="A33:E33"/>
    <mergeCell ref="A40:E40"/>
    <mergeCell ref="A54:E54"/>
    <mergeCell ref="A121:E121"/>
  </mergeCells>
  <pageMargins left="0.7" right="0.7" top="0.78740157499999996" bottom="0.78740157499999996" header="0.3" footer="0.3"/>
  <pageSetup paperSize="9" scale="25" orientation="portrait" horizontalDpi="4294967293" r:id="rId1"/>
  <ignoredErrors>
    <ignoredError sqref="F33 F40 F54 F1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zoomScaleNormal="100" zoomScaleSheetLayoutView="80" workbookViewId="0">
      <selection activeCell="D59" sqref="D59"/>
    </sheetView>
  </sheetViews>
  <sheetFormatPr defaultColWidth="9.140625" defaultRowHeight="12.75" x14ac:dyDescent="0.2"/>
  <cols>
    <col min="1" max="1" width="105.85546875" style="59" bestFit="1" customWidth="1"/>
    <col min="2" max="2" width="21" style="4" customWidth="1"/>
    <col min="3" max="3" width="18" style="22" customWidth="1"/>
    <col min="4" max="4" width="25.42578125" style="22" customWidth="1"/>
    <col min="5" max="5" width="22" style="4" customWidth="1"/>
    <col min="6" max="16384" width="9.140625" style="4"/>
  </cols>
  <sheetData>
    <row r="1" spans="1:6" ht="15.75" customHeight="1" x14ac:dyDescent="0.2">
      <c r="A1" s="250" t="s">
        <v>18</v>
      </c>
      <c r="B1" s="251"/>
      <c r="C1" s="251"/>
      <c r="D1" s="252"/>
    </row>
    <row r="2" spans="1:6" ht="15.75" customHeight="1" thickBot="1" x14ac:dyDescent="0.25">
      <c r="A2" s="253"/>
      <c r="B2" s="254"/>
      <c r="C2" s="254"/>
      <c r="D2" s="255"/>
    </row>
    <row r="3" spans="1:6" ht="23.25" customHeight="1" thickBot="1" x14ac:dyDescent="0.25">
      <c r="A3" s="256" t="s">
        <v>41</v>
      </c>
      <c r="B3" s="257"/>
      <c r="C3" s="257"/>
      <c r="D3" s="258"/>
    </row>
    <row r="4" spans="1:6" s="5" customFormat="1" ht="45" x14ac:dyDescent="0.25">
      <c r="A4" s="23" t="s">
        <v>3</v>
      </c>
      <c r="B4" s="24" t="s">
        <v>58</v>
      </c>
      <c r="C4" s="25" t="s">
        <v>398</v>
      </c>
      <c r="D4" s="26" t="s">
        <v>401</v>
      </c>
      <c r="E4" s="6"/>
    </row>
    <row r="5" spans="1:6" ht="15.75" thickBot="1" x14ac:dyDescent="0.25">
      <c r="A5" s="49" t="s">
        <v>26</v>
      </c>
      <c r="B5" s="27">
        <v>100</v>
      </c>
      <c r="C5" s="135"/>
      <c r="D5" s="134">
        <f>B5*C5</f>
        <v>0</v>
      </c>
      <c r="E5" s="114"/>
    </row>
    <row r="6" spans="1:6" ht="19.5" customHeight="1" thickBot="1" x14ac:dyDescent="0.25">
      <c r="A6" s="247" t="s">
        <v>60</v>
      </c>
      <c r="B6" s="248"/>
      <c r="C6" s="249"/>
      <c r="D6" s="42">
        <f>SUM(D5)</f>
        <v>0</v>
      </c>
    </row>
    <row r="7" spans="1:6" ht="21.75" customHeight="1" thickBot="1" x14ac:dyDescent="0.25">
      <c r="A7" s="256" t="s">
        <v>42</v>
      </c>
      <c r="B7" s="257"/>
      <c r="C7" s="257"/>
      <c r="D7" s="258"/>
    </row>
    <row r="8" spans="1:6" ht="45" x14ac:dyDescent="0.2">
      <c r="A8" s="28" t="s">
        <v>3</v>
      </c>
      <c r="B8" s="29" t="s">
        <v>58</v>
      </c>
      <c r="C8" s="30" t="s">
        <v>398</v>
      </c>
      <c r="D8" s="31" t="s">
        <v>401</v>
      </c>
    </row>
    <row r="9" spans="1:6" ht="15" x14ac:dyDescent="0.25">
      <c r="A9" s="50" t="s">
        <v>214</v>
      </c>
      <c r="B9" s="32">
        <v>100</v>
      </c>
      <c r="C9" s="137"/>
      <c r="D9" s="136">
        <f>B9*C9</f>
        <v>0</v>
      </c>
    </row>
    <row r="10" spans="1:6" ht="15" x14ac:dyDescent="0.2">
      <c r="A10" s="51" t="s">
        <v>57</v>
      </c>
      <c r="B10" s="33">
        <v>100</v>
      </c>
      <c r="C10" s="137"/>
      <c r="D10" s="136">
        <f>B10*C10</f>
        <v>0</v>
      </c>
    </row>
    <row r="11" spans="1:6" ht="15.75" thickBot="1" x14ac:dyDescent="0.25">
      <c r="A11" s="52" t="s">
        <v>4</v>
      </c>
      <c r="B11" s="34">
        <v>100</v>
      </c>
      <c r="C11" s="135"/>
      <c r="D11" s="134">
        <f>B11*C11</f>
        <v>0</v>
      </c>
    </row>
    <row r="12" spans="1:6" ht="23.25" customHeight="1" thickBot="1" x14ac:dyDescent="0.25">
      <c r="A12" s="247" t="s">
        <v>61</v>
      </c>
      <c r="B12" s="248"/>
      <c r="C12" s="249"/>
      <c r="D12" s="42">
        <f>SUM(D9:D11)</f>
        <v>0</v>
      </c>
    </row>
    <row r="13" spans="1:6" ht="23.25" customHeight="1" thickBot="1" x14ac:dyDescent="0.25">
      <c r="A13" s="256" t="s">
        <v>43</v>
      </c>
      <c r="B13" s="257"/>
      <c r="C13" s="257"/>
      <c r="D13" s="258"/>
    </row>
    <row r="14" spans="1:6" ht="45" x14ac:dyDescent="0.2">
      <c r="A14" s="28" t="s">
        <v>3</v>
      </c>
      <c r="B14" s="133" t="s">
        <v>59</v>
      </c>
      <c r="C14" s="30" t="s">
        <v>398</v>
      </c>
      <c r="D14" s="31" t="s">
        <v>402</v>
      </c>
      <c r="E14" s="114"/>
      <c r="F14" s="105"/>
    </row>
    <row r="15" spans="1:6" ht="15" x14ac:dyDescent="0.2">
      <c r="A15" s="119" t="s">
        <v>254</v>
      </c>
      <c r="B15" s="35">
        <v>3</v>
      </c>
      <c r="C15" s="137"/>
      <c r="D15" s="136">
        <f t="shared" ref="D15:D20" si="0">B15*C15</f>
        <v>0</v>
      </c>
      <c r="E15" s="114"/>
      <c r="F15" s="106"/>
    </row>
    <row r="16" spans="1:6" ht="15" x14ac:dyDescent="0.2">
      <c r="A16" s="119" t="s">
        <v>389</v>
      </c>
      <c r="B16" s="35">
        <v>3</v>
      </c>
      <c r="C16" s="143"/>
      <c r="D16" s="136">
        <f t="shared" si="0"/>
        <v>0</v>
      </c>
      <c r="E16" s="114"/>
      <c r="F16" s="106"/>
    </row>
    <row r="17" spans="1:6" s="45" customFormat="1" ht="15" x14ac:dyDescent="0.2">
      <c r="A17" s="119" t="s">
        <v>262</v>
      </c>
      <c r="B17" s="36">
        <v>6</v>
      </c>
      <c r="C17" s="137"/>
      <c r="D17" s="138">
        <f t="shared" si="0"/>
        <v>0</v>
      </c>
      <c r="E17" s="115"/>
      <c r="F17" s="108"/>
    </row>
    <row r="18" spans="1:6" s="45" customFormat="1" ht="15" x14ac:dyDescent="0.2">
      <c r="A18" s="119" t="s">
        <v>390</v>
      </c>
      <c r="B18" s="36">
        <v>6</v>
      </c>
      <c r="C18" s="143"/>
      <c r="D18" s="138">
        <f t="shared" si="0"/>
        <v>0</v>
      </c>
      <c r="E18" s="115"/>
      <c r="F18" s="108"/>
    </row>
    <row r="19" spans="1:6" s="45" customFormat="1" ht="15" x14ac:dyDescent="0.2">
      <c r="A19" s="119" t="s">
        <v>253</v>
      </c>
      <c r="B19" s="36">
        <v>2</v>
      </c>
      <c r="C19" s="137"/>
      <c r="D19" s="138">
        <f t="shared" si="0"/>
        <v>0</v>
      </c>
      <c r="E19" s="115"/>
      <c r="F19" s="108"/>
    </row>
    <row r="20" spans="1:6" s="45" customFormat="1" ht="15.75" thickBot="1" x14ac:dyDescent="0.25">
      <c r="A20" s="54" t="s">
        <v>20</v>
      </c>
      <c r="B20" s="37">
        <v>100</v>
      </c>
      <c r="C20" s="135"/>
      <c r="D20" s="139">
        <f t="shared" si="0"/>
        <v>0</v>
      </c>
      <c r="E20" s="104"/>
    </row>
    <row r="21" spans="1:6" ht="21" customHeight="1" thickBot="1" x14ac:dyDescent="0.25">
      <c r="A21" s="247"/>
      <c r="B21" s="248"/>
      <c r="C21" s="249"/>
      <c r="D21" s="42">
        <f>SUM(D15:D20)</f>
        <v>0</v>
      </c>
    </row>
    <row r="22" spans="1:6" ht="23.25" customHeight="1" thickBot="1" x14ac:dyDescent="0.25">
      <c r="A22" s="256" t="s">
        <v>44</v>
      </c>
      <c r="B22" s="257"/>
      <c r="C22" s="257"/>
      <c r="D22" s="258"/>
    </row>
    <row r="23" spans="1:6" ht="45" x14ac:dyDescent="0.2">
      <c r="A23" s="28" t="s">
        <v>3</v>
      </c>
      <c r="B23" s="29" t="s">
        <v>59</v>
      </c>
      <c r="C23" s="30" t="s">
        <v>398</v>
      </c>
      <c r="D23" s="31" t="s">
        <v>402</v>
      </c>
    </row>
    <row r="24" spans="1:6" ht="15" x14ac:dyDescent="0.2">
      <c r="A24" s="53" t="s">
        <v>74</v>
      </c>
      <c r="B24" s="36">
        <v>1</v>
      </c>
      <c r="C24" s="137"/>
      <c r="D24" s="136">
        <f t="shared" ref="D24:D35" si="1">B24*C24</f>
        <v>0</v>
      </c>
    </row>
    <row r="25" spans="1:6" ht="15" x14ac:dyDescent="0.2">
      <c r="A25" s="53" t="s">
        <v>75</v>
      </c>
      <c r="B25" s="36">
        <v>1</v>
      </c>
      <c r="C25" s="143"/>
      <c r="D25" s="136">
        <f t="shared" si="1"/>
        <v>0</v>
      </c>
    </row>
    <row r="26" spans="1:6" ht="15" x14ac:dyDescent="0.2">
      <c r="A26" s="53" t="s">
        <v>232</v>
      </c>
      <c r="B26" s="36">
        <v>1</v>
      </c>
      <c r="C26" s="143"/>
      <c r="D26" s="136">
        <f t="shared" si="1"/>
        <v>0</v>
      </c>
    </row>
    <row r="27" spans="1:6" ht="15" x14ac:dyDescent="0.2">
      <c r="A27" s="53" t="s">
        <v>238</v>
      </c>
      <c r="B27" s="36">
        <v>1</v>
      </c>
      <c r="C27" s="143"/>
      <c r="D27" s="136">
        <f t="shared" si="1"/>
        <v>0</v>
      </c>
    </row>
    <row r="28" spans="1:6" ht="15" x14ac:dyDescent="0.2">
      <c r="A28" s="53" t="s">
        <v>239</v>
      </c>
      <c r="B28" s="36">
        <v>1</v>
      </c>
      <c r="C28" s="143"/>
      <c r="D28" s="136">
        <f t="shared" si="1"/>
        <v>0</v>
      </c>
    </row>
    <row r="29" spans="1:6" ht="15" x14ac:dyDescent="0.2">
      <c r="A29" s="53" t="s">
        <v>240</v>
      </c>
      <c r="B29" s="36">
        <v>1</v>
      </c>
      <c r="C29" s="143"/>
      <c r="D29" s="136">
        <f t="shared" si="1"/>
        <v>0</v>
      </c>
    </row>
    <row r="30" spans="1:6" ht="15" x14ac:dyDescent="0.2">
      <c r="A30" s="53" t="s">
        <v>233</v>
      </c>
      <c r="B30" s="36">
        <v>1</v>
      </c>
      <c r="C30" s="143"/>
      <c r="D30" s="136">
        <f t="shared" si="1"/>
        <v>0</v>
      </c>
    </row>
    <row r="31" spans="1:6" ht="15" x14ac:dyDescent="0.2">
      <c r="A31" s="53" t="s">
        <v>234</v>
      </c>
      <c r="B31" s="36">
        <v>1</v>
      </c>
      <c r="C31" s="143"/>
      <c r="D31" s="136">
        <f t="shared" si="1"/>
        <v>0</v>
      </c>
    </row>
    <row r="32" spans="1:6" ht="15" x14ac:dyDescent="0.2">
      <c r="A32" s="53" t="s">
        <v>235</v>
      </c>
      <c r="B32" s="36">
        <v>1</v>
      </c>
      <c r="C32" s="143"/>
      <c r="D32" s="136">
        <f t="shared" si="1"/>
        <v>0</v>
      </c>
    </row>
    <row r="33" spans="1:5" ht="15" x14ac:dyDescent="0.2">
      <c r="A33" s="53" t="s">
        <v>284</v>
      </c>
      <c r="B33" s="36">
        <v>1</v>
      </c>
      <c r="C33" s="143"/>
      <c r="D33" s="136">
        <f t="shared" si="1"/>
        <v>0</v>
      </c>
    </row>
    <row r="34" spans="1:5" ht="15" x14ac:dyDescent="0.2">
      <c r="A34" s="53" t="s">
        <v>236</v>
      </c>
      <c r="B34" s="36">
        <v>1</v>
      </c>
      <c r="C34" s="143"/>
      <c r="D34" s="136">
        <f t="shared" si="1"/>
        <v>0</v>
      </c>
    </row>
    <row r="35" spans="1:5" ht="15.75" thickBot="1" x14ac:dyDescent="0.25">
      <c r="A35" s="54" t="s">
        <v>237</v>
      </c>
      <c r="B35" s="36">
        <v>1</v>
      </c>
      <c r="C35" s="143"/>
      <c r="D35" s="136">
        <f t="shared" si="1"/>
        <v>0</v>
      </c>
    </row>
    <row r="36" spans="1:5" ht="19.5" customHeight="1" thickBot="1" x14ac:dyDescent="0.25">
      <c r="A36" s="247" t="s">
        <v>62</v>
      </c>
      <c r="B36" s="248"/>
      <c r="C36" s="249"/>
      <c r="D36" s="42">
        <f>SUM(D24:D35)</f>
        <v>0</v>
      </c>
    </row>
    <row r="37" spans="1:5" ht="23.25" customHeight="1" thickBot="1" x14ac:dyDescent="0.25">
      <c r="A37" s="256" t="s">
        <v>45</v>
      </c>
      <c r="B37" s="257"/>
      <c r="C37" s="257"/>
      <c r="D37" s="258"/>
    </row>
    <row r="38" spans="1:5" ht="45" x14ac:dyDescent="0.2">
      <c r="A38" s="28" t="s">
        <v>19</v>
      </c>
      <c r="B38" s="29" t="s">
        <v>58</v>
      </c>
      <c r="C38" s="30" t="s">
        <v>398</v>
      </c>
      <c r="D38" s="31" t="s">
        <v>401</v>
      </c>
    </row>
    <row r="39" spans="1:5" ht="15" x14ac:dyDescent="0.25">
      <c r="A39" s="55" t="s">
        <v>22</v>
      </c>
      <c r="B39" s="38">
        <v>100</v>
      </c>
      <c r="C39" s="137"/>
      <c r="D39" s="136">
        <f t="shared" ref="D39:D49" si="2">B39*C39</f>
        <v>0</v>
      </c>
    </row>
    <row r="40" spans="1:5" ht="15" x14ac:dyDescent="0.25">
      <c r="A40" s="55" t="s">
        <v>23</v>
      </c>
      <c r="B40" s="38">
        <v>100</v>
      </c>
      <c r="C40" s="137"/>
      <c r="D40" s="136">
        <f t="shared" si="2"/>
        <v>0</v>
      </c>
      <c r="E40" s="116"/>
    </row>
    <row r="41" spans="1:5" ht="15" x14ac:dyDescent="0.25">
      <c r="A41" s="56" t="s">
        <v>24</v>
      </c>
      <c r="B41" s="38">
        <v>100</v>
      </c>
      <c r="C41" s="137"/>
      <c r="D41" s="136">
        <f t="shared" si="2"/>
        <v>0</v>
      </c>
    </row>
    <row r="42" spans="1:5" ht="15" x14ac:dyDescent="0.25">
      <c r="A42" s="56" t="s">
        <v>24</v>
      </c>
      <c r="B42" s="38">
        <v>50</v>
      </c>
      <c r="C42" s="137"/>
      <c r="D42" s="136">
        <f t="shared" ref="D42" si="3">B42*C42</f>
        <v>0</v>
      </c>
      <c r="E42" s="116"/>
    </row>
    <row r="43" spans="1:5" ht="15" x14ac:dyDescent="0.25">
      <c r="A43" s="56" t="s">
        <v>193</v>
      </c>
      <c r="B43" s="38">
        <v>100</v>
      </c>
      <c r="C43" s="137"/>
      <c r="D43" s="136">
        <f t="shared" si="2"/>
        <v>0</v>
      </c>
    </row>
    <row r="44" spans="1:5" ht="15" x14ac:dyDescent="0.25">
      <c r="A44" s="56" t="s">
        <v>190</v>
      </c>
      <c r="B44" s="38">
        <v>100</v>
      </c>
      <c r="C44" s="137"/>
      <c r="D44" s="136">
        <f t="shared" si="2"/>
        <v>0</v>
      </c>
      <c r="E44" s="116"/>
    </row>
    <row r="45" spans="1:5" ht="15" x14ac:dyDescent="0.25">
      <c r="A45" s="56" t="s">
        <v>191</v>
      </c>
      <c r="B45" s="39">
        <v>100</v>
      </c>
      <c r="C45" s="137"/>
      <c r="D45" s="136">
        <f t="shared" si="2"/>
        <v>0</v>
      </c>
    </row>
    <row r="46" spans="1:5" ht="15" x14ac:dyDescent="0.25">
      <c r="A46" s="56" t="s">
        <v>21</v>
      </c>
      <c r="B46" s="39">
        <v>100</v>
      </c>
      <c r="C46" s="137"/>
      <c r="D46" s="136">
        <f t="shared" si="2"/>
        <v>0</v>
      </c>
    </row>
    <row r="47" spans="1:5" ht="15" x14ac:dyDescent="0.25">
      <c r="A47" s="56" t="s">
        <v>38</v>
      </c>
      <c r="B47" s="39">
        <v>100</v>
      </c>
      <c r="C47" s="137"/>
      <c r="D47" s="136">
        <f t="shared" si="2"/>
        <v>0</v>
      </c>
    </row>
    <row r="48" spans="1:5" ht="15" x14ac:dyDescent="0.25">
      <c r="A48" s="56" t="s">
        <v>81</v>
      </c>
      <c r="B48" s="39">
        <v>100</v>
      </c>
      <c r="C48" s="137"/>
      <c r="D48" s="136">
        <f t="shared" si="2"/>
        <v>0</v>
      </c>
    </row>
    <row r="49" spans="1:11" ht="15.75" thickBot="1" x14ac:dyDescent="0.3">
      <c r="A49" s="57" t="s">
        <v>27</v>
      </c>
      <c r="B49" s="40">
        <v>100</v>
      </c>
      <c r="C49" s="135"/>
      <c r="D49" s="134">
        <f t="shared" si="2"/>
        <v>0</v>
      </c>
    </row>
    <row r="50" spans="1:11" ht="20.25" customHeight="1" thickBot="1" x14ac:dyDescent="0.25">
      <c r="A50" s="247" t="s">
        <v>63</v>
      </c>
      <c r="B50" s="248"/>
      <c r="C50" s="249"/>
      <c r="D50" s="42">
        <f>SUM(D39:D49)</f>
        <v>0</v>
      </c>
    </row>
    <row r="51" spans="1:11" ht="20.25" customHeight="1" thickBot="1" x14ac:dyDescent="0.25">
      <c r="A51" s="140" t="s">
        <v>255</v>
      </c>
      <c r="B51" s="259">
        <f>D50+D36+D21+D12+D6</f>
        <v>0</v>
      </c>
      <c r="C51" s="260"/>
      <c r="D51" s="261"/>
    </row>
    <row r="52" spans="1:11" ht="16.5" customHeight="1" x14ac:dyDescent="0.2">
      <c r="A52" s="109"/>
      <c r="B52" s="109"/>
      <c r="C52" s="109"/>
      <c r="D52" s="110"/>
    </row>
    <row r="53" spans="1:11" ht="13.5" customHeight="1" x14ac:dyDescent="0.2">
      <c r="A53" s="142"/>
      <c r="B53" s="106"/>
      <c r="C53" s="4"/>
      <c r="D53" s="4"/>
    </row>
    <row r="54" spans="1:11" ht="11.25" customHeight="1" x14ac:dyDescent="0.2">
      <c r="A54" s="107" t="s">
        <v>283</v>
      </c>
      <c r="B54" s="108"/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0.5" customHeight="1" x14ac:dyDescent="0.2">
      <c r="A55" s="107"/>
      <c r="B55" s="108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0.5" customHeight="1" x14ac:dyDescent="0.2">
      <c r="A56" s="107"/>
      <c r="B56" s="108"/>
      <c r="C56" s="45"/>
      <c r="D56" s="45"/>
      <c r="E56" s="45"/>
      <c r="F56" s="45"/>
      <c r="G56" s="45"/>
      <c r="H56" s="45"/>
      <c r="I56" s="45"/>
      <c r="J56" s="45"/>
      <c r="K56" s="45"/>
    </row>
    <row r="57" spans="1:11" ht="15" x14ac:dyDescent="0.25">
      <c r="A57" s="207" t="s">
        <v>65</v>
      </c>
      <c r="B57" s="207"/>
      <c r="C57" s="41"/>
      <c r="D57" s="41"/>
    </row>
    <row r="58" spans="1:11" ht="15" x14ac:dyDescent="0.25">
      <c r="A58" s="189" t="s">
        <v>201</v>
      </c>
      <c r="B58" s="193"/>
      <c r="C58" s="41"/>
      <c r="D58" s="41"/>
    </row>
    <row r="59" spans="1:11" ht="15" x14ac:dyDescent="0.25">
      <c r="A59" s="58"/>
      <c r="B59" s="21"/>
      <c r="C59" s="41"/>
      <c r="D59" s="41"/>
    </row>
  </sheetData>
  <mergeCells count="13">
    <mergeCell ref="A21:C21"/>
    <mergeCell ref="A36:C36"/>
    <mergeCell ref="A57:B57"/>
    <mergeCell ref="A1:D2"/>
    <mergeCell ref="A3:D3"/>
    <mergeCell ref="A7:D7"/>
    <mergeCell ref="A13:D13"/>
    <mergeCell ref="A50:C50"/>
    <mergeCell ref="A22:D22"/>
    <mergeCell ref="A37:D37"/>
    <mergeCell ref="A6:C6"/>
    <mergeCell ref="A12:C12"/>
    <mergeCell ref="B51:D51"/>
  </mergeCells>
  <pageMargins left="0.25" right="0.25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6"/>
  <sheetViews>
    <sheetView zoomScale="80" zoomScaleNormal="80" workbookViewId="0">
      <selection activeCell="P20" sqref="P20"/>
    </sheetView>
  </sheetViews>
  <sheetFormatPr defaultColWidth="8.85546875" defaultRowHeight="15" x14ac:dyDescent="0.25"/>
  <cols>
    <col min="1" max="1" width="9.28515625" customWidth="1"/>
    <col min="2" max="2" width="11.140625" customWidth="1"/>
    <col min="5" max="5" width="13.7109375" customWidth="1"/>
    <col min="9" max="9" width="22.7109375" customWidth="1"/>
    <col min="10" max="10" width="24.140625" customWidth="1"/>
    <col min="11" max="11" width="15" bestFit="1" customWidth="1"/>
  </cols>
  <sheetData>
    <row r="2" spans="1:13" x14ac:dyDescent="0.25">
      <c r="A2" s="262" t="s">
        <v>35</v>
      </c>
      <c r="B2" s="262"/>
      <c r="C2" s="262" t="s">
        <v>394</v>
      </c>
      <c r="D2" s="262"/>
      <c r="E2" s="262"/>
      <c r="F2" s="262"/>
      <c r="G2" s="262"/>
      <c r="H2" s="262"/>
      <c r="I2" s="262"/>
      <c r="J2" s="3"/>
      <c r="K2" s="3"/>
      <c r="L2" s="3"/>
      <c r="M2" s="3"/>
    </row>
    <row r="4" spans="1:13" x14ac:dyDescent="0.25">
      <c r="A4" s="262" t="s">
        <v>36</v>
      </c>
      <c r="B4" s="262"/>
      <c r="C4" s="262" t="s">
        <v>66</v>
      </c>
      <c r="D4" s="262"/>
      <c r="E4" s="262"/>
      <c r="F4" s="262"/>
      <c r="G4" s="262"/>
      <c r="H4" s="262"/>
      <c r="I4" s="262"/>
    </row>
    <row r="6" spans="1:13" x14ac:dyDescent="0.25">
      <c r="A6" s="263" t="s">
        <v>34</v>
      </c>
      <c r="B6" s="263"/>
      <c r="C6" s="264"/>
      <c r="D6" s="264"/>
      <c r="E6" s="264"/>
      <c r="F6" s="264"/>
      <c r="G6" s="264"/>
      <c r="H6" s="264"/>
      <c r="I6" s="265"/>
    </row>
    <row r="7" spans="1:13" x14ac:dyDescent="0.25">
      <c r="A7" s="2"/>
      <c r="B7" s="2"/>
      <c r="C7" s="2"/>
    </row>
    <row r="8" spans="1:13" x14ac:dyDescent="0.25">
      <c r="A8" s="267" t="s">
        <v>71</v>
      </c>
      <c r="B8" s="7" t="s">
        <v>67</v>
      </c>
      <c r="C8" s="268"/>
      <c r="D8" s="269"/>
      <c r="E8" s="269"/>
      <c r="F8" s="269"/>
      <c r="G8" s="269"/>
      <c r="H8" s="269"/>
      <c r="I8" s="270"/>
      <c r="J8" s="3"/>
    </row>
    <row r="9" spans="1:13" x14ac:dyDescent="0.25">
      <c r="A9" s="267"/>
      <c r="B9" s="7" t="s">
        <v>68</v>
      </c>
      <c r="C9" s="268"/>
      <c r="D9" s="269"/>
      <c r="E9" s="269"/>
      <c r="F9" s="269"/>
      <c r="G9" s="269"/>
      <c r="H9" s="269"/>
      <c r="I9" s="270"/>
    </row>
    <row r="10" spans="1:13" x14ac:dyDescent="0.25">
      <c r="A10" s="267"/>
      <c r="B10" s="7" t="s">
        <v>70</v>
      </c>
      <c r="C10" s="271"/>
      <c r="D10" s="271"/>
      <c r="E10" s="271"/>
      <c r="F10" s="271"/>
      <c r="G10" s="271"/>
      <c r="H10" s="271"/>
      <c r="I10" s="271"/>
    </row>
    <row r="11" spans="1:13" x14ac:dyDescent="0.25">
      <c r="A11" s="267"/>
      <c r="B11" s="1" t="s">
        <v>69</v>
      </c>
      <c r="C11" s="271"/>
      <c r="D11" s="271"/>
      <c r="E11" s="271"/>
      <c r="F11" s="271"/>
      <c r="G11" s="271"/>
      <c r="H11" s="271"/>
      <c r="I11" s="271"/>
    </row>
    <row r="14" spans="1:13" ht="18.75" x14ac:dyDescent="0.25">
      <c r="A14" s="272" t="s">
        <v>31</v>
      </c>
      <c r="B14" s="272"/>
      <c r="C14" s="272"/>
      <c r="D14" s="272"/>
      <c r="E14" s="272"/>
      <c r="F14" s="272"/>
      <c r="G14" s="272"/>
      <c r="H14" s="272"/>
      <c r="I14" s="272"/>
      <c r="J14" s="3"/>
    </row>
    <row r="15" spans="1:13" ht="33.75" customHeight="1" x14ac:dyDescent="0.25">
      <c r="A15" s="266" t="s">
        <v>72</v>
      </c>
      <c r="B15" s="267"/>
      <c r="C15" s="267"/>
      <c r="D15" s="266" t="s">
        <v>33</v>
      </c>
      <c r="E15" s="266"/>
      <c r="F15" s="266"/>
      <c r="G15" s="266"/>
      <c r="H15" s="266"/>
      <c r="I15" s="266"/>
    </row>
    <row r="16" spans="1:13" x14ac:dyDescent="0.25">
      <c r="A16" s="275" t="s">
        <v>2</v>
      </c>
      <c r="B16" s="275"/>
      <c r="C16" s="275"/>
      <c r="D16" s="277">
        <f>'reklamní předměty'!F26</f>
        <v>0</v>
      </c>
      <c r="E16" s="277"/>
      <c r="F16" s="277"/>
      <c r="G16" s="277"/>
      <c r="H16" s="277"/>
      <c r="I16" s="277"/>
    </row>
    <row r="17" spans="1:11" x14ac:dyDescent="0.25">
      <c r="A17" s="275" t="s">
        <v>16</v>
      </c>
      <c r="B17" s="275"/>
      <c r="C17" s="275"/>
      <c r="D17" s="277">
        <f>print!C63</f>
        <v>0</v>
      </c>
      <c r="E17" s="277"/>
      <c r="F17" s="277"/>
      <c r="G17" s="277"/>
      <c r="H17" s="277"/>
      <c r="I17" s="277"/>
    </row>
    <row r="18" spans="1:11" x14ac:dyDescent="0.25">
      <c r="A18" s="276" t="s">
        <v>39</v>
      </c>
      <c r="B18" s="276"/>
      <c r="C18" s="276"/>
      <c r="D18" s="277">
        <f>media!F172</f>
        <v>0</v>
      </c>
      <c r="E18" s="277"/>
      <c r="F18" s="277"/>
      <c r="G18" s="277"/>
      <c r="H18" s="277"/>
      <c r="I18" s="277"/>
    </row>
    <row r="19" spans="1:11" x14ac:dyDescent="0.25">
      <c r="A19" s="274" t="s">
        <v>32</v>
      </c>
      <c r="B19" s="274"/>
      <c r="C19" s="275"/>
      <c r="D19" s="277">
        <f>'kreativní, produkční práce'!B51</f>
        <v>0</v>
      </c>
      <c r="E19" s="277"/>
      <c r="F19" s="277"/>
      <c r="G19" s="277"/>
      <c r="H19" s="277"/>
      <c r="I19" s="277"/>
    </row>
    <row r="20" spans="1:11" ht="31.5" customHeight="1" x14ac:dyDescent="0.35">
      <c r="A20" s="281" t="s">
        <v>84</v>
      </c>
      <c r="B20" s="282"/>
      <c r="C20" s="282"/>
      <c r="D20" s="278">
        <f>SUM(D16:I19)</f>
        <v>0</v>
      </c>
      <c r="E20" s="278"/>
      <c r="F20" s="278"/>
      <c r="G20" s="278"/>
      <c r="H20" s="278"/>
      <c r="I20" s="278"/>
      <c r="J20" s="175"/>
      <c r="K20" s="176"/>
    </row>
    <row r="23" spans="1:11" ht="25.5" customHeight="1" x14ac:dyDescent="0.25">
      <c r="A23" s="276" t="s">
        <v>73</v>
      </c>
      <c r="B23" s="276"/>
      <c r="C23" s="276"/>
      <c r="D23" s="276"/>
      <c r="E23" s="276"/>
      <c r="F23" s="279"/>
      <c r="G23" s="280"/>
      <c r="H23" s="280"/>
      <c r="I23" s="280"/>
      <c r="J23" s="3"/>
    </row>
    <row r="26" spans="1:11" x14ac:dyDescent="0.25">
      <c r="A26" s="273" t="s">
        <v>65</v>
      </c>
      <c r="B26" s="273"/>
      <c r="C26" s="273"/>
      <c r="D26" s="273"/>
      <c r="E26" s="273"/>
      <c r="F26" s="273"/>
      <c r="G26" s="273"/>
      <c r="H26" s="273"/>
      <c r="I26" s="273"/>
      <c r="J26" s="196"/>
    </row>
  </sheetData>
  <mergeCells count="27">
    <mergeCell ref="A26:I26"/>
    <mergeCell ref="A19:C19"/>
    <mergeCell ref="A17:C17"/>
    <mergeCell ref="A16:C16"/>
    <mergeCell ref="A18:C18"/>
    <mergeCell ref="D16:I16"/>
    <mergeCell ref="D17:I17"/>
    <mergeCell ref="D18:I18"/>
    <mergeCell ref="D19:I19"/>
    <mergeCell ref="D20:I20"/>
    <mergeCell ref="A23:E23"/>
    <mergeCell ref="F23:I23"/>
    <mergeCell ref="A20:C20"/>
    <mergeCell ref="A15:C15"/>
    <mergeCell ref="A8:A11"/>
    <mergeCell ref="C8:I8"/>
    <mergeCell ref="C9:I9"/>
    <mergeCell ref="C10:I10"/>
    <mergeCell ref="C11:I11"/>
    <mergeCell ref="A14:I14"/>
    <mergeCell ref="D15:I15"/>
    <mergeCell ref="C4:I4"/>
    <mergeCell ref="A2:B2"/>
    <mergeCell ref="A4:B4"/>
    <mergeCell ref="C2:I2"/>
    <mergeCell ref="A6:B6"/>
    <mergeCell ref="C6:I6"/>
  </mergeCells>
  <pageMargins left="0.25" right="0.25" top="0.75" bottom="0.75" header="0.3" footer="0.3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okumentId xmlns="b5cc2ae1-2329-4532-9ccf-347daa3d07cd">d31cda60-9ad1-4788-acf1-da35a6b68783</DokumentId>
    <DruhDokumentu xmlns="B5CC2AE1-2329-4532-9CCF-347DAA3D07CD">Dopis</DruhDokumentu>
    <Pripad xmlns="B5CC2AE1-2329-4532-9CCF-347DAA3D07CD" xsi:nil="true"/>
    <Schvalil xmlns="B5CC2AE1-2329-4532-9CCF-347DAA3D07CD">
      <UserInfo>
        <DisplayName/>
        <AccountId xsi:nil="true"/>
        <AccountType/>
      </UserInfo>
    </Schvalil>
    <Poznamka xmlns="B5CC2AE1-2329-4532-9CCF-347DAA3D07CD" xsi:nil="true"/>
    <Klient xmlns="B5CC2AE1-2329-4532-9CCF-347DAA3D07CD" xsi:nil="true"/>
    <KlicovaSlova xmlns="B5CC2AE1-2329-4532-9CCF-347DAA3D07CD" xsi:nil="true"/>
    <StavDokumentu xmlns="B5CC2AE1-2329-4532-9CCF-347DAA3D07CD">Koncept</StavDokumentu>
    <Rizeni xmlns="B5CC2AE1-2329-4532-9CCF-347DAA3D07CD" xsi:nil="true"/>
    <MailId xmlns="B5CC2AE1-2329-4532-9CCF-347DAA3D07CD" xsi:nil="true"/>
    <StavSchvalovani xmlns="B5CC2AE1-2329-4532-9CCF-347DAA3D07CD">Neschváleno</StavSchvalovani>
    <NazevSouboruProtistrany xmlns="B5CC2AE1-2329-4532-9CCF-347DAA3D07C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ový dokument" ma:contentTypeID="0x010100FCF6174201864D188B32A17E6260720600E8660ED1E36C4D87846FDE9D29607FA9001B8A7C9AA3A4E745ABD7C96BE1DF4F9B" ma:contentTypeVersion="25" ma:contentTypeDescription="Umožňuje vytvořit nový dokument v této knihovně" ma:contentTypeScope="" ma:versionID="b208d5143678c3a4aa7326e54e388ca9">
  <xsd:schema xmlns:xsd="http://www.w3.org/2001/XMLSchema" xmlns:p="http://schemas.microsoft.com/office/2006/metadata/properties" xmlns:ns2="B5CC2AE1-2329-4532-9CCF-347DAA3D07CD" xmlns:ns3="b5cc2ae1-2329-4532-9ccf-347daa3d07cd" targetNamespace="http://schemas.microsoft.com/office/2006/metadata/properties" ma:root="true" ma:fieldsID="a6fc48fd446f8a9d835c8575d1fcca1c" ns2:_="" ns3:_="">
    <xsd:import namespace="B5CC2AE1-2329-4532-9CCF-347DAA3D07CD"/>
    <xsd:import namespace="b5cc2ae1-2329-4532-9ccf-347daa3d07cd"/>
    <xsd:element name="properties">
      <xsd:complexType>
        <xsd:sequence>
          <xsd:element name="documentManagement">
            <xsd:complexType>
              <xsd:all>
                <xsd:element ref="ns2:DruhDokumentu"/>
                <xsd:element ref="ns2:KlicovaSlova" minOccurs="0"/>
                <xsd:element ref="ns2:Poznamka" minOccurs="0"/>
                <xsd:element ref="ns2:StavDokumentu"/>
                <xsd:element ref="ns2:StavSchvalovani"/>
                <xsd:element ref="ns2:Schvalil" minOccurs="0"/>
                <xsd:element ref="ns2:NazevSouboruProtistrany" minOccurs="0"/>
                <xsd:element ref="ns2:Rizeni" minOccurs="0"/>
                <xsd:element ref="ns2:MailId" minOccurs="0"/>
                <xsd:element ref="ns2:Pripad" minOccurs="0"/>
                <xsd:element ref="ns2:Klient" minOccurs="0"/>
                <xsd:element ref="ns3:Dokument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5CC2AE1-2329-4532-9CCF-347DAA3D07CD" elementFormDefault="qualified">
    <xsd:import namespace="http://schemas.microsoft.com/office/2006/documentManagement/types"/>
    <xsd:element name="DruhDokumentu" ma:index="8" ma:displayName="Druh dokumentu" ma:default="Dopis" ma:internalName="DruhDokumentu" ma:readOnly="false">
      <xsd:simpleType>
        <xsd:restriction base="dms:Choice">
          <xsd:enumeration value="Dopis"/>
          <xsd:enumeration value="Email"/>
          <xsd:enumeration value="Fax"/>
          <xsd:enumeration value="Korporátní dokumenty"/>
          <xsd:enumeration value="Podání"/>
          <xsd:enumeration value="Plná moc"/>
          <xsd:enumeration value="Předávací protokol"/>
          <xsd:enumeration value="Smlouva"/>
          <xsd:enumeration value="Různé"/>
        </xsd:restriction>
      </xsd:simpleType>
    </xsd:element>
    <xsd:element name="KlicovaSlova" ma:index="9" nillable="true" ma:displayName="Klíčová slova" ma:internalName="KlicovaSlova">
      <xsd:simpleType>
        <xsd:restriction base="dms:Note"/>
      </xsd:simpleType>
    </xsd:element>
    <xsd:element name="Poznamka" ma:index="10" nillable="true" ma:displayName="Poznámka" ma:internalName="Poznamka">
      <xsd:simpleType>
        <xsd:restriction base="dms:Note"/>
      </xsd:simpleType>
    </xsd:element>
    <xsd:element name="StavDokumentu" ma:index="11" ma:displayName="Stav dokumentu" ma:default="Koncept" ma:internalName="StavDokumentu" ma:readOnly="false">
      <xsd:simpleType>
        <xsd:restriction base="dms:Choice">
          <xsd:enumeration value="Koncept"/>
          <xsd:enumeration value="Finální verze"/>
        </xsd:restriction>
      </xsd:simpleType>
    </xsd:element>
    <xsd:element name="StavSchvalovani" ma:index="12" ma:displayName="Stav schvalování" ma:default="Neschváleno" ma:internalName="StavSchvalovani" ma:readOnly="false">
      <xsd:simpleType>
        <xsd:restriction base="dms:Choice">
          <xsd:enumeration value="Schváleno"/>
          <xsd:enumeration value="Neschváleno"/>
        </xsd:restriction>
      </xsd:simpleType>
    </xsd:element>
    <xsd:element name="Schvalil" ma:index="13" nillable="true" ma:displayName="Schválil" ma:internalName="Schvali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zevSouboruProtistrany" ma:index="14" nillable="true" ma:displayName="Název souboru protistrany" ma:internalName="NazevSouboruProtistrany">
      <xsd:simpleType>
        <xsd:restriction base="dms:Text"/>
      </xsd:simpleType>
    </xsd:element>
    <xsd:element name="Rizeni" ma:index="15" nillable="true" ma:displayName="Řízení" ma:list="{c7e8d062-8404-43b5-8208-51d973557d54}" ma:internalName="Rizeni" ma:showField="SpisovaZnacka" ma:web="ee90dae6-6252-41da-83a4-160b6f300897">
      <xsd:simpleType>
        <xsd:restriction base="dms:Lookup"/>
      </xsd:simpleType>
    </xsd:element>
    <xsd:element name="MailId" ma:index="16" nillable="true" ma:displayName="MailId" ma:hidden="true" ma:internalName="MailId">
      <xsd:simpleType>
        <xsd:restriction base="dms:Text"/>
      </xsd:simpleType>
    </xsd:element>
    <xsd:element name="Pripad" ma:index="17" nillable="true" ma:displayName="Případ" ma:hidden="true" ma:list="{8c781a8c-5da7-4f06-8684-1f5ae7c514d1}" ma:internalName="Pripad" ma:showField="Title" ma:web="ee90dae6-6252-41da-83a4-160b6f300897">
      <xsd:simpleType>
        <xsd:restriction base="dms:Lookup"/>
      </xsd:simpleType>
    </xsd:element>
    <xsd:element name="Klient" ma:index="18" nillable="true" ma:displayName="Klient" ma:hidden="true" ma:list="{e49d14b7-25c8-4df0-bd3f-4f4429adaf1e}" ma:internalName="Klient" ma:showField="Title" ma:web="ee90dae6-6252-41da-83a4-160b6f300897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b5cc2ae1-2329-4532-9ccf-347daa3d07cd" elementFormDefault="qualified">
    <xsd:import namespace="http://schemas.microsoft.com/office/2006/documentManagement/types"/>
    <xsd:element name="DokumentId" ma:index="23" nillable="true" ma:displayName="Dokument ID" ma:internalName="Dokumen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7" ma:displayName="Název dokument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3B47F7-4CE0-4700-9CC3-0AE7F761E5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F78E8A-0D6C-49E7-A4F4-CEAFA8690F6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CC2AE1-2329-4532-9CCF-347DAA3D07CD"/>
    <ds:schemaRef ds:uri="http://purl.org/dc/elements/1.1/"/>
    <ds:schemaRef ds:uri="http://schemas.microsoft.com/office/2006/metadata/properties"/>
    <ds:schemaRef ds:uri="b5cc2ae1-2329-4532-9ccf-347daa3d07c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550C77-6BAD-4FEA-9E28-5B641270E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C2AE1-2329-4532-9CCF-347DAA3D07CD"/>
    <ds:schemaRef ds:uri="b5cc2ae1-2329-4532-9ccf-347daa3d07c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reklamní předměty</vt:lpstr>
      <vt:lpstr>print</vt:lpstr>
      <vt:lpstr>media</vt:lpstr>
      <vt:lpstr>kreativní, produkční práce</vt:lpstr>
      <vt:lpstr>NC pro účely hodnocení</vt:lpstr>
      <vt:lpstr>'kreativní, produkční práce'!Oblast_tisku</vt:lpstr>
      <vt:lpstr>'NC pro účely hodnocení'!Oblast_tisku</vt:lpstr>
      <vt:lpstr>print!Oblast_tisku</vt:lpstr>
      <vt:lpstr>'reklamní předměty'!Oblast_tisku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Síčová Helena</dc:creator>
  <cp:lastModifiedBy>Síčová Helena</cp:lastModifiedBy>
  <cp:lastPrinted>2022-07-21T08:20:23Z</cp:lastPrinted>
  <dcterms:created xsi:type="dcterms:W3CDTF">2014-03-28T07:50:06Z</dcterms:created>
  <dcterms:modified xsi:type="dcterms:W3CDTF">2022-09-26T10:46:32Z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0x010100FCF6174201864D188B32A17E6260720600E8660ED1E36C4D87846FDE9D29607FA9001B8A7C9AA3A4E745ABD7C96BE1DF4F9B</vt:lpwstr>
  </property>
</Properties>
</file>