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zp211.dom\pub\OIS\Verejne_zakazky\Vyberova_rizeni\2026\2026_OŘ_Firewall\3a. Vysvětlení ZD\8. Vysvětlení ZD č. 8\"/>
    </mc:Choice>
  </mc:AlternateContent>
  <xr:revisionPtr revIDLastSave="0" documentId="13_ncr:1_{0ADBA897-ED72-4FE2-80C0-A9D07AF70C2A}" xr6:coauthVersionLast="47" xr6:coauthVersionMax="47" xr10:uidLastSave="{00000000-0000-0000-0000-000000000000}"/>
  <bookViews>
    <workbookView xWindow="28680" yWindow="-120" windowWidth="29040" windowHeight="15720" xr2:uid="{83C536F7-61C9-433E-B434-C80220C6B919}"/>
  </bookViews>
  <sheets>
    <sheet name="Modelový příklad" sheetId="1" r:id="rId1"/>
    <sheet name="Příloha č. 2 Smlouvy" sheetId="2" r:id="rId2"/>
    <sheet name="List1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2" l="1"/>
  <c r="F16" i="2" l="1"/>
  <c r="F15" i="2"/>
  <c r="F26" i="2"/>
  <c r="L46" i="1"/>
  <c r="I36" i="2" s="1"/>
  <c r="F58" i="2"/>
  <c r="F50" i="2"/>
  <c r="F51" i="2"/>
  <c r="F52" i="2"/>
  <c r="F53" i="2"/>
  <c r="F54" i="2"/>
  <c r="F55" i="2"/>
  <c r="F56" i="2"/>
  <c r="F57" i="2"/>
  <c r="F49" i="2"/>
  <c r="J36" i="2"/>
  <c r="J38" i="2" l="1"/>
  <c r="I38" i="2"/>
  <c r="I39" i="2"/>
  <c r="J39" i="2"/>
  <c r="I40" i="2"/>
  <c r="J40" i="2"/>
  <c r="I41" i="2"/>
  <c r="J41" i="2"/>
  <c r="I42" i="2"/>
  <c r="J42" i="2"/>
  <c r="I43" i="2"/>
  <c r="J43" i="2"/>
  <c r="I44" i="2"/>
  <c r="J44" i="2"/>
  <c r="I45" i="2"/>
  <c r="J45" i="2"/>
  <c r="I46" i="2"/>
  <c r="J46" i="2"/>
  <c r="I47" i="2"/>
  <c r="J47" i="2"/>
  <c r="K46" i="1"/>
  <c r="J46" i="1"/>
  <c r="G5" i="2"/>
  <c r="J13" i="1"/>
  <c r="I8" i="2"/>
  <c r="I9" i="2"/>
  <c r="I10" i="2"/>
  <c r="I11" i="2"/>
  <c r="I12" i="2"/>
  <c r="I13" i="2"/>
  <c r="I14" i="2"/>
  <c r="I15" i="2"/>
  <c r="I16" i="2"/>
  <c r="I7" i="2"/>
  <c r="H8" i="2"/>
  <c r="H9" i="2"/>
  <c r="H10" i="2"/>
  <c r="H11" i="2"/>
  <c r="H12" i="2"/>
  <c r="H13" i="2"/>
  <c r="H14" i="2"/>
  <c r="H15" i="2"/>
  <c r="H16" i="2"/>
  <c r="H7" i="2"/>
  <c r="G8" i="2"/>
  <c r="G9" i="2"/>
  <c r="G10" i="2"/>
  <c r="G11" i="2"/>
  <c r="G12" i="2"/>
  <c r="G13" i="2"/>
  <c r="G14" i="2"/>
  <c r="G15" i="2"/>
  <c r="G16" i="2"/>
  <c r="G7" i="2"/>
  <c r="H39" i="2"/>
  <c r="H40" i="2"/>
  <c r="H41" i="2"/>
  <c r="H42" i="2"/>
  <c r="H43" i="2"/>
  <c r="H44" i="2"/>
  <c r="H45" i="2"/>
  <c r="H46" i="2"/>
  <c r="H38" i="2"/>
  <c r="H47" i="2"/>
  <c r="H36" i="2"/>
  <c r="B48" i="2"/>
  <c r="B37" i="2"/>
  <c r="Q37" i="1"/>
  <c r="P37" i="1"/>
  <c r="N35" i="1"/>
  <c r="N27" i="1"/>
  <c r="N28" i="1"/>
  <c r="N29" i="1"/>
  <c r="N30" i="1"/>
  <c r="N31" i="1"/>
  <c r="N32" i="1"/>
  <c r="N33" i="1"/>
  <c r="N34" i="1"/>
  <c r="N26" i="1"/>
  <c r="M27" i="1"/>
  <c r="M28" i="1"/>
  <c r="M29" i="1"/>
  <c r="M30" i="1"/>
  <c r="M31" i="1"/>
  <c r="M32" i="1"/>
  <c r="M33" i="1"/>
  <c r="M34" i="1"/>
  <c r="M35" i="1"/>
  <c r="M26" i="1"/>
  <c r="L12" i="1" l="1"/>
  <c r="O27" i="1"/>
  <c r="O28" i="1"/>
  <c r="O29" i="1"/>
  <c r="O30" i="1"/>
  <c r="O31" i="1"/>
  <c r="O32" i="1"/>
  <c r="O33" i="1"/>
  <c r="O34" i="1"/>
  <c r="O35" i="1"/>
  <c r="O26" i="1"/>
  <c r="O16" i="1"/>
  <c r="J8" i="2" s="1"/>
  <c r="O17" i="1"/>
  <c r="J9" i="2" s="1"/>
  <c r="O18" i="1"/>
  <c r="J10" i="2" s="1"/>
  <c r="O19" i="1"/>
  <c r="J11" i="2" s="1"/>
  <c r="O20" i="1"/>
  <c r="J12" i="2" s="1"/>
  <c r="O21" i="1"/>
  <c r="J13" i="2" s="1"/>
  <c r="O22" i="1"/>
  <c r="J14" i="2" s="1"/>
  <c r="O23" i="1"/>
  <c r="J15" i="2" s="1"/>
  <c r="O24" i="1"/>
  <c r="J16" i="2" s="1"/>
  <c r="O15" i="1"/>
  <c r="J7" i="2" s="1"/>
  <c r="Q38" i="1"/>
  <c r="Q36" i="1"/>
  <c r="P38" i="1"/>
  <c r="K33" i="1"/>
  <c r="P33" i="1" s="1"/>
  <c r="K34" i="1"/>
  <c r="Q34" i="1" s="1"/>
  <c r="K35" i="1"/>
  <c r="P35" i="1" s="1"/>
  <c r="K32" i="1"/>
  <c r="P32" i="1" s="1"/>
  <c r="K31" i="1"/>
  <c r="Q31" i="1" s="1"/>
  <c r="K30" i="1"/>
  <c r="Q30" i="1" s="1"/>
  <c r="K29" i="1"/>
  <c r="Q29" i="1" s="1"/>
  <c r="K28" i="1"/>
  <c r="Q28" i="1" s="1"/>
  <c r="K27" i="1"/>
  <c r="Q27" i="1" s="1"/>
  <c r="L26" i="1"/>
  <c r="K26" i="1"/>
  <c r="P26" i="1" s="1"/>
  <c r="Q24" i="1"/>
  <c r="Q16" i="1"/>
  <c r="Q17" i="1"/>
  <c r="Q18" i="1"/>
  <c r="Q19" i="1"/>
  <c r="Q20" i="1"/>
  <c r="Q21" i="1"/>
  <c r="Q22" i="1"/>
  <c r="Q23" i="1"/>
  <c r="P24" i="1"/>
  <c r="P19" i="1"/>
  <c r="P20" i="1"/>
  <c r="P21" i="1"/>
  <c r="P22" i="1"/>
  <c r="P23" i="1"/>
  <c r="P18" i="1"/>
  <c r="P17" i="1"/>
  <c r="P16" i="1"/>
  <c r="P15" i="1"/>
  <c r="L11" i="1"/>
  <c r="Q15" i="1"/>
  <c r="Q35" i="1" l="1"/>
  <c r="P31" i="1"/>
  <c r="I10" i="1"/>
  <c r="P34" i="1"/>
  <c r="P28" i="1"/>
  <c r="P30" i="1"/>
  <c r="Q33" i="1"/>
  <c r="P29" i="1"/>
  <c r="Q32" i="1"/>
  <c r="P27" i="1"/>
  <c r="I14" i="1"/>
  <c r="Q26" i="1"/>
  <c r="G51" i="2"/>
  <c r="G52" i="2"/>
  <c r="G53" i="2"/>
  <c r="G54" i="2"/>
  <c r="G55" i="2"/>
  <c r="G56" i="2"/>
  <c r="G57" i="2"/>
  <c r="G58" i="2"/>
  <c r="G40" i="2"/>
  <c r="G41" i="2"/>
  <c r="G42" i="2"/>
  <c r="G43" i="2"/>
  <c r="G44" i="2"/>
  <c r="G45" i="2"/>
  <c r="F40" i="2"/>
  <c r="F41" i="2"/>
  <c r="F42" i="2"/>
  <c r="F43" i="2"/>
  <c r="F44" i="2"/>
  <c r="F45" i="2"/>
  <c r="E40" i="2"/>
  <c r="E41" i="2"/>
  <c r="E42" i="2"/>
  <c r="E43" i="2"/>
  <c r="E44" i="2"/>
  <c r="E45" i="2"/>
  <c r="F19" i="2"/>
  <c r="F20" i="2"/>
  <c r="F21" i="2"/>
  <c r="F22" i="2"/>
  <c r="F23" i="2"/>
  <c r="F24" i="2"/>
  <c r="F25" i="2"/>
  <c r="F12" i="2"/>
  <c r="F13" i="2"/>
  <c r="F14" i="2"/>
  <c r="E12" i="2"/>
  <c r="E13" i="2"/>
  <c r="E14" i="2"/>
  <c r="F9" i="2"/>
  <c r="F10" i="2"/>
  <c r="F11" i="2"/>
  <c r="E9" i="2"/>
  <c r="E10" i="2"/>
  <c r="E11" i="2"/>
  <c r="E15" i="2"/>
  <c r="Q39" i="1" l="1"/>
  <c r="C58" i="1"/>
  <c r="B58" i="1"/>
  <c r="D68" i="1" s="1"/>
  <c r="H68" i="1"/>
  <c r="H67" i="1"/>
  <c r="H66" i="1"/>
  <c r="H65" i="1"/>
  <c r="H64" i="1"/>
  <c r="H63" i="1"/>
  <c r="H62" i="1"/>
  <c r="H61" i="1"/>
  <c r="H60" i="1"/>
  <c r="H59" i="1"/>
  <c r="C47" i="1"/>
  <c r="G68" i="1"/>
  <c r="E68" i="1"/>
  <c r="G67" i="1"/>
  <c r="E67" i="1"/>
  <c r="G66" i="1"/>
  <c r="E66" i="1"/>
  <c r="G65" i="1"/>
  <c r="E65" i="1"/>
  <c r="G64" i="1"/>
  <c r="E64" i="1"/>
  <c r="G63" i="1"/>
  <c r="E63" i="1"/>
  <c r="G62" i="1"/>
  <c r="E62" i="1"/>
  <c r="G61" i="1"/>
  <c r="E61" i="1"/>
  <c r="G60" i="1"/>
  <c r="E60" i="1"/>
  <c r="G59" i="1"/>
  <c r="E59" i="1"/>
  <c r="D57" i="1"/>
  <c r="D56" i="1"/>
  <c r="D55" i="1"/>
  <c r="D54" i="1"/>
  <c r="D53" i="1"/>
  <c r="D52" i="1"/>
  <c r="D51" i="1"/>
  <c r="D50" i="1"/>
  <c r="D49" i="1"/>
  <c r="G57" i="1"/>
  <c r="E57" i="1"/>
  <c r="G56" i="1"/>
  <c r="E56" i="1"/>
  <c r="G55" i="1"/>
  <c r="E55" i="1"/>
  <c r="G54" i="1"/>
  <c r="E54" i="1"/>
  <c r="G53" i="1"/>
  <c r="E53" i="1"/>
  <c r="G52" i="1"/>
  <c r="E52" i="1"/>
  <c r="G51" i="1"/>
  <c r="E51" i="1"/>
  <c r="G50" i="1"/>
  <c r="E50" i="1"/>
  <c r="G49" i="1"/>
  <c r="E49" i="1"/>
  <c r="G48" i="1"/>
  <c r="F48" i="1" a="1"/>
  <c r="F48" i="1" s="1"/>
  <c r="E48" i="1"/>
  <c r="C38" i="1"/>
  <c r="C37" i="1"/>
  <c r="C36" i="1"/>
  <c r="H35" i="1"/>
  <c r="H34" i="1"/>
  <c r="E26" i="2" s="1"/>
  <c r="H33" i="1"/>
  <c r="E25" i="2" s="1"/>
  <c r="H32" i="1"/>
  <c r="E24" i="2" s="1"/>
  <c r="H31" i="1"/>
  <c r="E23" i="2" s="1"/>
  <c r="H30" i="1"/>
  <c r="E22" i="2" s="1"/>
  <c r="H29" i="1"/>
  <c r="E21" i="2" s="1"/>
  <c r="H28" i="1"/>
  <c r="E20" i="2" s="1"/>
  <c r="H27" i="1"/>
  <c r="E19" i="2" s="1"/>
  <c r="H26" i="1"/>
  <c r="G35" i="1"/>
  <c r="E35" i="1"/>
  <c r="G34" i="1"/>
  <c r="E34" i="1"/>
  <c r="G33" i="1"/>
  <c r="E33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E26" i="1"/>
  <c r="B14" i="1"/>
  <c r="D17" i="1" s="1"/>
  <c r="C25" i="1"/>
  <c r="E24" i="1"/>
  <c r="G24" i="1"/>
  <c r="G23" i="1"/>
  <c r="G22" i="1"/>
  <c r="G21" i="1"/>
  <c r="G20" i="1"/>
  <c r="G19" i="1"/>
  <c r="G18" i="1"/>
  <c r="G17" i="1"/>
  <c r="G16" i="1"/>
  <c r="E23" i="1"/>
  <c r="E22" i="1"/>
  <c r="E21" i="1"/>
  <c r="E20" i="1"/>
  <c r="E19" i="1"/>
  <c r="E18" i="1"/>
  <c r="E17" i="1"/>
  <c r="E16" i="1"/>
  <c r="F15" i="1" a="1"/>
  <c r="F15" i="1" s="1"/>
  <c r="C14" i="1"/>
  <c r="G15" i="1"/>
  <c r="E15" i="1"/>
  <c r="D12" i="1"/>
  <c r="G12" i="1"/>
  <c r="G11" i="1"/>
  <c r="E12" i="1"/>
  <c r="F11" i="1" a="1"/>
  <c r="F11" i="1" s="1"/>
  <c r="D11" i="1"/>
  <c r="E11" i="1"/>
  <c r="F26" i="1" l="1" a="1"/>
  <c r="F26" i="1" s="1"/>
  <c r="F59" i="1" a="1"/>
  <c r="F59" i="1" s="1"/>
  <c r="D19" i="1"/>
  <c r="D20" i="1"/>
  <c r="D15" i="1"/>
  <c r="D21" i="1"/>
  <c r="D18" i="1"/>
  <c r="D22" i="1"/>
  <c r="D16" i="1"/>
  <c r="D59" i="1"/>
  <c r="D62" i="1"/>
  <c r="D63" i="1"/>
  <c r="D24" i="1"/>
  <c r="D23" i="1"/>
  <c r="D64" i="1"/>
  <c r="D65" i="1"/>
  <c r="D60" i="1"/>
  <c r="D61" i="1"/>
  <c r="D66" i="1"/>
  <c r="B25" i="1"/>
  <c r="D67" i="1"/>
  <c r="G50" i="2"/>
  <c r="G49" i="2"/>
  <c r="G39" i="2"/>
  <c r="G46" i="2"/>
  <c r="G47" i="2"/>
  <c r="G38" i="2"/>
  <c r="F39" i="2"/>
  <c r="F47" i="2"/>
  <c r="F38" i="2"/>
  <c r="E39" i="2"/>
  <c r="E46" i="2"/>
  <c r="E47" i="2"/>
  <c r="E38" i="2"/>
  <c r="E48" i="2"/>
  <c r="E37" i="2"/>
  <c r="G36" i="2"/>
  <c r="F36" i="2"/>
  <c r="B35" i="2"/>
  <c r="B3" i="2"/>
  <c r="F5" i="2" l="1"/>
  <c r="D28" i="1"/>
  <c r="D27" i="1"/>
  <c r="D35" i="1"/>
  <c r="B36" i="1"/>
  <c r="B37" i="1" s="1"/>
  <c r="B38" i="1" s="1"/>
  <c r="D34" i="1"/>
  <c r="D33" i="1"/>
  <c r="D26" i="1"/>
  <c r="D32" i="1"/>
  <c r="D31" i="1"/>
  <c r="D30" i="1"/>
  <c r="D29" i="1"/>
  <c r="I25" i="1"/>
  <c r="E49" i="2" a="1"/>
  <c r="E49" i="2" s="1"/>
  <c r="F18" i="2" l="1"/>
  <c r="F27" i="2"/>
  <c r="E18" i="2"/>
  <c r="E27" i="2"/>
  <c r="E7" i="2"/>
  <c r="F8" i="2"/>
  <c r="F7" i="2"/>
  <c r="E16" i="2"/>
  <c r="E8" i="2"/>
  <c r="F28" i="2" l="1"/>
  <c r="F29" i="2"/>
  <c r="F30" i="2"/>
  <c r="B28" i="2"/>
  <c r="B29" i="2"/>
  <c r="B30" i="2"/>
  <c r="B6" i="2"/>
  <c r="B17" i="2"/>
  <c r="B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<sst xmlns="http://schemas.openxmlformats.org/spreadsheetml/2006/main" count="231" uniqueCount="65">
  <si>
    <t>MODELOVÝ PŘÍKLAD pro účely hodnocení
veřejná zakázka "Náhrada firewallů a souvisejících služeb’"</t>
  </si>
  <si>
    <t>TABULKA č. 1</t>
  </si>
  <si>
    <t>Položka - popis</t>
  </si>
  <si>
    <t>Cena za položku
bez DPH*</t>
  </si>
  <si>
    <t>Měrná jednotka
(m.j.)</t>
  </si>
  <si>
    <t>Předpokládaný počet m.j. pro účely hodnocení</t>
  </si>
  <si>
    <t>Cena za Položku 
CELKEM</t>
  </si>
  <si>
    <t xml:space="preserve"> </t>
  </si>
  <si>
    <t>.</t>
  </si>
  <si>
    <t>Dodání HW celkem</t>
  </si>
  <si>
    <t>Dodání HW (náklady na dodání HW, instalační materiál)</t>
  </si>
  <si>
    <t>ks</t>
  </si>
  <si>
    <t>Maintenance k HW (k položce 01.01)</t>
  </si>
  <si>
    <t>ks/rok</t>
  </si>
  <si>
    <t>Možnost rozšíření počtu licencí (A/N)</t>
  </si>
  <si>
    <t>[dodavatel doplní název licence + kód]</t>
  </si>
  <si>
    <t>A/N</t>
  </si>
  <si>
    <t>x</t>
  </si>
  <si>
    <t xml:space="preserve">Podpora </t>
  </si>
  <si>
    <t>Celková nabídková cena v Kč bez DPH</t>
  </si>
  <si>
    <t>*</t>
  </si>
  <si>
    <t>Doplňkové licence / další funkcionality Systému</t>
  </si>
  <si>
    <t>[dodavatel doplní název licence a popis funkcionality]</t>
  </si>
  <si>
    <t>Maintenance k Doplňkovým licencím</t>
  </si>
  <si>
    <t>1 ks licence/rok</t>
  </si>
  <si>
    <t>Příloha č. 2 Smlouvy - Ceník</t>
  </si>
  <si>
    <t>Dodání HW 
(náklady na dodání HW, instalační materiál včetně maintenance k HW za období 5 let)</t>
  </si>
  <si>
    <t>2.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</si>
  <si>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</si>
  <si>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</si>
  <si>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</si>
  <si>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</si>
  <si>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</si>
  <si>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</si>
  <si>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</si>
  <si>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</si>
  <si>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</si>
  <si>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Maintenance k SW a licencím* (cena za 1 ks/rok)</t>
  </si>
  <si>
    <t>Počet m.j.</t>
  </si>
  <si>
    <t>Předpokládaná doba trvání závazku v letech</t>
  </si>
  <si>
    <t>Cena CELKEM za Položku 
a předpokládanou dobu trvání</t>
  </si>
  <si>
    <t xml:space="preserve">Dodavatel je povinen doplnit veškeré údaje na žlutě podbarvených místech a ocenit všechny položky. </t>
  </si>
  <si>
    <t>Cena za položku
bez DPH</t>
  </si>
  <si>
    <t>MD/rok</t>
  </si>
  <si>
    <t>měsíc</t>
  </si>
  <si>
    <t>Rozvoj*</t>
  </si>
  <si>
    <t>Jedná se o předpokládaný počet MD (člověkodnů) pro účely hodnocení (buňka K38). Zadavatel bude čerpat služby Rozvoje dle svých aktuálních potřeb.</t>
  </si>
  <si>
    <t>Cena rozšíření počtu licencí za 12 měsíců</t>
  </si>
  <si>
    <t>Cena za Položku 
a předpokládané množství za 12 měsíců</t>
  </si>
  <si>
    <t>Cena za položku
bez DPH za období 12 měsíců</t>
  </si>
  <si>
    <t>Podpora (cena za 1 měsíc)</t>
  </si>
  <si>
    <t>Rozvoj (cena za 1 MD)</t>
  </si>
  <si>
    <t>SW a licence nutné pro provoz systému (cena za 1 ks/rok)</t>
  </si>
  <si>
    <t>SW a licence nutné pro provoz systému</t>
  </si>
  <si>
    <t>Maintenance k SW a licencím</t>
  </si>
  <si>
    <r>
      <rPr>
        <b/>
        <sz val="10"/>
        <color theme="1"/>
        <rFont val="Arial"/>
        <family val="2"/>
        <charset val="238"/>
      </rPr>
      <t>TABULKA č. 2</t>
    </r>
    <r>
      <rPr>
        <sz val="10"/>
        <color theme="1"/>
        <rFont val="Arial"/>
        <family val="2"/>
        <charset val="238"/>
      </rPr>
      <t xml:space="preserve"> - ceny dodavatelem níže uvedené, musí být v čase a místě obvyklé</t>
    </r>
  </si>
  <si>
    <t>ANO</t>
  </si>
  <si>
    <t>NE</t>
  </si>
  <si>
    <t>Cena rozšíření počtu licencí za 
12 měsíců</t>
  </si>
  <si>
    <t>Příloha č. II Výzvy - Nabídková cena</t>
  </si>
  <si>
    <t>Dodavatel je povinen při nacenění zohlednit požadavky stanovené v Příloze č.1 Návrhu smlouvy - Technická specifikace.</t>
  </si>
  <si>
    <t>Cena za 1 ks licence v rámci 
rozříření počtu licencí
bez DPH za období 12 měsíců</t>
  </si>
  <si>
    <t>Minimální počet 
ks pro rozšíření počtu licencí</t>
  </si>
  <si>
    <t>Instalace a implementace dle Plánu (vstupní analýza, implementační plán, instalace, implementace, vyhotovení dokumentace, školení a uvedení do rutinního provozu dle Smlouvy)</t>
  </si>
  <si>
    <t>Instalace a implementace dle Plánu (vstupní analýza, implementační plán, instalace, implementace, vyhotovení dokumentace, školení a uvedení do rutinního provozu dle Návrhu smlouvy)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</si>
</sst>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00"/>
  </numFmts>
  <fonts count="13" x14ac:knownFonts="1"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</fills>
  <borders count="9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double">
        <color indexed="64"/>
      </bottom>
      <diagonal/>
    </border>
    <border>
      <left style="thick">
        <color auto="1"/>
      </left>
      <right style="double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26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5" fontId="3" fillId="2" borderId="4" xfId="0" applyNumberFormat="1" applyFont="1" applyFill="1" applyBorder="1" applyAlignment="1" applyProtection="1">
      <alignment horizontal="right" vertical="center" indent="1"/>
      <protection locked="0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0" xfId="1" applyFont="1"/>
    <xf numFmtId="0" fontId="6" fillId="0" borderId="0" xfId="0" applyFont="1" applyAlignment="1">
      <alignment horizontal="right"/>
    </xf>
    <xf numFmtId="0" fontId="3" fillId="4" borderId="16" xfId="0" applyFont="1" applyFill="1" applyBorder="1" applyAlignment="1">
      <alignment horizontal="left" vertical="center" wrapText="1" indent="1"/>
    </xf>
    <xf numFmtId="0" fontId="3" fillId="4" borderId="17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0" fillId="0" borderId="25" xfId="0" applyBorder="1" applyAlignment="1">
      <alignment vertical="center"/>
    </xf>
    <xf numFmtId="165" fontId="3" fillId="2" borderId="27" xfId="0" applyNumberFormat="1" applyFont="1" applyFill="1" applyBorder="1" applyAlignment="1" applyProtection="1">
      <alignment horizontal="right" vertical="center" indent="1"/>
      <protection locked="0"/>
    </xf>
    <xf numFmtId="165" fontId="3" fillId="2" borderId="28" xfId="0" applyNumberFormat="1" applyFont="1" applyFill="1" applyBorder="1" applyAlignment="1" applyProtection="1">
      <alignment horizontal="right" vertical="center" indent="1"/>
      <protection locked="0"/>
    </xf>
    <xf numFmtId="0" fontId="3" fillId="7" borderId="21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6" borderId="11" xfId="0" applyFont="1" applyFill="1" applyBorder="1" applyAlignment="1">
      <alignment horizontal="left" vertical="center" wrapText="1" indent="1"/>
    </xf>
    <xf numFmtId="0" fontId="3" fillId="6" borderId="23" xfId="0" applyFont="1" applyFill="1" applyBorder="1" applyAlignment="1">
      <alignment horizontal="left" vertical="center" wrapText="1" indent="1"/>
    </xf>
    <xf numFmtId="0" fontId="3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left" vertical="center" wrapText="1" indent="1"/>
    </xf>
    <xf numFmtId="0" fontId="3" fillId="4" borderId="3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165" fontId="3" fillId="2" borderId="31" xfId="0" applyNumberFormat="1" applyFont="1" applyFill="1" applyBorder="1" applyAlignment="1" applyProtection="1">
      <alignment horizontal="right" vertical="center" indent="1"/>
      <protection locked="0"/>
    </xf>
    <xf numFmtId="0" fontId="3" fillId="4" borderId="34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166" fontId="3" fillId="4" borderId="34" xfId="0" applyNumberFormat="1" applyFont="1" applyFill="1" applyBorder="1" applyAlignment="1">
      <alignment horizontal="center" vertical="center"/>
    </xf>
    <xf numFmtId="166" fontId="3" fillId="4" borderId="19" xfId="0" applyNumberFormat="1" applyFont="1" applyFill="1" applyBorder="1" applyAlignment="1">
      <alignment horizontal="center" vertical="center"/>
    </xf>
    <xf numFmtId="166" fontId="3" fillId="4" borderId="35" xfId="0" applyNumberFormat="1" applyFont="1" applyFill="1" applyBorder="1" applyAlignment="1">
      <alignment horizontal="center" vertical="center"/>
    </xf>
    <xf numFmtId="166" fontId="3" fillId="4" borderId="23" xfId="0" applyNumberFormat="1" applyFont="1" applyFill="1" applyBorder="1" applyAlignment="1">
      <alignment horizontal="center" vertical="center"/>
    </xf>
    <xf numFmtId="166" fontId="3" fillId="4" borderId="26" xfId="0" applyNumberFormat="1" applyFont="1" applyFill="1" applyBorder="1" applyAlignment="1">
      <alignment horizontal="center" vertical="center"/>
    </xf>
    <xf numFmtId="166" fontId="3" fillId="4" borderId="17" xfId="0" applyNumberFormat="1" applyFont="1" applyFill="1" applyBorder="1" applyAlignment="1">
      <alignment horizontal="right" vertical="center"/>
    </xf>
    <xf numFmtId="166" fontId="3" fillId="4" borderId="34" xfId="0" applyNumberFormat="1" applyFont="1" applyFill="1" applyBorder="1" applyAlignment="1">
      <alignment horizontal="right" vertical="center"/>
    </xf>
    <xf numFmtId="166" fontId="3" fillId="4" borderId="35" xfId="0" applyNumberFormat="1" applyFont="1" applyFill="1" applyBorder="1" applyAlignment="1">
      <alignment horizontal="right" vertical="center"/>
    </xf>
    <xf numFmtId="166" fontId="3" fillId="4" borderId="12" xfId="0" applyNumberFormat="1" applyFont="1" applyFill="1" applyBorder="1" applyAlignment="1">
      <alignment horizontal="right" vertical="center"/>
    </xf>
    <xf numFmtId="166" fontId="3" fillId="4" borderId="19" xfId="0" applyNumberFormat="1" applyFont="1" applyFill="1" applyBorder="1" applyAlignment="1">
      <alignment horizontal="right" vertical="center"/>
    </xf>
    <xf numFmtId="166" fontId="3" fillId="4" borderId="39" xfId="0" applyNumberFormat="1" applyFont="1" applyFill="1" applyBorder="1" applyAlignment="1">
      <alignment horizontal="center" vertical="center"/>
    </xf>
    <xf numFmtId="165" fontId="3" fillId="2" borderId="41" xfId="0" applyNumberFormat="1" applyFont="1" applyFill="1" applyBorder="1" applyAlignment="1" applyProtection="1">
      <alignment horizontal="right" vertical="center" indent="1"/>
      <protection locked="0"/>
    </xf>
    <xf numFmtId="165" fontId="3" fillId="2" borderId="45" xfId="0" applyNumberFormat="1" applyFont="1" applyFill="1" applyBorder="1" applyAlignment="1" applyProtection="1">
      <alignment horizontal="right" vertical="center" indent="1"/>
      <protection locked="0"/>
    </xf>
    <xf numFmtId="165" fontId="3" fillId="2" borderId="50" xfId="0" applyNumberFormat="1" applyFont="1" applyFill="1" applyBorder="1" applyAlignment="1" applyProtection="1">
      <alignment horizontal="right" vertical="center" indent="1"/>
      <protection locked="0"/>
    </xf>
    <xf numFmtId="165" fontId="3" fillId="5" borderId="28" xfId="0" applyNumberFormat="1" applyFont="1" applyFill="1" applyBorder="1" applyAlignment="1">
      <alignment horizontal="right" vertical="center" indent="1"/>
    </xf>
    <xf numFmtId="165" fontId="3" fillId="5" borderId="3" xfId="0" applyNumberFormat="1" applyFont="1" applyFill="1" applyBorder="1" applyAlignment="1">
      <alignment horizontal="right" vertical="center" indent="1"/>
    </xf>
    <xf numFmtId="0" fontId="5" fillId="0" borderId="0" xfId="0" applyFont="1"/>
    <xf numFmtId="0" fontId="0" fillId="0" borderId="0" xfId="0" applyAlignment="1">
      <alignment vertical="center"/>
    </xf>
    <xf numFmtId="0" fontId="3" fillId="4" borderId="52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left" vertical="center" wrapText="1" indent="3"/>
      <protection locked="0"/>
    </xf>
    <xf numFmtId="0" fontId="3" fillId="2" borderId="40" xfId="0" applyFont="1" applyFill="1" applyBorder="1" applyAlignment="1" applyProtection="1">
      <alignment horizontal="left" vertical="center" wrapText="1" indent="3"/>
      <protection locked="0"/>
    </xf>
    <xf numFmtId="0" fontId="3" fillId="4" borderId="16" xfId="0" applyFont="1" applyFill="1" applyBorder="1" applyAlignment="1">
      <alignment horizontal="left" vertical="center" wrapText="1" indent="3"/>
    </xf>
    <xf numFmtId="0" fontId="3" fillId="4" borderId="40" xfId="0" applyFont="1" applyFill="1" applyBorder="1" applyAlignment="1">
      <alignment horizontal="left" vertical="center" wrapText="1" indent="3"/>
    </xf>
    <xf numFmtId="0" fontId="3" fillId="6" borderId="16" xfId="0" applyFont="1" applyFill="1" applyBorder="1" applyAlignment="1">
      <alignment horizontal="left" vertical="center" wrapText="1" indent="3"/>
    </xf>
    <xf numFmtId="0" fontId="3" fillId="7" borderId="21" xfId="0" applyFont="1" applyFill="1" applyBorder="1" applyAlignment="1">
      <alignment horizontal="left" vertical="center" indent="1"/>
    </xf>
    <xf numFmtId="166" fontId="3" fillId="7" borderId="10" xfId="0" applyNumberFormat="1" applyFont="1" applyFill="1" applyBorder="1" applyAlignment="1">
      <alignment horizontal="center" vertical="center"/>
    </xf>
    <xf numFmtId="166" fontId="3" fillId="7" borderId="37" xfId="0" applyNumberFormat="1" applyFont="1" applyFill="1" applyBorder="1" applyAlignment="1">
      <alignment horizontal="right" vertical="center"/>
    </xf>
    <xf numFmtId="166" fontId="3" fillId="7" borderId="30" xfId="0" applyNumberFormat="1" applyFont="1" applyFill="1" applyBorder="1" applyAlignment="1">
      <alignment horizontal="center" vertical="center"/>
    </xf>
    <xf numFmtId="166" fontId="3" fillId="7" borderId="30" xfId="0" applyNumberFormat="1" applyFont="1" applyFill="1" applyBorder="1" applyAlignment="1">
      <alignment horizontal="right" vertical="center"/>
    </xf>
    <xf numFmtId="166" fontId="3" fillId="7" borderId="33" xfId="0" applyNumberFormat="1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left" vertical="center" wrapText="1" indent="1"/>
    </xf>
    <xf numFmtId="166" fontId="3" fillId="7" borderId="21" xfId="0" applyNumberFormat="1" applyFont="1" applyFill="1" applyBorder="1" applyAlignment="1">
      <alignment horizontal="center" vertical="center"/>
    </xf>
    <xf numFmtId="166" fontId="3" fillId="7" borderId="21" xfId="0" applyNumberFormat="1" applyFont="1" applyFill="1" applyBorder="1" applyAlignment="1">
      <alignment horizontal="right" vertical="center"/>
    </xf>
    <xf numFmtId="166" fontId="3" fillId="7" borderId="24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left" vertical="center" wrapText="1" indent="1"/>
    </xf>
    <xf numFmtId="166" fontId="3" fillId="7" borderId="46" xfId="0" applyNumberFormat="1" applyFont="1" applyFill="1" applyBorder="1" applyAlignment="1">
      <alignment horizontal="right" vertical="center"/>
    </xf>
    <xf numFmtId="166" fontId="3" fillId="7" borderId="47" xfId="0" applyNumberFormat="1" applyFont="1" applyFill="1" applyBorder="1" applyAlignment="1">
      <alignment horizontal="center" vertical="center"/>
    </xf>
    <xf numFmtId="166" fontId="3" fillId="7" borderId="47" xfId="0" applyNumberFormat="1" applyFont="1" applyFill="1" applyBorder="1" applyAlignment="1">
      <alignment horizontal="right" vertical="center"/>
    </xf>
    <xf numFmtId="166" fontId="3" fillId="7" borderId="48" xfId="0" applyNumberFormat="1" applyFont="1" applyFill="1" applyBorder="1" applyAlignment="1">
      <alignment horizontal="center" vertical="center"/>
    </xf>
    <xf numFmtId="0" fontId="3" fillId="7" borderId="49" xfId="0" applyFont="1" applyFill="1" applyBorder="1" applyAlignment="1">
      <alignment horizontal="left" vertical="center" wrapText="1" indent="1"/>
    </xf>
    <xf numFmtId="0" fontId="3" fillId="7" borderId="49" xfId="0" applyFont="1" applyFill="1" applyBorder="1" applyAlignment="1">
      <alignment horizontal="left" vertical="center" indent="1"/>
    </xf>
    <xf numFmtId="166" fontId="3" fillId="7" borderId="53" xfId="0" applyNumberFormat="1" applyFont="1" applyFill="1" applyBorder="1" applyAlignment="1">
      <alignment horizontal="right" vertical="center"/>
    </xf>
    <xf numFmtId="166" fontId="3" fillId="7" borderId="54" xfId="0" applyNumberFormat="1" applyFont="1" applyFill="1" applyBorder="1" applyAlignment="1">
      <alignment horizontal="center" vertical="center"/>
    </xf>
    <xf numFmtId="166" fontId="3" fillId="7" borderId="54" xfId="0" applyNumberFormat="1" applyFont="1" applyFill="1" applyBorder="1" applyAlignment="1">
      <alignment horizontal="right" vertical="center"/>
    </xf>
    <xf numFmtId="166" fontId="3" fillId="7" borderId="25" xfId="0" applyNumberFormat="1" applyFont="1" applyFill="1" applyBorder="1" applyAlignment="1">
      <alignment horizontal="center" vertical="center"/>
    </xf>
    <xf numFmtId="166" fontId="3" fillId="7" borderId="36" xfId="0" applyNumberFormat="1" applyFont="1" applyFill="1" applyBorder="1" applyAlignment="1">
      <alignment horizontal="center" vertical="center"/>
    </xf>
    <xf numFmtId="0" fontId="3" fillId="7" borderId="44" xfId="0" applyFont="1" applyFill="1" applyBorder="1" applyAlignment="1">
      <alignment horizontal="left" vertical="center" indent="1"/>
    </xf>
    <xf numFmtId="166" fontId="3" fillId="7" borderId="10" xfId="0" applyNumberFormat="1" applyFont="1" applyFill="1" applyBorder="1" applyAlignment="1">
      <alignment horizontal="right" vertical="center"/>
    </xf>
    <xf numFmtId="0" fontId="3" fillId="4" borderId="14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left" vertical="center" wrapText="1" indent="3"/>
    </xf>
    <xf numFmtId="0" fontId="3" fillId="6" borderId="39" xfId="0" applyFont="1" applyFill="1" applyBorder="1" applyAlignment="1">
      <alignment horizontal="center" vertical="center"/>
    </xf>
    <xf numFmtId="0" fontId="3" fillId="6" borderId="56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57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left" vertical="center" wrapText="1" indent="1"/>
    </xf>
    <xf numFmtId="0" fontId="3" fillId="6" borderId="58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0" fontId="3" fillId="6" borderId="56" xfId="0" applyFont="1" applyFill="1" applyBorder="1" applyAlignment="1">
      <alignment horizontal="left" vertical="center"/>
    </xf>
    <xf numFmtId="0" fontId="3" fillId="6" borderId="0" xfId="0" applyFont="1" applyFill="1" applyAlignment="1">
      <alignment horizontal="right" vertical="center"/>
    </xf>
    <xf numFmtId="0" fontId="3" fillId="6" borderId="30" xfId="0" applyFont="1" applyFill="1" applyBorder="1" applyAlignment="1">
      <alignment horizontal="right" vertical="center"/>
    </xf>
    <xf numFmtId="0" fontId="3" fillId="6" borderId="3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3" fillId="6" borderId="64" xfId="0" applyNumberFormat="1" applyFont="1" applyFill="1" applyBorder="1" applyAlignment="1">
      <alignment horizontal="right" vertical="center" indent="1"/>
    </xf>
    <xf numFmtId="165" fontId="3" fillId="6" borderId="60" xfId="0" applyNumberFormat="1" applyFont="1" applyFill="1" applyBorder="1" applyAlignment="1">
      <alignment horizontal="right" vertical="center" indent="1"/>
    </xf>
    <xf numFmtId="165" fontId="3" fillId="6" borderId="65" xfId="0" applyNumberFormat="1" applyFont="1" applyFill="1" applyBorder="1" applyAlignment="1">
      <alignment horizontal="right" vertical="center" indent="1"/>
    </xf>
    <xf numFmtId="0" fontId="3" fillId="3" borderId="66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1" xfId="0" applyFont="1" applyFill="1" applyBorder="1" applyAlignment="1" applyProtection="1">
      <alignment horizontal="center" vertical="center"/>
      <protection locked="0"/>
    </xf>
    <xf numFmtId="0" fontId="3" fillId="2" borderId="59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3" borderId="62" xfId="0" applyFont="1" applyFill="1" applyBorder="1" applyAlignment="1">
      <alignment horizontal="center" vertical="center" wrapText="1"/>
    </xf>
    <xf numFmtId="166" fontId="3" fillId="4" borderId="38" xfId="0" applyNumberFormat="1" applyFont="1" applyFill="1" applyBorder="1" applyAlignment="1">
      <alignment horizontal="center" vertical="center"/>
    </xf>
    <xf numFmtId="166" fontId="3" fillId="4" borderId="38" xfId="0" applyNumberFormat="1" applyFont="1" applyFill="1" applyBorder="1" applyAlignment="1">
      <alignment horizontal="right" vertical="center"/>
    </xf>
    <xf numFmtId="0" fontId="3" fillId="4" borderId="69" xfId="0" applyFont="1" applyFill="1" applyBorder="1" applyAlignment="1">
      <alignment horizontal="left" vertical="center" wrapText="1" indent="1"/>
    </xf>
    <xf numFmtId="165" fontId="3" fillId="2" borderId="70" xfId="0" applyNumberFormat="1" applyFont="1" applyFill="1" applyBorder="1" applyAlignment="1" applyProtection="1">
      <alignment horizontal="right" vertical="center" indent="1"/>
      <protection locked="0"/>
    </xf>
    <xf numFmtId="166" fontId="3" fillId="4" borderId="72" xfId="0" applyNumberFormat="1" applyFont="1" applyFill="1" applyBorder="1" applyAlignment="1">
      <alignment horizontal="right" vertical="center"/>
    </xf>
    <xf numFmtId="0" fontId="3" fillId="3" borderId="74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3" borderId="76" xfId="0" applyFont="1" applyFill="1" applyBorder="1" applyAlignment="1">
      <alignment horizontal="center" vertical="center" wrapText="1"/>
    </xf>
    <xf numFmtId="0" fontId="3" fillId="3" borderId="77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 applyProtection="1">
      <alignment horizontal="center" vertical="center"/>
      <protection locked="0"/>
    </xf>
    <xf numFmtId="0" fontId="3" fillId="2" borderId="71" xfId="0" applyFont="1" applyFill="1" applyBorder="1" applyAlignment="1" applyProtection="1">
      <alignment horizontal="center" vertical="center"/>
      <protection locked="0"/>
    </xf>
    <xf numFmtId="0" fontId="3" fillId="5" borderId="59" xfId="0" applyFont="1" applyFill="1" applyBorder="1" applyAlignment="1" applyProtection="1">
      <alignment horizontal="center" vertical="center"/>
      <protection locked="0"/>
    </xf>
    <xf numFmtId="0" fontId="3" fillId="5" borderId="71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</xf>
    <xf numFmtId="0" fontId="3" fillId="5" borderId="15" xfId="0" applyFont="1" applyFill="1" applyBorder="1" applyAlignment="1" applyProtection="1">
      <alignment horizontal="center" vertical="center"/>
    </xf>
    <xf numFmtId="0" fontId="3" fillId="5" borderId="28" xfId="0" applyFont="1" applyFill="1" applyBorder="1" applyAlignment="1" applyProtection="1">
      <alignment horizontal="center" vertical="center"/>
    </xf>
    <xf numFmtId="0" fontId="3" fillId="5" borderId="59" xfId="0" applyFont="1" applyFill="1" applyBorder="1" applyAlignment="1" applyProtection="1">
      <alignment horizontal="center" vertical="center"/>
    </xf>
    <xf numFmtId="0" fontId="3" fillId="5" borderId="42" xfId="0" applyFont="1" applyFill="1" applyBorder="1" applyAlignment="1" applyProtection="1">
      <alignment horizontal="center" vertical="center"/>
    </xf>
    <xf numFmtId="0" fontId="3" fillId="5" borderId="67" xfId="0" applyFont="1" applyFill="1" applyBorder="1" applyAlignment="1" applyProtection="1">
      <alignment horizontal="center" vertical="center"/>
    </xf>
    <xf numFmtId="0" fontId="3" fillId="5" borderId="71" xfId="0" applyFont="1" applyFill="1" applyBorder="1" applyAlignment="1" applyProtection="1">
      <alignment horizontal="center" vertical="center"/>
    </xf>
    <xf numFmtId="0" fontId="3" fillId="5" borderId="51" xfId="0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3" fillId="5" borderId="4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3" fillId="2" borderId="78" xfId="0" applyFont="1" applyFill="1" applyBorder="1" applyAlignment="1">
      <alignment horizontal="center" vertical="center" wrapText="1"/>
    </xf>
    <xf numFmtId="0" fontId="3" fillId="8" borderId="5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71" xfId="0" applyFont="1" applyFill="1" applyBorder="1" applyAlignment="1">
      <alignment horizontal="center" vertical="center"/>
    </xf>
    <xf numFmtId="0" fontId="3" fillId="5" borderId="70" xfId="0" applyFont="1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164" fontId="8" fillId="9" borderId="0" xfId="0" applyNumberFormat="1" applyFont="1" applyFill="1"/>
    <xf numFmtId="0" fontId="8" fillId="9" borderId="0" xfId="0" applyFont="1" applyFill="1"/>
    <xf numFmtId="0" fontId="0" fillId="9" borderId="0" xfId="0" applyFill="1"/>
    <xf numFmtId="165" fontId="3" fillId="6" borderId="21" xfId="0" applyNumberFormat="1" applyFont="1" applyFill="1" applyBorder="1" applyAlignment="1">
      <alignment horizontal="right" vertical="center" indent="1"/>
    </xf>
    <xf numFmtId="165" fontId="3" fillId="6" borderId="34" xfId="0" applyNumberFormat="1" applyFont="1" applyFill="1" applyBorder="1" applyAlignment="1">
      <alignment horizontal="right" vertical="center" indent="1"/>
    </xf>
    <xf numFmtId="165" fontId="3" fillId="6" borderId="61" xfId="0" applyNumberFormat="1" applyFont="1" applyFill="1" applyBorder="1" applyAlignment="1">
      <alignment horizontal="right" vertical="center" indent="1"/>
    </xf>
    <xf numFmtId="0" fontId="3" fillId="6" borderId="59" xfId="0" applyFont="1" applyFill="1" applyBorder="1" applyAlignment="1">
      <alignment horizontal="center" vertical="center"/>
    </xf>
    <xf numFmtId="1" fontId="3" fillId="6" borderId="59" xfId="0" applyNumberFormat="1" applyFont="1" applyFill="1" applyBorder="1" applyAlignment="1">
      <alignment horizontal="center" vertical="center"/>
    </xf>
    <xf numFmtId="0" fontId="3" fillId="6" borderId="82" xfId="0" applyFont="1" applyFill="1" applyBorder="1" applyAlignment="1">
      <alignment horizontal="center" vertical="center"/>
    </xf>
    <xf numFmtId="1" fontId="3" fillId="6" borderId="82" xfId="0" applyNumberFormat="1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 wrapText="1"/>
    </xf>
    <xf numFmtId="165" fontId="0" fillId="5" borderId="83" xfId="0" applyNumberFormat="1" applyFill="1" applyBorder="1" applyAlignment="1">
      <alignment horizontal="right" vertical="center" indent="1"/>
    </xf>
    <xf numFmtId="0" fontId="3" fillId="8" borderId="7" xfId="0" applyFont="1" applyFill="1" applyBorder="1" applyAlignment="1">
      <alignment horizontal="center" vertical="center" wrapText="1"/>
    </xf>
    <xf numFmtId="165" fontId="0" fillId="5" borderId="30" xfId="0" applyNumberFormat="1" applyFill="1" applyBorder="1" applyAlignment="1">
      <alignment horizontal="right" vertical="center" indent="1"/>
    </xf>
    <xf numFmtId="165" fontId="0" fillId="5" borderId="34" xfId="0" applyNumberFormat="1" applyFill="1" applyBorder="1" applyAlignment="1">
      <alignment horizontal="right" vertical="center" indent="1"/>
    </xf>
    <xf numFmtId="165" fontId="0" fillId="5" borderId="19" xfId="0" applyNumberFormat="1" applyFill="1" applyBorder="1" applyAlignment="1">
      <alignment horizontal="right" vertical="center" indent="1"/>
    </xf>
    <xf numFmtId="165" fontId="0" fillId="5" borderId="21" xfId="0" applyNumberFormat="1" applyFill="1" applyBorder="1" applyAlignment="1" applyProtection="1">
      <alignment horizontal="right" vertical="center" indent="1"/>
    </xf>
    <xf numFmtId="165" fontId="0" fillId="5" borderId="34" xfId="0" applyNumberFormat="1" applyFill="1" applyBorder="1" applyAlignment="1" applyProtection="1">
      <alignment horizontal="right" vertical="center" indent="1"/>
    </xf>
    <xf numFmtId="165" fontId="0" fillId="5" borderId="38" xfId="0" applyNumberFormat="1" applyFill="1" applyBorder="1" applyAlignment="1" applyProtection="1">
      <alignment horizontal="right" vertical="center" indent="1"/>
    </xf>
    <xf numFmtId="165" fontId="0" fillId="5" borderId="50" xfId="0" applyNumberFormat="1" applyFill="1" applyBorder="1" applyAlignment="1">
      <alignment horizontal="right" vertical="center" indent="1"/>
    </xf>
    <xf numFmtId="165" fontId="0" fillId="5" borderId="20" xfId="0" applyNumberFormat="1" applyFill="1" applyBorder="1" applyAlignment="1">
      <alignment horizontal="right" vertical="center" indent="1"/>
    </xf>
    <xf numFmtId="165" fontId="0" fillId="5" borderId="63" xfId="0" applyNumberFormat="1" applyFill="1" applyBorder="1" applyAlignment="1">
      <alignment horizontal="right" vertical="center" indent="1"/>
    </xf>
    <xf numFmtId="165" fontId="0" fillId="5" borderId="79" xfId="0" applyNumberFormat="1" applyFill="1" applyBorder="1" applyAlignment="1">
      <alignment horizontal="right" vertical="center" indent="1"/>
    </xf>
    <xf numFmtId="165" fontId="0" fillId="5" borderId="84" xfId="0" applyNumberFormat="1" applyFill="1" applyBorder="1" applyAlignment="1" applyProtection="1">
      <alignment horizontal="right" vertical="center" indent="1"/>
    </xf>
    <xf numFmtId="165" fontId="0" fillId="5" borderId="63" xfId="0" applyNumberFormat="1" applyFill="1" applyBorder="1" applyAlignment="1" applyProtection="1">
      <alignment horizontal="right" vertical="center" indent="1"/>
    </xf>
    <xf numFmtId="165" fontId="1" fillId="5" borderId="85" xfId="0" applyNumberFormat="1" applyFont="1" applyFill="1" applyBorder="1" applyAlignment="1">
      <alignment horizontal="right" vertical="center" indent="1"/>
    </xf>
    <xf numFmtId="0" fontId="3" fillId="5" borderId="30" xfId="0" applyFont="1" applyFill="1" applyBorder="1" applyAlignment="1">
      <alignment horizontal="center" vertical="center"/>
    </xf>
    <xf numFmtId="0" fontId="12" fillId="0" borderId="0" xfId="0" applyFont="1"/>
    <xf numFmtId="0" fontId="1" fillId="0" borderId="0" xfId="1" applyFont="1"/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57" xfId="0" applyBorder="1"/>
    <xf numFmtId="0" fontId="7" fillId="0" borderId="25" xfId="0" applyFont="1" applyBorder="1" applyAlignment="1">
      <alignment vertical="center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77" xfId="0" applyFont="1" applyFill="1" applyBorder="1" applyAlignment="1" applyProtection="1">
      <alignment horizontal="center" vertical="center" wrapText="1"/>
    </xf>
    <xf numFmtId="0" fontId="3" fillId="7" borderId="10" xfId="0" applyFont="1" applyFill="1" applyBorder="1" applyAlignment="1" applyProtection="1">
      <alignment horizontal="center" vertical="center"/>
    </xf>
    <xf numFmtId="0" fontId="3" fillId="7" borderId="21" xfId="0" applyFont="1" applyFill="1" applyBorder="1" applyAlignment="1" applyProtection="1">
      <alignment horizontal="center" vertical="center"/>
    </xf>
    <xf numFmtId="0" fontId="3" fillId="7" borderId="21" xfId="0" applyFont="1" applyFill="1" applyBorder="1" applyAlignment="1" applyProtection="1">
      <alignment horizontal="left" vertical="center"/>
    </xf>
    <xf numFmtId="0" fontId="3" fillId="7" borderId="21" xfId="0" applyFont="1" applyFill="1" applyBorder="1" applyAlignment="1" applyProtection="1">
      <alignment horizontal="center" vertical="center" wrapText="1"/>
    </xf>
    <xf numFmtId="0" fontId="3" fillId="7" borderId="0" xfId="0" applyFont="1" applyFill="1" applyBorder="1" applyAlignment="1" applyProtection="1">
      <alignment horizontal="center" vertical="center" wrapText="1"/>
    </xf>
    <xf numFmtId="0" fontId="3" fillId="7" borderId="2" xfId="0" applyFont="1" applyFill="1" applyBorder="1" applyAlignment="1" applyProtection="1">
      <alignment horizontal="center" vertical="center" wrapText="1"/>
    </xf>
    <xf numFmtId="0" fontId="3" fillId="7" borderId="29" xfId="0" applyFont="1" applyFill="1" applyBorder="1" applyAlignment="1" applyProtection="1">
      <alignment horizontal="center" vertical="center" wrapText="1"/>
    </xf>
    <xf numFmtId="0" fontId="3" fillId="6" borderId="17" xfId="0" applyFont="1" applyFill="1" applyBorder="1" applyAlignment="1" applyProtection="1">
      <alignment horizontal="center" vertical="center"/>
    </xf>
    <xf numFmtId="0" fontId="3" fillId="6" borderId="34" xfId="0" applyFont="1" applyFill="1" applyBorder="1" applyAlignment="1" applyProtection="1">
      <alignment horizontal="center" vertical="center"/>
    </xf>
    <xf numFmtId="0" fontId="3" fillId="6" borderId="23" xfId="0" applyFont="1" applyFill="1" applyBorder="1" applyAlignment="1" applyProtection="1">
      <alignment horizontal="center" vertical="center"/>
    </xf>
    <xf numFmtId="0" fontId="3" fillId="6" borderId="23" xfId="0" applyFont="1" applyFill="1" applyBorder="1" applyAlignment="1" applyProtection="1">
      <alignment horizontal="left" vertical="center" wrapText="1" indent="1"/>
    </xf>
    <xf numFmtId="165" fontId="3" fillId="6" borderId="22" xfId="0" applyNumberFormat="1" applyFont="1" applyFill="1" applyBorder="1" applyAlignment="1" applyProtection="1">
      <alignment horizontal="right" vertical="center" indent="1"/>
    </xf>
    <xf numFmtId="0" fontId="3" fillId="6" borderId="4" xfId="0" applyFont="1" applyFill="1" applyBorder="1" applyAlignment="1" applyProtection="1">
      <alignment horizontal="center" vertical="center"/>
    </xf>
    <xf numFmtId="0" fontId="3" fillId="6" borderId="59" xfId="0" applyFont="1" applyFill="1" applyBorder="1" applyAlignment="1" applyProtection="1">
      <alignment horizontal="center" vertical="center"/>
    </xf>
    <xf numFmtId="0" fontId="3" fillId="6" borderId="23" xfId="0" applyFont="1" applyFill="1" applyBorder="1" applyAlignment="1" applyProtection="1">
      <alignment horizontal="left" vertical="center"/>
    </xf>
    <xf numFmtId="0" fontId="3" fillId="6" borderId="28" xfId="0" applyFont="1" applyFill="1" applyBorder="1" applyAlignment="1" applyProtection="1">
      <alignment horizontal="center" vertical="center"/>
    </xf>
    <xf numFmtId="0" fontId="3" fillId="6" borderId="72" xfId="0" applyFont="1" applyFill="1" applyBorder="1" applyAlignment="1" applyProtection="1">
      <alignment horizontal="center" vertical="center"/>
    </xf>
    <xf numFmtId="0" fontId="3" fillId="6" borderId="38" xfId="0" applyFont="1" applyFill="1" applyBorder="1" applyAlignment="1" applyProtection="1">
      <alignment horizontal="center" vertical="center"/>
    </xf>
    <xf numFmtId="0" fontId="3" fillId="6" borderId="68" xfId="0" applyFont="1" applyFill="1" applyBorder="1" applyAlignment="1" applyProtection="1">
      <alignment horizontal="left" vertical="center"/>
    </xf>
    <xf numFmtId="0" fontId="3" fillId="6" borderId="88" xfId="0" applyFont="1" applyFill="1" applyBorder="1" applyAlignment="1" applyProtection="1">
      <alignment horizontal="center" vertical="center"/>
    </xf>
    <xf numFmtId="0" fontId="3" fillId="6" borderId="82" xfId="0" applyFont="1" applyFill="1" applyBorder="1" applyAlignment="1" applyProtection="1">
      <alignment horizontal="center" vertical="center"/>
    </xf>
    <xf numFmtId="0" fontId="3" fillId="7" borderId="37" xfId="0" applyFont="1" applyFill="1" applyBorder="1" applyAlignment="1" applyProtection="1">
      <alignment horizontal="center" vertical="center"/>
    </xf>
    <xf numFmtId="0" fontId="3" fillId="7" borderId="0" xfId="0" applyFont="1" applyFill="1" applyAlignment="1" applyProtection="1">
      <alignment horizontal="center" vertical="center"/>
    </xf>
    <xf numFmtId="0" fontId="3" fillId="7" borderId="30" xfId="0" applyFont="1" applyFill="1" applyBorder="1" applyAlignment="1" applyProtection="1">
      <alignment horizontal="center" vertical="center"/>
    </xf>
    <xf numFmtId="0" fontId="0" fillId="0" borderId="0" xfId="0" applyProtection="1"/>
    <xf numFmtId="0" fontId="3" fillId="6" borderId="20" xfId="0" applyFont="1" applyFill="1" applyBorder="1" applyAlignment="1" applyProtection="1">
      <alignment horizontal="center" vertical="center"/>
    </xf>
    <xf numFmtId="0" fontId="3" fillId="6" borderId="39" xfId="0" applyFont="1" applyFill="1" applyBorder="1" applyAlignment="1" applyProtection="1">
      <alignment horizontal="center" vertical="center"/>
    </xf>
    <xf numFmtId="0" fontId="3" fillId="6" borderId="39" xfId="0" applyFont="1" applyFill="1" applyBorder="1" applyAlignment="1" applyProtection="1">
      <alignment horizontal="left" vertical="center" wrapText="1" indent="1"/>
    </xf>
    <xf numFmtId="0" fontId="3" fillId="6" borderId="18" xfId="0" applyFont="1" applyFill="1" applyBorder="1" applyAlignment="1" applyProtection="1">
      <alignment horizontal="left" vertical="center" wrapText="1" indent="1"/>
    </xf>
    <xf numFmtId="0" fontId="3" fillId="6" borderId="43" xfId="0" applyFont="1" applyFill="1" applyBorder="1" applyAlignment="1" applyProtection="1">
      <alignment horizontal="center" vertical="center"/>
    </xf>
    <xf numFmtId="0" fontId="3" fillId="6" borderId="35" xfId="0" applyFont="1" applyFill="1" applyBorder="1" applyAlignment="1" applyProtection="1">
      <alignment horizontal="center" vertical="center"/>
    </xf>
    <xf numFmtId="0" fontId="3" fillId="6" borderId="36" xfId="0" applyFont="1" applyFill="1" applyBorder="1" applyAlignment="1" applyProtection="1">
      <alignment horizontal="center" vertical="center"/>
    </xf>
    <xf numFmtId="0" fontId="3" fillId="6" borderId="36" xfId="0" applyFont="1" applyFill="1" applyBorder="1" applyAlignment="1" applyProtection="1">
      <alignment horizontal="left" vertical="center" wrapText="1" indent="1"/>
    </xf>
    <xf numFmtId="165" fontId="3" fillId="6" borderId="27" xfId="0" applyNumberFormat="1" applyFont="1" applyFill="1" applyBorder="1" applyAlignment="1" applyProtection="1">
      <alignment horizontal="right" vertical="center" indent="1"/>
    </xf>
    <xf numFmtId="0" fontId="3" fillId="6" borderId="14" xfId="0" applyFont="1" applyFill="1" applyBorder="1" applyAlignment="1" applyProtection="1">
      <alignment horizontal="center" vertical="center"/>
    </xf>
    <xf numFmtId="165" fontId="3" fillId="5" borderId="59" xfId="0" applyNumberFormat="1" applyFont="1" applyFill="1" applyBorder="1" applyAlignment="1" applyProtection="1">
      <alignment horizontal="right" vertical="center" indent="1"/>
    </xf>
    <xf numFmtId="165" fontId="3" fillId="5" borderId="71" xfId="0" applyNumberFormat="1" applyFont="1" applyFill="1" applyBorder="1" applyAlignment="1" applyProtection="1">
      <alignment horizontal="right" vertical="center" indent="1"/>
    </xf>
    <xf numFmtId="165" fontId="3" fillId="5" borderId="20" xfId="0" applyNumberFormat="1" applyFont="1" applyFill="1" applyBorder="1" applyAlignment="1">
      <alignment horizontal="right" vertical="center" indent="1"/>
    </xf>
    <xf numFmtId="165" fontId="3" fillId="5" borderId="86" xfId="0" applyNumberFormat="1" applyFont="1" applyFill="1" applyBorder="1" applyAlignment="1">
      <alignment horizontal="right" vertical="center" indent="1"/>
    </xf>
    <xf numFmtId="0" fontId="0" fillId="0" borderId="0" xfId="0" applyFill="1"/>
    <xf numFmtId="164" fontId="0" fillId="0" borderId="0" xfId="0" applyNumberFormat="1" applyFill="1"/>
    <xf numFmtId="166" fontId="3" fillId="4" borderId="23" xfId="0" applyNumberFormat="1" applyFont="1" applyFill="1" applyBorder="1" applyAlignment="1">
      <alignment horizontal="left" vertical="center"/>
    </xf>
    <xf numFmtId="166" fontId="3" fillId="4" borderId="68" xfId="0" applyNumberFormat="1" applyFont="1" applyFill="1" applyBorder="1" applyAlignment="1">
      <alignment horizontal="left" vertical="center"/>
    </xf>
    <xf numFmtId="166" fontId="3" fillId="4" borderId="39" xfId="0" applyNumberFormat="1" applyFont="1" applyFill="1" applyBorder="1" applyAlignment="1">
      <alignment horizontal="left" vertical="center"/>
    </xf>
    <xf numFmtId="166" fontId="3" fillId="7" borderId="30" xfId="0" applyNumberFormat="1" applyFont="1" applyFill="1" applyBorder="1" applyAlignment="1">
      <alignment horizontal="left" vertical="center"/>
    </xf>
    <xf numFmtId="166" fontId="3" fillId="7" borderId="21" xfId="0" applyNumberFormat="1" applyFont="1" applyFill="1" applyBorder="1" applyAlignment="1">
      <alignment horizontal="left" vertical="center"/>
    </xf>
    <xf numFmtId="0" fontId="3" fillId="5" borderId="82" xfId="0" applyFont="1" applyFill="1" applyBorder="1" applyAlignment="1" applyProtection="1">
      <alignment horizontal="center" vertical="center" wrapText="1"/>
      <protection locked="0"/>
    </xf>
    <xf numFmtId="0" fontId="3" fillId="10" borderId="32" xfId="0" applyFont="1" applyFill="1" applyBorder="1" applyAlignment="1">
      <alignment horizontal="center" vertical="center" wrapText="1"/>
    </xf>
    <xf numFmtId="0" fontId="3" fillId="10" borderId="7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0" fontId="3" fillId="10" borderId="7" xfId="0" applyFont="1" applyFill="1" applyBorder="1" applyAlignment="1">
      <alignment horizontal="center" vertical="center" wrapText="1"/>
    </xf>
    <xf numFmtId="0" fontId="3" fillId="2" borderId="82" xfId="0" applyFont="1" applyFill="1" applyBorder="1" applyAlignment="1" applyProtection="1">
      <alignment horizontal="center" vertical="center" wrapText="1"/>
      <protection locked="0"/>
    </xf>
    <xf numFmtId="165" fontId="3" fillId="2" borderId="45" xfId="0" applyNumberFormat="1" applyFont="1" applyFill="1" applyBorder="1" applyAlignment="1">
      <alignment horizontal="right" vertical="center" wrapText="1" indent="1"/>
    </xf>
    <xf numFmtId="165" fontId="3" fillId="2" borderId="89" xfId="0" applyNumberFormat="1" applyFont="1" applyFill="1" applyBorder="1" applyAlignment="1">
      <alignment horizontal="right" vertical="center" wrapText="1" indent="1"/>
    </xf>
    <xf numFmtId="165" fontId="3" fillId="2" borderId="59" xfId="0" applyNumberFormat="1" applyFont="1" applyFill="1" applyBorder="1" applyAlignment="1">
      <alignment horizontal="right" vertical="center" wrapText="1" indent="1"/>
    </xf>
    <xf numFmtId="165" fontId="3" fillId="2" borderId="63" xfId="0" applyNumberFormat="1" applyFont="1" applyFill="1" applyBorder="1" applyAlignment="1">
      <alignment horizontal="right" vertical="center" wrapText="1" inden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3" fillId="3" borderId="73" xfId="0" applyFont="1" applyFill="1" applyBorder="1" applyAlignment="1">
      <alignment horizontal="center" vertical="center"/>
    </xf>
    <xf numFmtId="0" fontId="11" fillId="0" borderId="43" xfId="0" applyFont="1" applyBorder="1" applyAlignment="1">
      <alignment horizontal="right" vertical="center" indent="2"/>
    </xf>
    <xf numFmtId="0" fontId="11" fillId="0" borderId="25" xfId="0" applyFont="1" applyBorder="1" applyAlignment="1">
      <alignment horizontal="right" vertical="center" indent="2"/>
    </xf>
    <xf numFmtId="0" fontId="11" fillId="0" borderId="8" xfId="0" applyFont="1" applyBorder="1" applyAlignment="1">
      <alignment horizontal="right" vertical="center" indent="2"/>
    </xf>
    <xf numFmtId="0" fontId="3" fillId="10" borderId="7" xfId="0" applyFont="1" applyFill="1" applyBorder="1" applyAlignment="1">
      <alignment horizontal="center" vertical="center" wrapText="1"/>
    </xf>
    <xf numFmtId="0" fontId="3" fillId="10" borderId="87" xfId="0" applyFont="1" applyFill="1" applyBorder="1" applyAlignment="1">
      <alignment horizontal="center" vertical="center" wrapText="1"/>
    </xf>
    <xf numFmtId="165" fontId="3" fillId="6" borderId="45" xfId="0" applyNumberFormat="1" applyFont="1" applyFill="1" applyBorder="1" applyAlignment="1" applyProtection="1">
      <alignment horizontal="right" vertical="center" indent="1"/>
    </xf>
    <xf numFmtId="165" fontId="3" fillId="6" borderId="89" xfId="0" applyNumberFormat="1" applyFont="1" applyFill="1" applyBorder="1" applyAlignment="1" applyProtection="1">
      <alignment horizontal="right" vertical="center" indent="1"/>
    </xf>
    <xf numFmtId="165" fontId="3" fillId="6" borderId="59" xfId="0" applyNumberFormat="1" applyFont="1" applyFill="1" applyBorder="1" applyAlignment="1" applyProtection="1">
      <alignment horizontal="right" vertical="center" indent="1"/>
    </xf>
    <xf numFmtId="165" fontId="3" fillId="6" borderId="63" xfId="0" applyNumberFormat="1" applyFont="1" applyFill="1" applyBorder="1" applyAlignment="1" applyProtection="1">
      <alignment horizontal="right" vertical="center" indent="1"/>
    </xf>
    <xf numFmtId="0" fontId="3" fillId="7" borderId="15" xfId="0" applyFont="1" applyFill="1" applyBorder="1" applyAlignment="1" applyProtection="1">
      <alignment horizontal="center" vertical="center" wrapText="1"/>
    </xf>
    <xf numFmtId="0" fontId="3" fillId="7" borderId="20" xfId="0" applyFont="1" applyFill="1" applyBorder="1" applyAlignment="1" applyProtection="1">
      <alignment horizontal="center" vertical="center" wrapText="1"/>
    </xf>
    <xf numFmtId="0" fontId="3" fillId="3" borderId="81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3" fillId="3" borderId="80" xfId="0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/>
    </xf>
    <xf numFmtId="0" fontId="3" fillId="3" borderId="32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6" borderId="61" xfId="0" applyFont="1" applyFill="1" applyBorder="1" applyAlignment="1">
      <alignment horizontal="left" vertical="center" wrapText="1" indent="1"/>
    </xf>
    <xf numFmtId="0" fontId="3" fillId="6" borderId="64" xfId="0" applyFont="1" applyFill="1" applyBorder="1" applyAlignment="1">
      <alignment horizontal="left" vertical="center" wrapText="1" indent="1"/>
    </xf>
    <xf numFmtId="0" fontId="3" fillId="6" borderId="34" xfId="0" applyFont="1" applyFill="1" applyBorder="1" applyAlignment="1">
      <alignment horizontal="left" vertical="center" wrapText="1" inden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87" xfId="0" applyFont="1" applyFill="1" applyBorder="1" applyAlignment="1" applyProtection="1">
      <alignment horizontal="center" vertical="center" wrapText="1"/>
    </xf>
  </cellXfs>
  <cellStyles count="3">
    <cellStyle name="Měna 2" xfId="2" xr:uid="{3C73A0C9-092E-42F4-8639-D1759F21C737}"/>
    <cellStyle name="Normální" xfId="0" builtinId="0"/>
    <cellStyle name="Normální 2" xfId="1" xr:uid="{C848EA14-B05B-4147-B1C9-3C6B78750491}"/>
  </cellStyles>
  <dxfs count="2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097B-E6F0-4045-A6CF-52927C2AFA2D}">
  <dimension ref="B1:X69"/>
  <sheetViews>
    <sheetView tabSelected="1" topLeftCell="A10" zoomScaleNormal="100" workbookViewId="0">
      <selection activeCell="I11" sqref="I11"/>
    </sheetView>
  </sheetViews>
  <sheetFormatPr defaultColWidth="9.140625" defaultRowHeight="12.75" x14ac:dyDescent="0.2"/>
  <cols>
    <col min="1" max="1" width="4" customWidth="1"/>
    <col min="2" max="2" width="3.42578125" customWidth="1"/>
    <col min="3" max="3" width="1.140625" customWidth="1"/>
    <col min="4" max="4" width="3.42578125" customWidth="1"/>
    <col min="5" max="5" width="1.140625" customWidth="1"/>
    <col min="6" max="6" width="3.42578125" customWidth="1"/>
    <col min="7" max="7" width="1.140625" customWidth="1"/>
    <col min="8" max="8" width="75.140625" customWidth="1"/>
    <col min="9" max="9" width="18.42578125" customWidth="1"/>
    <col min="10" max="10" width="20.140625" style="139" customWidth="1"/>
    <col min="11" max="15" width="17.7109375" customWidth="1"/>
    <col min="16" max="17" width="20.7109375" customWidth="1"/>
    <col min="19" max="19" width="104.85546875" customWidth="1"/>
    <col min="27" max="27" width="27.85546875" customWidth="1"/>
  </cols>
  <sheetData>
    <row r="1" spans="2:24" ht="14.25" x14ac:dyDescent="0.2">
      <c r="P1" s="7"/>
      <c r="Q1" s="7" t="s">
        <v>59</v>
      </c>
    </row>
    <row r="3" spans="2:24" s="172" customFormat="1" ht="42.75" customHeight="1" x14ac:dyDescent="0.25">
      <c r="B3" s="240" t="s">
        <v>0</v>
      </c>
      <c r="C3" s="240"/>
      <c r="D3" s="240"/>
      <c r="E3" s="240"/>
      <c r="F3" s="240"/>
      <c r="G3" s="240"/>
      <c r="H3" s="241"/>
      <c r="I3" s="241"/>
      <c r="J3" s="241"/>
      <c r="K3" s="241"/>
      <c r="L3" s="241"/>
      <c r="M3" s="241"/>
      <c r="N3" s="241"/>
      <c r="O3" s="241"/>
      <c r="P3" s="241"/>
      <c r="Q3" s="241"/>
    </row>
    <row r="4" spans="2:24" ht="15" x14ac:dyDescent="0.2">
      <c r="B4" s="108"/>
      <c r="C4" s="108"/>
      <c r="D4" s="108"/>
      <c r="E4" s="108"/>
      <c r="F4" s="108"/>
      <c r="G4" s="108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2:24" s="172" customFormat="1" ht="18" customHeight="1" x14ac:dyDescent="0.25">
      <c r="B5" s="173" t="s">
        <v>41</v>
      </c>
      <c r="C5" s="174"/>
      <c r="D5" s="174"/>
      <c r="E5" s="174"/>
      <c r="F5" s="174"/>
      <c r="G5" s="174"/>
      <c r="H5" s="175"/>
      <c r="I5" s="175"/>
      <c r="J5" s="175"/>
      <c r="K5" s="175"/>
      <c r="L5" s="175"/>
      <c r="M5" s="175"/>
      <c r="N5" s="175"/>
      <c r="O5" s="175"/>
      <c r="P5" s="175"/>
      <c r="Q5" s="175"/>
    </row>
    <row r="6" spans="2:24" s="172" customFormat="1" ht="18" customHeight="1" x14ac:dyDescent="0.25">
      <c r="B6" s="173" t="s">
        <v>60</v>
      </c>
      <c r="C6" s="174"/>
      <c r="D6" s="174"/>
      <c r="E6" s="174"/>
      <c r="F6" s="174"/>
      <c r="G6" s="174"/>
      <c r="H6" s="175"/>
      <c r="I6" s="175"/>
      <c r="J6" s="175"/>
      <c r="K6" s="175"/>
      <c r="L6" s="175"/>
      <c r="M6" s="175"/>
      <c r="N6" s="175"/>
      <c r="O6" s="175"/>
      <c r="P6" s="175"/>
      <c r="Q6" s="175"/>
    </row>
    <row r="7" spans="2:24" ht="15" x14ac:dyDescent="0.2">
      <c r="C7" s="108"/>
      <c r="D7" s="108"/>
      <c r="E7" s="108"/>
      <c r="F7" s="108"/>
      <c r="G7" s="108"/>
      <c r="H7" s="109"/>
      <c r="I7" s="109"/>
      <c r="J7" s="109"/>
      <c r="K7" s="109"/>
      <c r="L7" s="109"/>
      <c r="M7" s="109"/>
      <c r="N7" s="109"/>
      <c r="O7" s="109"/>
      <c r="P7" s="109"/>
      <c r="Q7" s="109"/>
    </row>
    <row r="8" spans="2:24" ht="25.35" customHeight="1" thickBot="1" x14ac:dyDescent="0.25">
      <c r="B8" s="177" t="s">
        <v>1</v>
      </c>
      <c r="C8" s="11"/>
      <c r="D8" s="11"/>
      <c r="E8" s="11"/>
      <c r="F8" s="11"/>
      <c r="G8" s="11"/>
      <c r="H8" s="11"/>
    </row>
    <row r="9" spans="2:24" s="1" customFormat="1" ht="65.099999999999994" customHeight="1" thickTop="1" thickBot="1" x14ac:dyDescent="0.25">
      <c r="B9" s="238" t="s">
        <v>2</v>
      </c>
      <c r="C9" s="239"/>
      <c r="D9" s="239"/>
      <c r="E9" s="239"/>
      <c r="F9" s="239"/>
      <c r="G9" s="239"/>
      <c r="H9" s="239"/>
      <c r="I9" s="78" t="s">
        <v>3</v>
      </c>
      <c r="J9" s="119" t="s">
        <v>4</v>
      </c>
      <c r="K9" s="4" t="s">
        <v>5</v>
      </c>
      <c r="L9" s="5" t="s">
        <v>6</v>
      </c>
      <c r="N9" s="1" t="s">
        <v>7</v>
      </c>
    </row>
    <row r="10" spans="2:24" ht="24.95" customHeight="1" x14ac:dyDescent="0.2">
      <c r="B10" s="55">
        <v>1</v>
      </c>
      <c r="C10" s="56" t="s">
        <v>8</v>
      </c>
      <c r="D10" s="57"/>
      <c r="E10" s="56"/>
      <c r="F10" s="56"/>
      <c r="G10" s="58"/>
      <c r="H10" s="59" t="s">
        <v>9</v>
      </c>
      <c r="I10" s="41">
        <f>L11+L12</f>
        <v>0</v>
      </c>
      <c r="J10" s="23"/>
      <c r="K10" s="171"/>
      <c r="L10" s="165"/>
      <c r="N10" s="1"/>
      <c r="O10" s="1"/>
      <c r="P10" s="1"/>
      <c r="Q10" s="1"/>
      <c r="R10" s="1"/>
    </row>
    <row r="11" spans="2:24" ht="24.95" customHeight="1" x14ac:dyDescent="0.2">
      <c r="B11" s="32"/>
      <c r="C11" s="27"/>
      <c r="D11" s="33">
        <f>$B$10</f>
        <v>1</v>
      </c>
      <c r="E11" s="27" t="str">
        <f>$C$10</f>
        <v>.</v>
      </c>
      <c r="F11" s="27" cm="1">
        <f t="array" ref="F11:F12">_xlfn.SEQUENCE(COUNTA(H11:H12))</f>
        <v>1</v>
      </c>
      <c r="G11" s="221" t="str">
        <f>$C$10</f>
        <v>.</v>
      </c>
      <c r="H11" s="8" t="s">
        <v>10</v>
      </c>
      <c r="I11" s="13">
        <v>0</v>
      </c>
      <c r="J11" s="23" t="s">
        <v>11</v>
      </c>
      <c r="K11" s="141">
        <v>2</v>
      </c>
      <c r="L11" s="217">
        <f>I11*K11</f>
        <v>0</v>
      </c>
      <c r="N11" s="1"/>
      <c r="O11" s="1"/>
      <c r="P11" s="1"/>
      <c r="Q11" s="1"/>
      <c r="R11" s="1"/>
    </row>
    <row r="12" spans="2:24" ht="24.95" customHeight="1" thickBot="1" x14ac:dyDescent="0.25">
      <c r="B12" s="115"/>
      <c r="C12" s="111"/>
      <c r="D12" s="112">
        <f>$B$10</f>
        <v>1</v>
      </c>
      <c r="E12" s="111" t="str">
        <f>$C$10</f>
        <v>.</v>
      </c>
      <c r="F12" s="111">
        <v>2</v>
      </c>
      <c r="G12" s="222" t="str">
        <f>$C$10</f>
        <v>.</v>
      </c>
      <c r="H12" s="113" t="s">
        <v>12</v>
      </c>
      <c r="I12" s="114">
        <v>0</v>
      </c>
      <c r="J12" s="142" t="s">
        <v>13</v>
      </c>
      <c r="K12" s="143">
        <v>5</v>
      </c>
      <c r="L12" s="218">
        <f>I12*K12</f>
        <v>0</v>
      </c>
      <c r="N12" s="1"/>
      <c r="O12" s="1"/>
      <c r="P12" s="1"/>
      <c r="Q12" s="1"/>
      <c r="R12" s="1"/>
    </row>
    <row r="13" spans="2:24" s="1" customFormat="1" ht="65.099999999999994" customHeight="1" thickTop="1" thickBot="1" x14ac:dyDescent="0.25">
      <c r="B13" s="242" t="s">
        <v>2</v>
      </c>
      <c r="C13" s="243"/>
      <c r="D13" s="243"/>
      <c r="E13" s="243"/>
      <c r="F13" s="243"/>
      <c r="G13" s="243"/>
      <c r="H13" s="243"/>
      <c r="I13" s="116" t="s">
        <v>42</v>
      </c>
      <c r="J13" s="117" t="str">
        <f>J9</f>
        <v>Měrná jednotka
(m.j.)</v>
      </c>
      <c r="K13" s="118" t="s">
        <v>38</v>
      </c>
      <c r="L13" s="138" t="s">
        <v>39</v>
      </c>
      <c r="M13" s="227" t="s">
        <v>14</v>
      </c>
      <c r="N13" s="228" t="s">
        <v>62</v>
      </c>
      <c r="O13" s="227" t="s">
        <v>47</v>
      </c>
      <c r="P13" s="157" t="s">
        <v>48</v>
      </c>
      <c r="Q13" s="155" t="s">
        <v>40</v>
      </c>
      <c r="S13" s="1" t="s">
        <v>7</v>
      </c>
    </row>
    <row r="14" spans="2:24" ht="24.95" customHeight="1" x14ac:dyDescent="0.2">
      <c r="B14" s="55">
        <f>B10+1</f>
        <v>2</v>
      </c>
      <c r="C14" s="224" t="str">
        <f>$C$10</f>
        <v>.</v>
      </c>
      <c r="D14" s="57"/>
      <c r="E14" s="56"/>
      <c r="F14" s="56"/>
      <c r="G14" s="58"/>
      <c r="H14" s="59" t="s">
        <v>53</v>
      </c>
      <c r="I14" s="41">
        <f>SUM(Q15:Q24)</f>
        <v>0</v>
      </c>
      <c r="J14" s="23"/>
      <c r="K14" s="103"/>
      <c r="L14" s="23"/>
      <c r="M14" s="23"/>
      <c r="N14" s="23"/>
      <c r="O14" s="23"/>
      <c r="P14" s="158"/>
      <c r="Q14" s="165"/>
      <c r="S14" s="2"/>
    </row>
    <row r="15" spans="2:24" ht="24.95" customHeight="1" x14ac:dyDescent="0.2">
      <c r="B15" s="32"/>
      <c r="C15" s="27"/>
      <c r="D15" s="33">
        <f>$B$14</f>
        <v>2</v>
      </c>
      <c r="E15" s="27" t="str">
        <f>$C$10</f>
        <v>.</v>
      </c>
      <c r="F15" s="27" cm="1">
        <f t="array" ref="F15:F24">_xlfn.SEQUENCE(COUNTA(H15:H24))</f>
        <v>1</v>
      </c>
      <c r="G15" s="221" t="str">
        <f>$C$10</f>
        <v>.</v>
      </c>
      <c r="H15" s="48" t="s">
        <v>15</v>
      </c>
      <c r="I15" s="3">
        <v>0</v>
      </c>
      <c r="J15" s="23" t="s">
        <v>13</v>
      </c>
      <c r="K15" s="104">
        <v>0</v>
      </c>
      <c r="L15" s="122">
        <v>5</v>
      </c>
      <c r="M15" s="120" t="s">
        <v>16</v>
      </c>
      <c r="N15" s="122">
        <v>0</v>
      </c>
      <c r="O15" s="215">
        <f>SUM(I15*N15)</f>
        <v>0</v>
      </c>
      <c r="P15" s="159">
        <f>K15*I15</f>
        <v>0</v>
      </c>
      <c r="Q15" s="166">
        <f>K15*I15*L15</f>
        <v>0</v>
      </c>
      <c r="S15" s="145"/>
      <c r="T15" s="146"/>
      <c r="U15" s="146"/>
      <c r="V15" s="146"/>
      <c r="W15" s="146"/>
      <c r="X15" s="147"/>
    </row>
    <row r="16" spans="2:24" ht="24.95" customHeight="1" x14ac:dyDescent="0.2">
      <c r="B16" s="32"/>
      <c r="C16" s="27"/>
      <c r="D16" s="33">
        <f t="shared" ref="D16:D24" si="0">$B$14</f>
        <v>2</v>
      </c>
      <c r="E16" s="27" t="str">
        <f t="shared" ref="E16:E24" si="1">$C$10</f>
        <v>.</v>
      </c>
      <c r="F16" s="27">
        <v>2</v>
      </c>
      <c r="G16" s="221" t="str">
        <f t="shared" ref="G16:G24" si="2">$C$10</f>
        <v>.</v>
      </c>
      <c r="H16" s="48" t="s">
        <v>15</v>
      </c>
      <c r="I16" s="3">
        <v>0</v>
      </c>
      <c r="J16" s="23" t="s">
        <v>13</v>
      </c>
      <c r="K16" s="104">
        <v>0</v>
      </c>
      <c r="L16" s="122">
        <v>5</v>
      </c>
      <c r="M16" s="120" t="s">
        <v>16</v>
      </c>
      <c r="N16" s="122">
        <v>0</v>
      </c>
      <c r="O16" s="215">
        <f t="shared" ref="O16:O24" si="3">SUM(I16*N16)</f>
        <v>0</v>
      </c>
      <c r="P16" s="159">
        <f>K16*I16</f>
        <v>0</v>
      </c>
      <c r="Q16" s="166">
        <f t="shared" ref="Q16:Q23" si="4">K16*I16*L16</f>
        <v>0</v>
      </c>
      <c r="S16" s="2" t="s">
        <v>7</v>
      </c>
    </row>
    <row r="17" spans="2:19" ht="24.95" customHeight="1" x14ac:dyDescent="0.2">
      <c r="B17" s="32"/>
      <c r="C17" s="27"/>
      <c r="D17" s="33">
        <f t="shared" si="0"/>
        <v>2</v>
      </c>
      <c r="E17" s="27" t="str">
        <f t="shared" si="1"/>
        <v>.</v>
      </c>
      <c r="F17" s="27">
        <v>3</v>
      </c>
      <c r="G17" s="221" t="str">
        <f t="shared" si="2"/>
        <v>.</v>
      </c>
      <c r="H17" s="48" t="s">
        <v>15</v>
      </c>
      <c r="I17" s="3">
        <v>0</v>
      </c>
      <c r="J17" s="23" t="s">
        <v>13</v>
      </c>
      <c r="K17" s="104">
        <v>0</v>
      </c>
      <c r="L17" s="122">
        <v>5</v>
      </c>
      <c r="M17" s="120" t="s">
        <v>16</v>
      </c>
      <c r="N17" s="122">
        <v>0</v>
      </c>
      <c r="O17" s="215">
        <f t="shared" si="3"/>
        <v>0</v>
      </c>
      <c r="P17" s="159">
        <f>K17*I17</f>
        <v>0</v>
      </c>
      <c r="Q17" s="166">
        <f t="shared" si="4"/>
        <v>0</v>
      </c>
    </row>
    <row r="18" spans="2:19" ht="24.95" customHeight="1" x14ac:dyDescent="0.2">
      <c r="B18" s="32"/>
      <c r="C18" s="27"/>
      <c r="D18" s="33">
        <f t="shared" si="0"/>
        <v>2</v>
      </c>
      <c r="E18" s="27" t="str">
        <f t="shared" si="1"/>
        <v>.</v>
      </c>
      <c r="F18" s="27">
        <v>4</v>
      </c>
      <c r="G18" s="221" t="str">
        <f t="shared" si="2"/>
        <v>.</v>
      </c>
      <c r="H18" s="48" t="s">
        <v>15</v>
      </c>
      <c r="I18" s="3">
        <v>0</v>
      </c>
      <c r="J18" s="23" t="s">
        <v>13</v>
      </c>
      <c r="K18" s="104">
        <v>0</v>
      </c>
      <c r="L18" s="122">
        <v>5</v>
      </c>
      <c r="M18" s="120" t="s">
        <v>16</v>
      </c>
      <c r="N18" s="122">
        <v>0</v>
      </c>
      <c r="O18" s="215">
        <f t="shared" si="3"/>
        <v>0</v>
      </c>
      <c r="P18" s="159">
        <f>K18*I18</f>
        <v>0</v>
      </c>
      <c r="Q18" s="166">
        <f t="shared" si="4"/>
        <v>0</v>
      </c>
      <c r="S18" s="2"/>
    </row>
    <row r="19" spans="2:19" ht="24.95" customHeight="1" x14ac:dyDescent="0.2">
      <c r="B19" s="32"/>
      <c r="C19" s="27"/>
      <c r="D19" s="33">
        <f t="shared" si="0"/>
        <v>2</v>
      </c>
      <c r="E19" s="27" t="str">
        <f t="shared" si="1"/>
        <v>.</v>
      </c>
      <c r="F19" s="27">
        <v>5</v>
      </c>
      <c r="G19" s="221" t="str">
        <f t="shared" si="2"/>
        <v>.</v>
      </c>
      <c r="H19" s="48" t="s">
        <v>15</v>
      </c>
      <c r="I19" s="3">
        <v>0</v>
      </c>
      <c r="J19" s="23" t="s">
        <v>13</v>
      </c>
      <c r="K19" s="104">
        <v>0</v>
      </c>
      <c r="L19" s="122">
        <v>5</v>
      </c>
      <c r="M19" s="120" t="s">
        <v>16</v>
      </c>
      <c r="N19" s="122">
        <v>0</v>
      </c>
      <c r="O19" s="215">
        <f t="shared" si="3"/>
        <v>0</v>
      </c>
      <c r="P19" s="159">
        <f t="shared" ref="P19:P23" si="5">K19*I19</f>
        <v>0</v>
      </c>
      <c r="Q19" s="166">
        <f t="shared" si="4"/>
        <v>0</v>
      </c>
      <c r="S19" s="2"/>
    </row>
    <row r="20" spans="2:19" ht="24.95" customHeight="1" x14ac:dyDescent="0.2">
      <c r="B20" s="32"/>
      <c r="C20" s="27"/>
      <c r="D20" s="33">
        <f t="shared" si="0"/>
        <v>2</v>
      </c>
      <c r="E20" s="27" t="str">
        <f t="shared" si="1"/>
        <v>.</v>
      </c>
      <c r="F20" s="27">
        <v>6</v>
      </c>
      <c r="G20" s="221" t="str">
        <f t="shared" si="2"/>
        <v>.</v>
      </c>
      <c r="H20" s="48" t="s">
        <v>15</v>
      </c>
      <c r="I20" s="3">
        <v>0</v>
      </c>
      <c r="J20" s="23" t="s">
        <v>13</v>
      </c>
      <c r="K20" s="104">
        <v>0</v>
      </c>
      <c r="L20" s="122">
        <v>5</v>
      </c>
      <c r="M20" s="120" t="s">
        <v>16</v>
      </c>
      <c r="N20" s="122">
        <v>0</v>
      </c>
      <c r="O20" s="215">
        <f t="shared" si="3"/>
        <v>0</v>
      </c>
      <c r="P20" s="159">
        <f t="shared" si="5"/>
        <v>0</v>
      </c>
      <c r="Q20" s="166">
        <f t="shared" si="4"/>
        <v>0</v>
      </c>
      <c r="S20" s="2"/>
    </row>
    <row r="21" spans="2:19" ht="24.95" customHeight="1" x14ac:dyDescent="0.2">
      <c r="B21" s="32"/>
      <c r="C21" s="27"/>
      <c r="D21" s="33">
        <f t="shared" si="0"/>
        <v>2</v>
      </c>
      <c r="E21" s="27" t="str">
        <f t="shared" si="1"/>
        <v>.</v>
      </c>
      <c r="F21" s="27">
        <v>7</v>
      </c>
      <c r="G21" s="221" t="str">
        <f t="shared" si="2"/>
        <v>.</v>
      </c>
      <c r="H21" s="48" t="s">
        <v>15</v>
      </c>
      <c r="I21" s="3">
        <v>0</v>
      </c>
      <c r="J21" s="23" t="s">
        <v>13</v>
      </c>
      <c r="K21" s="104">
        <v>0</v>
      </c>
      <c r="L21" s="122">
        <v>5</v>
      </c>
      <c r="M21" s="120" t="s">
        <v>16</v>
      </c>
      <c r="N21" s="122">
        <v>0</v>
      </c>
      <c r="O21" s="215">
        <f t="shared" si="3"/>
        <v>0</v>
      </c>
      <c r="P21" s="159">
        <f t="shared" si="5"/>
        <v>0</v>
      </c>
      <c r="Q21" s="166">
        <f t="shared" si="4"/>
        <v>0</v>
      </c>
      <c r="S21" s="2"/>
    </row>
    <row r="22" spans="2:19" ht="24.95" customHeight="1" x14ac:dyDescent="0.2">
      <c r="B22" s="32"/>
      <c r="C22" s="27"/>
      <c r="D22" s="33">
        <f t="shared" si="0"/>
        <v>2</v>
      </c>
      <c r="E22" s="27" t="str">
        <f t="shared" si="1"/>
        <v>.</v>
      </c>
      <c r="F22" s="27">
        <v>8</v>
      </c>
      <c r="G22" s="221" t="str">
        <f t="shared" si="2"/>
        <v>.</v>
      </c>
      <c r="H22" s="48" t="s">
        <v>15</v>
      </c>
      <c r="I22" s="3">
        <v>0</v>
      </c>
      <c r="J22" s="23" t="s">
        <v>13</v>
      </c>
      <c r="K22" s="104">
        <v>0</v>
      </c>
      <c r="L22" s="122">
        <v>5</v>
      </c>
      <c r="M22" s="120" t="s">
        <v>16</v>
      </c>
      <c r="N22" s="122">
        <v>0</v>
      </c>
      <c r="O22" s="215">
        <f t="shared" si="3"/>
        <v>0</v>
      </c>
      <c r="P22" s="159">
        <f t="shared" si="5"/>
        <v>0</v>
      </c>
      <c r="Q22" s="166">
        <f t="shared" si="4"/>
        <v>0</v>
      </c>
      <c r="S22" s="2"/>
    </row>
    <row r="23" spans="2:19" ht="24.95" customHeight="1" x14ac:dyDescent="0.2">
      <c r="B23" s="32"/>
      <c r="C23" s="27"/>
      <c r="D23" s="33">
        <f t="shared" si="0"/>
        <v>2</v>
      </c>
      <c r="E23" s="27" t="str">
        <f t="shared" si="1"/>
        <v>.</v>
      </c>
      <c r="F23" s="27">
        <v>9</v>
      </c>
      <c r="G23" s="221" t="str">
        <f t="shared" si="2"/>
        <v>.</v>
      </c>
      <c r="H23" s="48" t="s">
        <v>15</v>
      </c>
      <c r="I23" s="3">
        <v>0</v>
      </c>
      <c r="J23" s="23" t="s">
        <v>13</v>
      </c>
      <c r="K23" s="104">
        <v>0</v>
      </c>
      <c r="L23" s="122">
        <v>5</v>
      </c>
      <c r="M23" s="120" t="s">
        <v>16</v>
      </c>
      <c r="N23" s="122">
        <v>0</v>
      </c>
      <c r="O23" s="215">
        <f t="shared" si="3"/>
        <v>0</v>
      </c>
      <c r="P23" s="159">
        <f t="shared" si="5"/>
        <v>0</v>
      </c>
      <c r="Q23" s="166">
        <f t="shared" si="4"/>
        <v>0</v>
      </c>
      <c r="S23" s="2"/>
    </row>
    <row r="24" spans="2:19" ht="24.95" customHeight="1" thickBot="1" x14ac:dyDescent="0.25">
      <c r="B24" s="35"/>
      <c r="C24" s="28"/>
      <c r="D24" s="36">
        <f t="shared" si="0"/>
        <v>2</v>
      </c>
      <c r="E24" s="28" t="str">
        <f t="shared" si="1"/>
        <v>.</v>
      </c>
      <c r="F24" s="28">
        <v>10</v>
      </c>
      <c r="G24" s="223" t="str">
        <f t="shared" si="2"/>
        <v>.</v>
      </c>
      <c r="H24" s="49" t="s">
        <v>15</v>
      </c>
      <c r="I24" s="38">
        <v>0</v>
      </c>
      <c r="J24" s="23" t="s">
        <v>13</v>
      </c>
      <c r="K24" s="105">
        <v>0</v>
      </c>
      <c r="L24" s="123">
        <v>5</v>
      </c>
      <c r="M24" s="121" t="s">
        <v>16</v>
      </c>
      <c r="N24" s="123">
        <v>0</v>
      </c>
      <c r="O24" s="216">
        <f t="shared" si="3"/>
        <v>0</v>
      </c>
      <c r="P24" s="160">
        <f>K24*I24</f>
        <v>0</v>
      </c>
      <c r="Q24" s="167">
        <f>K24*I24*L24</f>
        <v>0</v>
      </c>
      <c r="S24" s="2"/>
    </row>
    <row r="25" spans="2:19" ht="24.95" customHeight="1" x14ac:dyDescent="0.2">
      <c r="B25" s="76">
        <f>B14+1</f>
        <v>3</v>
      </c>
      <c r="C25" s="225" t="str">
        <f>$C$10</f>
        <v>.</v>
      </c>
      <c r="D25" s="61"/>
      <c r="E25" s="60"/>
      <c r="F25" s="60"/>
      <c r="G25" s="62"/>
      <c r="H25" s="63" t="s">
        <v>54</v>
      </c>
      <c r="I25" s="42">
        <f>SUM(Q26:Q35)</f>
        <v>0</v>
      </c>
      <c r="J25" s="124"/>
      <c r="K25" s="125"/>
      <c r="L25" s="126"/>
      <c r="M25" s="126"/>
      <c r="N25" s="126"/>
      <c r="O25" s="126"/>
      <c r="P25" s="161"/>
      <c r="Q25" s="168"/>
      <c r="S25" s="2"/>
    </row>
    <row r="26" spans="2:19" ht="24.95" customHeight="1" x14ac:dyDescent="0.2">
      <c r="B26" s="32"/>
      <c r="C26" s="27"/>
      <c r="D26" s="33">
        <f>$B$25</f>
        <v>3</v>
      </c>
      <c r="E26" s="27" t="str">
        <f>$C$10</f>
        <v>.</v>
      </c>
      <c r="F26" s="27" cm="1">
        <f t="array" ref="F26:F35">_xlfn.SEQUENCE(COUNTA(H26:H35))</f>
        <v>1</v>
      </c>
      <c r="G26" s="221" t="str">
        <f>$C$10</f>
        <v>.</v>
      </c>
      <c r="H26" s="50" t="str">
        <f>H15</f>
        <v>[dodavatel doplní název licence + kód]</v>
      </c>
      <c r="I26" s="3">
        <v>0</v>
      </c>
      <c r="J26" s="126" t="s">
        <v>13</v>
      </c>
      <c r="K26" s="127">
        <f>K15</f>
        <v>0</v>
      </c>
      <c r="L26" s="128">
        <f>L15</f>
        <v>5</v>
      </c>
      <c r="M26" s="128" t="str">
        <f>M15</f>
        <v>A/N</v>
      </c>
      <c r="N26" s="128">
        <f>N15</f>
        <v>0</v>
      </c>
      <c r="O26" s="215">
        <f>SUM(I26*N26)</f>
        <v>0</v>
      </c>
      <c r="P26" s="162">
        <f>I26*K26</f>
        <v>0</v>
      </c>
      <c r="Q26" s="169">
        <f>I26*K26*L26</f>
        <v>0</v>
      </c>
      <c r="S26" s="2"/>
    </row>
    <row r="27" spans="2:19" ht="24.95" customHeight="1" x14ac:dyDescent="0.2">
      <c r="B27" s="32"/>
      <c r="C27" s="27"/>
      <c r="D27" s="33">
        <f t="shared" ref="D27:D35" si="6">$B$25</f>
        <v>3</v>
      </c>
      <c r="E27" s="27" t="str">
        <f t="shared" ref="E27:E35" si="7">$C$10</f>
        <v>.</v>
      </c>
      <c r="F27" s="27">
        <v>2</v>
      </c>
      <c r="G27" s="221" t="str">
        <f t="shared" ref="G27:G35" si="8">$C$10</f>
        <v>.</v>
      </c>
      <c r="H27" s="50" t="str">
        <f t="shared" ref="H27:H35" si="9">H16</f>
        <v>[dodavatel doplní název licence + kód]</v>
      </c>
      <c r="I27" s="3">
        <v>0</v>
      </c>
      <c r="J27" s="126" t="s">
        <v>13</v>
      </c>
      <c r="K27" s="127">
        <f t="shared" ref="K27:K32" si="10">K16</f>
        <v>0</v>
      </c>
      <c r="L27" s="128">
        <v>5</v>
      </c>
      <c r="M27" s="128" t="str">
        <f t="shared" ref="M27:N34" si="11">M16</f>
        <v>A/N</v>
      </c>
      <c r="N27" s="128">
        <f t="shared" si="11"/>
        <v>0</v>
      </c>
      <c r="O27" s="215">
        <f t="shared" ref="O27:O35" si="12">SUM(I27*N27)</f>
        <v>0</v>
      </c>
      <c r="P27" s="162">
        <f t="shared" ref="P27:P34" si="13">I27*K27</f>
        <v>0</v>
      </c>
      <c r="Q27" s="169">
        <f t="shared" ref="Q27:Q34" si="14">I27*K27*L27</f>
        <v>0</v>
      </c>
      <c r="S27" s="2"/>
    </row>
    <row r="28" spans="2:19" ht="24.95" customHeight="1" x14ac:dyDescent="0.2">
      <c r="B28" s="32"/>
      <c r="C28" s="27"/>
      <c r="D28" s="33">
        <f t="shared" si="6"/>
        <v>3</v>
      </c>
      <c r="E28" s="27" t="str">
        <f t="shared" si="7"/>
        <v>.</v>
      </c>
      <c r="F28" s="27">
        <v>3</v>
      </c>
      <c r="G28" s="221" t="str">
        <f t="shared" si="8"/>
        <v>.</v>
      </c>
      <c r="H28" s="50" t="str">
        <f t="shared" si="9"/>
        <v>[dodavatel doplní název licence + kód]</v>
      </c>
      <c r="I28" s="3">
        <v>0</v>
      </c>
      <c r="J28" s="126" t="s">
        <v>13</v>
      </c>
      <c r="K28" s="127">
        <f t="shared" si="10"/>
        <v>0</v>
      </c>
      <c r="L28" s="128">
        <v>5</v>
      </c>
      <c r="M28" s="128" t="str">
        <f t="shared" si="11"/>
        <v>A/N</v>
      </c>
      <c r="N28" s="128">
        <f t="shared" si="11"/>
        <v>0</v>
      </c>
      <c r="O28" s="215">
        <f t="shared" si="12"/>
        <v>0</v>
      </c>
      <c r="P28" s="162">
        <f t="shared" si="13"/>
        <v>0</v>
      </c>
      <c r="Q28" s="169">
        <f t="shared" si="14"/>
        <v>0</v>
      </c>
      <c r="S28" s="2"/>
    </row>
    <row r="29" spans="2:19" ht="24.95" customHeight="1" x14ac:dyDescent="0.2">
      <c r="B29" s="32"/>
      <c r="C29" s="27"/>
      <c r="D29" s="33">
        <f t="shared" si="6"/>
        <v>3</v>
      </c>
      <c r="E29" s="27" t="str">
        <f t="shared" si="7"/>
        <v>.</v>
      </c>
      <c r="F29" s="27">
        <v>4</v>
      </c>
      <c r="G29" s="221" t="str">
        <f t="shared" si="8"/>
        <v>.</v>
      </c>
      <c r="H29" s="50" t="str">
        <f t="shared" si="9"/>
        <v>[dodavatel doplní název licence + kód]</v>
      </c>
      <c r="I29" s="3">
        <v>0</v>
      </c>
      <c r="J29" s="126" t="s">
        <v>13</v>
      </c>
      <c r="K29" s="127">
        <f t="shared" si="10"/>
        <v>0</v>
      </c>
      <c r="L29" s="128">
        <v>5</v>
      </c>
      <c r="M29" s="128" t="str">
        <f t="shared" si="11"/>
        <v>A/N</v>
      </c>
      <c r="N29" s="128">
        <f t="shared" si="11"/>
        <v>0</v>
      </c>
      <c r="O29" s="215">
        <f t="shared" si="12"/>
        <v>0</v>
      </c>
      <c r="P29" s="162">
        <f t="shared" si="13"/>
        <v>0</v>
      </c>
      <c r="Q29" s="169">
        <f t="shared" si="14"/>
        <v>0</v>
      </c>
      <c r="S29" s="2"/>
    </row>
    <row r="30" spans="2:19" ht="24.95" customHeight="1" x14ac:dyDescent="0.2">
      <c r="B30" s="32"/>
      <c r="C30" s="27"/>
      <c r="D30" s="33">
        <f t="shared" si="6"/>
        <v>3</v>
      </c>
      <c r="E30" s="27" t="str">
        <f t="shared" si="7"/>
        <v>.</v>
      </c>
      <c r="F30" s="27">
        <v>5</v>
      </c>
      <c r="G30" s="221" t="str">
        <f t="shared" si="8"/>
        <v>.</v>
      </c>
      <c r="H30" s="50" t="str">
        <f t="shared" si="9"/>
        <v>[dodavatel doplní název licence + kód]</v>
      </c>
      <c r="I30" s="3">
        <v>0</v>
      </c>
      <c r="J30" s="126" t="s">
        <v>13</v>
      </c>
      <c r="K30" s="127">
        <f t="shared" si="10"/>
        <v>0</v>
      </c>
      <c r="L30" s="128">
        <v>5</v>
      </c>
      <c r="M30" s="128" t="str">
        <f t="shared" si="11"/>
        <v>A/N</v>
      </c>
      <c r="N30" s="128">
        <f t="shared" si="11"/>
        <v>0</v>
      </c>
      <c r="O30" s="215">
        <f t="shared" si="12"/>
        <v>0</v>
      </c>
      <c r="P30" s="162">
        <f t="shared" si="13"/>
        <v>0</v>
      </c>
      <c r="Q30" s="169">
        <f t="shared" si="14"/>
        <v>0</v>
      </c>
      <c r="S30" s="2"/>
    </row>
    <row r="31" spans="2:19" ht="24.95" customHeight="1" x14ac:dyDescent="0.2">
      <c r="B31" s="32"/>
      <c r="C31" s="27"/>
      <c r="D31" s="33">
        <f t="shared" si="6"/>
        <v>3</v>
      </c>
      <c r="E31" s="27" t="str">
        <f t="shared" si="7"/>
        <v>.</v>
      </c>
      <c r="F31" s="27">
        <v>6</v>
      </c>
      <c r="G31" s="221" t="str">
        <f t="shared" si="8"/>
        <v>.</v>
      </c>
      <c r="H31" s="50" t="str">
        <f t="shared" si="9"/>
        <v>[dodavatel doplní název licence + kód]</v>
      </c>
      <c r="I31" s="3">
        <v>0</v>
      </c>
      <c r="J31" s="126" t="s">
        <v>13</v>
      </c>
      <c r="K31" s="127">
        <f t="shared" si="10"/>
        <v>0</v>
      </c>
      <c r="L31" s="128">
        <v>5</v>
      </c>
      <c r="M31" s="128" t="str">
        <f t="shared" si="11"/>
        <v>A/N</v>
      </c>
      <c r="N31" s="128">
        <f t="shared" si="11"/>
        <v>0</v>
      </c>
      <c r="O31" s="215">
        <f t="shared" si="12"/>
        <v>0</v>
      </c>
      <c r="P31" s="162">
        <f t="shared" si="13"/>
        <v>0</v>
      </c>
      <c r="Q31" s="169">
        <f t="shared" si="14"/>
        <v>0</v>
      </c>
      <c r="S31" s="2"/>
    </row>
    <row r="32" spans="2:19" ht="24.95" customHeight="1" x14ac:dyDescent="0.2">
      <c r="B32" s="32"/>
      <c r="C32" s="27"/>
      <c r="D32" s="33">
        <f t="shared" si="6"/>
        <v>3</v>
      </c>
      <c r="E32" s="27" t="str">
        <f t="shared" si="7"/>
        <v>.</v>
      </c>
      <c r="F32" s="27">
        <v>7</v>
      </c>
      <c r="G32" s="221" t="str">
        <f t="shared" si="8"/>
        <v>.</v>
      </c>
      <c r="H32" s="50" t="str">
        <f t="shared" si="9"/>
        <v>[dodavatel doplní název licence + kód]</v>
      </c>
      <c r="I32" s="3">
        <v>0</v>
      </c>
      <c r="J32" s="126" t="s">
        <v>13</v>
      </c>
      <c r="K32" s="127">
        <f t="shared" si="10"/>
        <v>0</v>
      </c>
      <c r="L32" s="128">
        <v>5</v>
      </c>
      <c r="M32" s="128" t="str">
        <f t="shared" si="11"/>
        <v>A/N</v>
      </c>
      <c r="N32" s="128">
        <f t="shared" si="11"/>
        <v>0</v>
      </c>
      <c r="O32" s="215">
        <f t="shared" si="12"/>
        <v>0</v>
      </c>
      <c r="P32" s="162">
        <f t="shared" si="13"/>
        <v>0</v>
      </c>
      <c r="Q32" s="169">
        <f t="shared" si="14"/>
        <v>0</v>
      </c>
      <c r="S32" s="2"/>
    </row>
    <row r="33" spans="2:19" ht="24.95" customHeight="1" x14ac:dyDescent="0.2">
      <c r="B33" s="32"/>
      <c r="C33" s="27"/>
      <c r="D33" s="33">
        <f t="shared" si="6"/>
        <v>3</v>
      </c>
      <c r="E33" s="27" t="str">
        <f t="shared" si="7"/>
        <v>.</v>
      </c>
      <c r="F33" s="27">
        <v>8</v>
      </c>
      <c r="G33" s="221" t="str">
        <f t="shared" si="8"/>
        <v>.</v>
      </c>
      <c r="H33" s="50" t="str">
        <f t="shared" si="9"/>
        <v>[dodavatel doplní název licence + kód]</v>
      </c>
      <c r="I33" s="3">
        <v>0</v>
      </c>
      <c r="J33" s="126" t="s">
        <v>13</v>
      </c>
      <c r="K33" s="127">
        <f t="shared" ref="K33:K35" si="15">K22</f>
        <v>0</v>
      </c>
      <c r="L33" s="128">
        <v>5</v>
      </c>
      <c r="M33" s="128" t="str">
        <f t="shared" si="11"/>
        <v>A/N</v>
      </c>
      <c r="N33" s="128">
        <f t="shared" si="11"/>
        <v>0</v>
      </c>
      <c r="O33" s="215">
        <f t="shared" si="12"/>
        <v>0</v>
      </c>
      <c r="P33" s="162">
        <f t="shared" si="13"/>
        <v>0</v>
      </c>
      <c r="Q33" s="169">
        <f t="shared" si="14"/>
        <v>0</v>
      </c>
      <c r="S33" s="2"/>
    </row>
    <row r="34" spans="2:19" ht="24.95" customHeight="1" x14ac:dyDescent="0.2">
      <c r="B34" s="32"/>
      <c r="C34" s="27"/>
      <c r="D34" s="33">
        <f t="shared" si="6"/>
        <v>3</v>
      </c>
      <c r="E34" s="27" t="str">
        <f t="shared" si="7"/>
        <v>.</v>
      </c>
      <c r="F34" s="27">
        <v>9</v>
      </c>
      <c r="G34" s="221" t="str">
        <f t="shared" si="8"/>
        <v>.</v>
      </c>
      <c r="H34" s="50" t="str">
        <f t="shared" si="9"/>
        <v>[dodavatel doplní název licence + kód]</v>
      </c>
      <c r="I34" s="3">
        <v>0</v>
      </c>
      <c r="J34" s="126" t="s">
        <v>13</v>
      </c>
      <c r="K34" s="127">
        <f t="shared" si="15"/>
        <v>0</v>
      </c>
      <c r="L34" s="128">
        <v>5</v>
      </c>
      <c r="M34" s="128" t="str">
        <f t="shared" si="11"/>
        <v>A/N</v>
      </c>
      <c r="N34" s="128">
        <f t="shared" si="11"/>
        <v>0</v>
      </c>
      <c r="O34" s="215">
        <f t="shared" si="12"/>
        <v>0</v>
      </c>
      <c r="P34" s="162">
        <f t="shared" si="13"/>
        <v>0</v>
      </c>
      <c r="Q34" s="169">
        <f t="shared" si="14"/>
        <v>0</v>
      </c>
      <c r="S34" s="2"/>
    </row>
    <row r="35" spans="2:19" ht="24.95" customHeight="1" thickBot="1" x14ac:dyDescent="0.25">
      <c r="B35" s="35"/>
      <c r="C35" s="28"/>
      <c r="D35" s="36">
        <f t="shared" si="6"/>
        <v>3</v>
      </c>
      <c r="E35" s="28" t="str">
        <f t="shared" si="7"/>
        <v>.</v>
      </c>
      <c r="F35" s="28">
        <v>10</v>
      </c>
      <c r="G35" s="223" t="str">
        <f t="shared" si="8"/>
        <v>.</v>
      </c>
      <c r="H35" s="51" t="str">
        <f t="shared" si="9"/>
        <v>[dodavatel doplní název licence + kód]</v>
      </c>
      <c r="I35" s="38">
        <v>0</v>
      </c>
      <c r="J35" s="129" t="s">
        <v>13</v>
      </c>
      <c r="K35" s="130">
        <f t="shared" si="15"/>
        <v>0</v>
      </c>
      <c r="L35" s="131">
        <v>5</v>
      </c>
      <c r="M35" s="131" t="str">
        <f>M24</f>
        <v>A/N</v>
      </c>
      <c r="N35" s="131">
        <f>N24</f>
        <v>0</v>
      </c>
      <c r="O35" s="216">
        <f t="shared" si="12"/>
        <v>0</v>
      </c>
      <c r="P35" s="163">
        <f>I35*K35</f>
        <v>0</v>
      </c>
      <c r="Q35" s="169">
        <f>I35*K35*L35</f>
        <v>0</v>
      </c>
      <c r="S35" s="2"/>
    </row>
    <row r="36" spans="2:19" ht="39" thickBot="1" x14ac:dyDescent="0.25">
      <c r="B36" s="64">
        <f>B25+1</f>
        <v>4</v>
      </c>
      <c r="C36" s="65" t="str">
        <f t="shared" ref="C36:C38" si="16">$C$10</f>
        <v>.</v>
      </c>
      <c r="D36" s="66"/>
      <c r="E36" s="65"/>
      <c r="F36" s="65"/>
      <c r="G36" s="67"/>
      <c r="H36" s="68" t="s">
        <v>64</v>
      </c>
      <c r="I36" s="40">
        <v>0</v>
      </c>
      <c r="J36" s="132" t="s">
        <v>11</v>
      </c>
      <c r="K36" s="133">
        <v>1</v>
      </c>
      <c r="L36" s="133" t="s">
        <v>17</v>
      </c>
      <c r="M36" s="133" t="s">
        <v>17</v>
      </c>
      <c r="N36" s="133" t="s">
        <v>17</v>
      </c>
      <c r="O36" s="133" t="s">
        <v>17</v>
      </c>
      <c r="P36" s="133" t="s">
        <v>17</v>
      </c>
      <c r="Q36" s="156">
        <f>I36</f>
        <v>0</v>
      </c>
      <c r="S36" s="2"/>
    </row>
    <row r="37" spans="2:19" ht="24.95" customHeight="1" thickBot="1" x14ac:dyDescent="0.25">
      <c r="B37" s="64">
        <f>B36+1</f>
        <v>5</v>
      </c>
      <c r="C37" s="65" t="str">
        <f t="shared" si="16"/>
        <v>.</v>
      </c>
      <c r="D37" s="66"/>
      <c r="E37" s="65"/>
      <c r="F37" s="65"/>
      <c r="G37" s="67"/>
      <c r="H37" s="69" t="s">
        <v>18</v>
      </c>
      <c r="I37" s="40">
        <v>0</v>
      </c>
      <c r="J37" s="132" t="s">
        <v>44</v>
      </c>
      <c r="K37" s="134">
        <v>12</v>
      </c>
      <c r="L37" s="133">
        <v>5</v>
      </c>
      <c r="M37" s="133" t="s">
        <v>17</v>
      </c>
      <c r="N37" s="133" t="s">
        <v>17</v>
      </c>
      <c r="O37" s="133" t="s">
        <v>17</v>
      </c>
      <c r="P37" s="164">
        <f>I37*K37</f>
        <v>0</v>
      </c>
      <c r="Q37" s="156">
        <f>K37*I37*L37</f>
        <v>0</v>
      </c>
      <c r="S37" s="2"/>
    </row>
    <row r="38" spans="2:19" ht="24.95" customHeight="1" thickBot="1" x14ac:dyDescent="0.25">
      <c r="B38" s="70">
        <f>B37+1</f>
        <v>6</v>
      </c>
      <c r="C38" s="71" t="str">
        <f t="shared" si="16"/>
        <v>.</v>
      </c>
      <c r="D38" s="72"/>
      <c r="E38" s="73"/>
      <c r="F38" s="73"/>
      <c r="G38" s="74"/>
      <c r="H38" s="75" t="s">
        <v>45</v>
      </c>
      <c r="I38" s="39">
        <v>0</v>
      </c>
      <c r="J38" s="135" t="s">
        <v>43</v>
      </c>
      <c r="K38" s="136">
        <v>20</v>
      </c>
      <c r="L38" s="144">
        <v>5</v>
      </c>
      <c r="M38" s="144" t="s">
        <v>17</v>
      </c>
      <c r="N38" s="144" t="s">
        <v>17</v>
      </c>
      <c r="O38" s="144" t="s">
        <v>17</v>
      </c>
      <c r="P38" s="164">
        <f>I38*K38</f>
        <v>0</v>
      </c>
      <c r="Q38" s="156">
        <f>K38*I38*L38</f>
        <v>0</v>
      </c>
      <c r="S38" s="2"/>
    </row>
    <row r="39" spans="2:19" s="43" customFormat="1" ht="39.75" customHeight="1" thickTop="1" thickBot="1" x14ac:dyDescent="0.25">
      <c r="B39" s="244" t="s">
        <v>19</v>
      </c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6"/>
      <c r="Q39" s="170">
        <f>SUM(I10,Q15:Q24,Q26:Q38)</f>
        <v>0</v>
      </c>
    </row>
    <row r="40" spans="2:19" ht="16.5" customHeight="1" thickTop="1" x14ac:dyDescent="0.2">
      <c r="B40" s="16" t="s">
        <v>20</v>
      </c>
      <c r="C40" t="s">
        <v>46</v>
      </c>
      <c r="E40" s="98"/>
      <c r="F40" s="98"/>
      <c r="G40" s="98"/>
    </row>
    <row r="43" spans="2:19" ht="14.25" x14ac:dyDescent="0.2">
      <c r="I43" s="6"/>
      <c r="J43" s="140"/>
      <c r="K43" s="6"/>
      <c r="L43" s="6"/>
      <c r="M43" s="6"/>
      <c r="N43" s="6"/>
      <c r="O43" s="6"/>
    </row>
    <row r="45" spans="2:19" ht="25.35" customHeight="1" thickBot="1" x14ac:dyDescent="0.25">
      <c r="B45" s="11" t="s">
        <v>55</v>
      </c>
      <c r="C45" s="44"/>
      <c r="D45" s="44"/>
      <c r="E45" s="44"/>
      <c r="F45" s="44"/>
      <c r="G45" s="44"/>
    </row>
    <row r="46" spans="2:19" ht="65.099999999999994" customHeight="1" thickTop="1" thickBot="1" x14ac:dyDescent="0.25">
      <c r="B46" s="238" t="s">
        <v>2</v>
      </c>
      <c r="C46" s="239"/>
      <c r="D46" s="239"/>
      <c r="E46" s="239"/>
      <c r="F46" s="239"/>
      <c r="G46" s="239"/>
      <c r="H46" s="239"/>
      <c r="I46" s="110" t="s">
        <v>49</v>
      </c>
      <c r="J46" s="119" t="str">
        <f>J9</f>
        <v>Měrná jednotka
(m.j.)</v>
      </c>
      <c r="K46" s="228" t="str">
        <f>M13</f>
        <v>Možnost rozšíření počtu licencí (A/N)</v>
      </c>
      <c r="L46" s="230" t="str">
        <f>N13</f>
        <v>Minimální počet 
ks pro rozšíření počtu licencí</v>
      </c>
      <c r="M46" s="247" t="s">
        <v>61</v>
      </c>
      <c r="N46" s="248"/>
      <c r="O46" s="97"/>
    </row>
    <row r="47" spans="2:19" ht="25.35" customHeight="1" x14ac:dyDescent="0.2">
      <c r="B47" s="76">
        <v>7</v>
      </c>
      <c r="C47" s="60" t="str">
        <f>$C$10</f>
        <v>.</v>
      </c>
      <c r="D47" s="61"/>
      <c r="E47" s="60"/>
      <c r="F47" s="60"/>
      <c r="G47" s="62"/>
      <c r="H47" s="53" t="s">
        <v>21</v>
      </c>
      <c r="I47" s="14"/>
      <c r="J47" s="107"/>
      <c r="K47" s="107"/>
      <c r="L47" s="107"/>
      <c r="M47" s="236"/>
      <c r="N47" s="237"/>
      <c r="O47" s="97"/>
    </row>
    <row r="48" spans="2:19" ht="24.95" customHeight="1" x14ac:dyDescent="0.2">
      <c r="B48" s="9"/>
      <c r="C48" s="25"/>
      <c r="D48" s="33">
        <v>7</v>
      </c>
      <c r="E48" s="27" t="str">
        <f>$C$10</f>
        <v>.</v>
      </c>
      <c r="F48" s="27" cm="1">
        <f t="array" ref="F48:F57">_xlfn.SEQUENCE(COUNTA(H48:H57))</f>
        <v>1</v>
      </c>
      <c r="G48" s="30" t="str">
        <f>$C$10</f>
        <v>.</v>
      </c>
      <c r="H48" s="48" t="s">
        <v>22</v>
      </c>
      <c r="I48" s="13">
        <v>0</v>
      </c>
      <c r="J48" s="106" t="s">
        <v>11</v>
      </c>
      <c r="K48" s="120" t="s">
        <v>16</v>
      </c>
      <c r="L48" s="229">
        <v>0</v>
      </c>
      <c r="M48" s="234">
        <v>0</v>
      </c>
      <c r="N48" s="235"/>
      <c r="O48" s="97"/>
    </row>
    <row r="49" spans="2:15" ht="24.95" customHeight="1" x14ac:dyDescent="0.2">
      <c r="B49" s="9"/>
      <c r="C49" s="25"/>
      <c r="D49" s="33">
        <f>$D$48</f>
        <v>7</v>
      </c>
      <c r="E49" s="27" t="str">
        <f t="shared" ref="E49:E57" si="17">$C$10</f>
        <v>.</v>
      </c>
      <c r="F49" s="27">
        <v>2</v>
      </c>
      <c r="G49" s="30" t="str">
        <f t="shared" ref="G49:G57" si="18">$C$10</f>
        <v>.</v>
      </c>
      <c r="H49" s="48" t="s">
        <v>22</v>
      </c>
      <c r="I49" s="3">
        <v>0</v>
      </c>
      <c r="J49" s="106" t="s">
        <v>11</v>
      </c>
      <c r="K49" s="120" t="s">
        <v>16</v>
      </c>
      <c r="L49" s="229">
        <v>0</v>
      </c>
      <c r="M49" s="234">
        <v>0</v>
      </c>
      <c r="N49" s="235"/>
      <c r="O49" s="97"/>
    </row>
    <row r="50" spans="2:15" ht="24.95" customHeight="1" x14ac:dyDescent="0.2">
      <c r="B50" s="9"/>
      <c r="C50" s="25"/>
      <c r="D50" s="33">
        <f t="shared" ref="D50:D57" si="19">$D$48</f>
        <v>7</v>
      </c>
      <c r="E50" s="27" t="str">
        <f t="shared" si="17"/>
        <v>.</v>
      </c>
      <c r="F50" s="27">
        <v>3</v>
      </c>
      <c r="G50" s="30" t="str">
        <f t="shared" si="18"/>
        <v>.</v>
      </c>
      <c r="H50" s="48" t="s">
        <v>22</v>
      </c>
      <c r="I50" s="3">
        <v>0</v>
      </c>
      <c r="J50" s="106" t="s">
        <v>11</v>
      </c>
      <c r="K50" s="120" t="s">
        <v>16</v>
      </c>
      <c r="L50" s="229">
        <v>0</v>
      </c>
      <c r="M50" s="234">
        <v>0</v>
      </c>
      <c r="N50" s="235"/>
      <c r="O50" s="97"/>
    </row>
    <row r="51" spans="2:15" ht="24.95" customHeight="1" x14ac:dyDescent="0.2">
      <c r="B51" s="9"/>
      <c r="C51" s="25"/>
      <c r="D51" s="33">
        <f t="shared" si="19"/>
        <v>7</v>
      </c>
      <c r="E51" s="27" t="str">
        <f t="shared" si="17"/>
        <v>.</v>
      </c>
      <c r="F51" s="27">
        <v>4</v>
      </c>
      <c r="G51" s="30" t="str">
        <f t="shared" si="18"/>
        <v>.</v>
      </c>
      <c r="H51" s="48" t="s">
        <v>22</v>
      </c>
      <c r="I51" s="3">
        <v>0</v>
      </c>
      <c r="J51" s="106" t="s">
        <v>11</v>
      </c>
      <c r="K51" s="120" t="s">
        <v>16</v>
      </c>
      <c r="L51" s="229">
        <v>0</v>
      </c>
      <c r="M51" s="234">
        <v>0</v>
      </c>
      <c r="N51" s="235"/>
      <c r="O51" s="97"/>
    </row>
    <row r="52" spans="2:15" ht="24.95" customHeight="1" x14ac:dyDescent="0.2">
      <c r="B52" s="9"/>
      <c r="C52" s="25"/>
      <c r="D52" s="33">
        <f t="shared" si="19"/>
        <v>7</v>
      </c>
      <c r="E52" s="27" t="str">
        <f t="shared" si="17"/>
        <v>.</v>
      </c>
      <c r="F52" s="27">
        <v>5</v>
      </c>
      <c r="G52" s="30" t="str">
        <f t="shared" si="18"/>
        <v>.</v>
      </c>
      <c r="H52" s="48" t="s">
        <v>22</v>
      </c>
      <c r="I52" s="3">
        <v>0</v>
      </c>
      <c r="J52" s="106" t="s">
        <v>11</v>
      </c>
      <c r="K52" s="120" t="s">
        <v>16</v>
      </c>
      <c r="L52" s="229">
        <v>0</v>
      </c>
      <c r="M52" s="234">
        <v>0</v>
      </c>
      <c r="N52" s="235"/>
      <c r="O52" s="97"/>
    </row>
    <row r="53" spans="2:15" ht="24.95" customHeight="1" x14ac:dyDescent="0.2">
      <c r="B53" s="9"/>
      <c r="C53" s="25"/>
      <c r="D53" s="33">
        <f t="shared" si="19"/>
        <v>7</v>
      </c>
      <c r="E53" s="27" t="str">
        <f t="shared" si="17"/>
        <v>.</v>
      </c>
      <c r="F53" s="27">
        <v>6</v>
      </c>
      <c r="G53" s="30" t="str">
        <f t="shared" si="18"/>
        <v>.</v>
      </c>
      <c r="H53" s="48" t="s">
        <v>22</v>
      </c>
      <c r="I53" s="3">
        <v>0</v>
      </c>
      <c r="J53" s="106" t="s">
        <v>11</v>
      </c>
      <c r="K53" s="120" t="s">
        <v>16</v>
      </c>
      <c r="L53" s="229">
        <v>0</v>
      </c>
      <c r="M53" s="234">
        <v>0</v>
      </c>
      <c r="N53" s="235"/>
      <c r="O53" s="97"/>
    </row>
    <row r="54" spans="2:15" ht="24.95" customHeight="1" x14ac:dyDescent="0.2">
      <c r="B54" s="9"/>
      <c r="C54" s="21"/>
      <c r="D54" s="33">
        <f t="shared" si="19"/>
        <v>7</v>
      </c>
      <c r="E54" s="27" t="str">
        <f t="shared" si="17"/>
        <v>.</v>
      </c>
      <c r="F54" s="27">
        <v>7</v>
      </c>
      <c r="G54" s="30" t="str">
        <f t="shared" si="18"/>
        <v>.</v>
      </c>
      <c r="H54" s="48" t="s">
        <v>22</v>
      </c>
      <c r="I54" s="3">
        <v>0</v>
      </c>
      <c r="J54" s="106" t="s">
        <v>11</v>
      </c>
      <c r="K54" s="120" t="s">
        <v>16</v>
      </c>
      <c r="L54" s="229">
        <v>0</v>
      </c>
      <c r="M54" s="234">
        <v>0</v>
      </c>
      <c r="N54" s="235"/>
      <c r="O54" s="97"/>
    </row>
    <row r="55" spans="2:15" ht="24.95" customHeight="1" x14ac:dyDescent="0.2">
      <c r="B55" s="9"/>
      <c r="C55" s="21"/>
      <c r="D55" s="33">
        <f t="shared" si="19"/>
        <v>7</v>
      </c>
      <c r="E55" s="27" t="str">
        <f t="shared" si="17"/>
        <v>.</v>
      </c>
      <c r="F55" s="27">
        <v>8</v>
      </c>
      <c r="G55" s="30" t="str">
        <f t="shared" si="18"/>
        <v>.</v>
      </c>
      <c r="H55" s="48" t="s">
        <v>22</v>
      </c>
      <c r="I55" s="3">
        <v>0</v>
      </c>
      <c r="J55" s="106" t="s">
        <v>11</v>
      </c>
      <c r="K55" s="120" t="s">
        <v>16</v>
      </c>
      <c r="L55" s="229">
        <v>0</v>
      </c>
      <c r="M55" s="234">
        <v>0</v>
      </c>
      <c r="N55" s="235"/>
      <c r="O55" s="97"/>
    </row>
    <row r="56" spans="2:15" ht="24.95" customHeight="1" x14ac:dyDescent="0.2">
      <c r="B56" s="9"/>
      <c r="C56" s="21"/>
      <c r="D56" s="33">
        <f t="shared" si="19"/>
        <v>7</v>
      </c>
      <c r="E56" s="27" t="str">
        <f t="shared" si="17"/>
        <v>.</v>
      </c>
      <c r="F56" s="27">
        <v>9</v>
      </c>
      <c r="G56" s="30" t="str">
        <f t="shared" si="18"/>
        <v>.</v>
      </c>
      <c r="H56" s="48" t="s">
        <v>22</v>
      </c>
      <c r="I56" s="3">
        <v>0</v>
      </c>
      <c r="J56" s="106" t="s">
        <v>11</v>
      </c>
      <c r="K56" s="120" t="s">
        <v>16</v>
      </c>
      <c r="L56" s="229">
        <v>0</v>
      </c>
      <c r="M56" s="234">
        <v>0</v>
      </c>
      <c r="N56" s="235"/>
      <c r="O56" s="97"/>
    </row>
    <row r="57" spans="2:15" ht="24.95" customHeight="1" thickBot="1" x14ac:dyDescent="0.25">
      <c r="B57" s="45"/>
      <c r="C57" s="22"/>
      <c r="D57" s="33">
        <f t="shared" si="19"/>
        <v>7</v>
      </c>
      <c r="E57" s="28" t="str">
        <f t="shared" si="17"/>
        <v>.</v>
      </c>
      <c r="F57" s="28">
        <v>10</v>
      </c>
      <c r="G57" s="37" t="str">
        <f t="shared" si="18"/>
        <v>.</v>
      </c>
      <c r="H57" s="48" t="s">
        <v>22</v>
      </c>
      <c r="I57" s="24">
        <v>0</v>
      </c>
      <c r="J57" s="137" t="s">
        <v>11</v>
      </c>
      <c r="K57" s="231" t="s">
        <v>16</v>
      </c>
      <c r="L57" s="226">
        <v>0</v>
      </c>
      <c r="M57" s="232">
        <v>0</v>
      </c>
      <c r="N57" s="233"/>
      <c r="O57" s="97"/>
    </row>
    <row r="58" spans="2:15" ht="25.35" customHeight="1" x14ac:dyDescent="0.2">
      <c r="B58" s="54">
        <f>B47+1</f>
        <v>8</v>
      </c>
      <c r="C58" s="60" t="str">
        <f>$C$10</f>
        <v>.</v>
      </c>
      <c r="D58" s="26"/>
      <c r="E58" s="26"/>
      <c r="F58" s="26"/>
      <c r="G58" s="26"/>
      <c r="H58" s="53" t="s">
        <v>23</v>
      </c>
      <c r="I58" s="14"/>
      <c r="J58" s="15"/>
      <c r="K58" s="176"/>
    </row>
    <row r="59" spans="2:15" ht="24.95" customHeight="1" x14ac:dyDescent="0.2">
      <c r="B59" s="9"/>
      <c r="C59" s="21"/>
      <c r="D59" s="33">
        <f>$B$58</f>
        <v>8</v>
      </c>
      <c r="E59" s="27" t="str">
        <f>$C$10</f>
        <v>.</v>
      </c>
      <c r="F59" s="27" cm="1">
        <f t="array" ref="F59:F68">_xlfn.SEQUENCE(COUNTA(H59:H68))</f>
        <v>1</v>
      </c>
      <c r="G59" s="30" t="str">
        <f>$C$10</f>
        <v>.</v>
      </c>
      <c r="H59" s="52" t="str">
        <f>H48</f>
        <v>[dodavatel doplní název licence a popis funkcionality]</v>
      </c>
      <c r="I59" s="13">
        <v>0</v>
      </c>
      <c r="J59" s="10" t="s">
        <v>24</v>
      </c>
    </row>
    <row r="60" spans="2:15" ht="24.95" customHeight="1" x14ac:dyDescent="0.2">
      <c r="B60" s="9"/>
      <c r="C60" s="21"/>
      <c r="D60" s="33">
        <f t="shared" ref="D60:D68" si="20">$B$58</f>
        <v>8</v>
      </c>
      <c r="E60" s="27" t="str">
        <f t="shared" ref="E60:E68" si="21">$C$10</f>
        <v>.</v>
      </c>
      <c r="F60" s="27">
        <v>2</v>
      </c>
      <c r="G60" s="30" t="str">
        <f t="shared" ref="G60:G68" si="22">$C$10</f>
        <v>.</v>
      </c>
      <c r="H60" s="52" t="str">
        <f t="shared" ref="H60:H68" si="23">H49</f>
        <v>[dodavatel doplní název licence a popis funkcionality]</v>
      </c>
      <c r="I60" s="3">
        <v>0</v>
      </c>
      <c r="J60" s="10" t="s">
        <v>24</v>
      </c>
    </row>
    <row r="61" spans="2:15" ht="24.95" customHeight="1" x14ac:dyDescent="0.2">
      <c r="B61" s="9"/>
      <c r="C61" s="21"/>
      <c r="D61" s="33">
        <f t="shared" si="20"/>
        <v>8</v>
      </c>
      <c r="E61" s="27" t="str">
        <f t="shared" si="21"/>
        <v>.</v>
      </c>
      <c r="F61" s="27">
        <v>3</v>
      </c>
      <c r="G61" s="30" t="str">
        <f t="shared" si="22"/>
        <v>.</v>
      </c>
      <c r="H61" s="52" t="str">
        <f t="shared" si="23"/>
        <v>[dodavatel doplní název licence a popis funkcionality]</v>
      </c>
      <c r="I61" s="3">
        <v>0</v>
      </c>
      <c r="J61" s="10" t="s">
        <v>24</v>
      </c>
    </row>
    <row r="62" spans="2:15" ht="24.95" customHeight="1" x14ac:dyDescent="0.2">
      <c r="B62" s="9"/>
      <c r="C62" s="21"/>
      <c r="D62" s="33">
        <f t="shared" si="20"/>
        <v>8</v>
      </c>
      <c r="E62" s="27" t="str">
        <f t="shared" si="21"/>
        <v>.</v>
      </c>
      <c r="F62" s="27">
        <v>4</v>
      </c>
      <c r="G62" s="30" t="str">
        <f t="shared" si="22"/>
        <v>.</v>
      </c>
      <c r="H62" s="52" t="str">
        <f t="shared" si="23"/>
        <v>[dodavatel doplní název licence a popis funkcionality]</v>
      </c>
      <c r="I62" s="3">
        <v>0</v>
      </c>
      <c r="J62" s="10" t="s">
        <v>24</v>
      </c>
    </row>
    <row r="63" spans="2:15" ht="24.95" customHeight="1" x14ac:dyDescent="0.2">
      <c r="B63" s="9"/>
      <c r="C63" s="21"/>
      <c r="D63" s="33">
        <f t="shared" si="20"/>
        <v>8</v>
      </c>
      <c r="E63" s="27" t="str">
        <f t="shared" si="21"/>
        <v>.</v>
      </c>
      <c r="F63" s="27">
        <v>5</v>
      </c>
      <c r="G63" s="30" t="str">
        <f t="shared" si="22"/>
        <v>.</v>
      </c>
      <c r="H63" s="52" t="str">
        <f t="shared" si="23"/>
        <v>[dodavatel doplní název licence a popis funkcionality]</v>
      </c>
      <c r="I63" s="3">
        <v>0</v>
      </c>
      <c r="J63" s="10" t="s">
        <v>24</v>
      </c>
    </row>
    <row r="64" spans="2:15" ht="24.95" customHeight="1" x14ac:dyDescent="0.2">
      <c r="B64" s="9"/>
      <c r="C64" s="21"/>
      <c r="D64" s="33">
        <f t="shared" si="20"/>
        <v>8</v>
      </c>
      <c r="E64" s="27" t="str">
        <f t="shared" si="21"/>
        <v>.</v>
      </c>
      <c r="F64" s="27">
        <v>6</v>
      </c>
      <c r="G64" s="30" t="str">
        <f t="shared" si="22"/>
        <v>.</v>
      </c>
      <c r="H64" s="52" t="str">
        <f t="shared" si="23"/>
        <v>[dodavatel doplní název licence a popis funkcionality]</v>
      </c>
      <c r="I64" s="3">
        <v>0</v>
      </c>
      <c r="J64" s="10" t="s">
        <v>24</v>
      </c>
    </row>
    <row r="65" spans="2:10" ht="24.95" customHeight="1" x14ac:dyDescent="0.2">
      <c r="B65" s="9"/>
      <c r="C65" s="21"/>
      <c r="D65" s="33">
        <f t="shared" si="20"/>
        <v>8</v>
      </c>
      <c r="E65" s="27" t="str">
        <f t="shared" si="21"/>
        <v>.</v>
      </c>
      <c r="F65" s="27">
        <v>7</v>
      </c>
      <c r="G65" s="30" t="str">
        <f t="shared" si="22"/>
        <v>.</v>
      </c>
      <c r="H65" s="52" t="str">
        <f t="shared" si="23"/>
        <v>[dodavatel doplní název licence a popis funkcionality]</v>
      </c>
      <c r="I65" s="3">
        <v>0</v>
      </c>
      <c r="J65" s="10" t="s">
        <v>24</v>
      </c>
    </row>
    <row r="66" spans="2:10" ht="24.95" customHeight="1" x14ac:dyDescent="0.2">
      <c r="B66" s="9"/>
      <c r="C66" s="21"/>
      <c r="D66" s="33">
        <f t="shared" si="20"/>
        <v>8</v>
      </c>
      <c r="E66" s="27" t="str">
        <f t="shared" si="21"/>
        <v>.</v>
      </c>
      <c r="F66" s="27">
        <v>8</v>
      </c>
      <c r="G66" s="30" t="str">
        <f t="shared" si="22"/>
        <v>.</v>
      </c>
      <c r="H66" s="52" t="str">
        <f t="shared" si="23"/>
        <v>[dodavatel doplní název licence a popis funkcionality]</v>
      </c>
      <c r="I66" s="3">
        <v>0</v>
      </c>
      <c r="J66" s="10" t="s">
        <v>24</v>
      </c>
    </row>
    <row r="67" spans="2:10" ht="24.95" customHeight="1" x14ac:dyDescent="0.2">
      <c r="B67" s="9"/>
      <c r="C67" s="21"/>
      <c r="D67" s="33">
        <f t="shared" si="20"/>
        <v>8</v>
      </c>
      <c r="E67" s="27" t="str">
        <f t="shared" si="21"/>
        <v>.</v>
      </c>
      <c r="F67" s="27">
        <v>9</v>
      </c>
      <c r="G67" s="30" t="str">
        <f t="shared" si="22"/>
        <v>.</v>
      </c>
      <c r="H67" s="52" t="str">
        <f t="shared" si="23"/>
        <v>[dodavatel doplní název licence a popis funkcionality]</v>
      </c>
      <c r="I67" s="3">
        <v>0</v>
      </c>
      <c r="J67" s="10" t="s">
        <v>24</v>
      </c>
    </row>
    <row r="68" spans="2:10" ht="24.95" customHeight="1" thickBot="1" x14ac:dyDescent="0.25">
      <c r="B68" s="46"/>
      <c r="C68" s="47"/>
      <c r="D68" s="34">
        <f t="shared" si="20"/>
        <v>8</v>
      </c>
      <c r="E68" s="29" t="str">
        <f t="shared" si="21"/>
        <v>.</v>
      </c>
      <c r="F68" s="29">
        <v>10</v>
      </c>
      <c r="G68" s="31" t="str">
        <f t="shared" si="22"/>
        <v>.</v>
      </c>
      <c r="H68" s="79" t="str">
        <f t="shared" si="23"/>
        <v>[dodavatel doplní název licence a popis funkcionality]</v>
      </c>
      <c r="I68" s="12">
        <v>0</v>
      </c>
      <c r="J68" s="77" t="s">
        <v>24</v>
      </c>
    </row>
    <row r="69" spans="2:10" ht="13.5" thickTop="1" x14ac:dyDescent="0.2"/>
  </sheetData>
  <sheetProtection algorithmName="SHA-512" hashValue="wd61cR7AfOyofBeg8AunSG4ji20oN/UA+c9lbNaFgP6UDz1L9F3kcC+75q/qnm8TICBNgrTpiOKH1hHj7mlgtw==" saltValue="Pjxz4KbDKWwJs7E9i+gsaQ==" spinCount="100000" sheet="1" selectLockedCells="1"/>
  <mergeCells count="17">
    <mergeCell ref="B9:H9"/>
    <mergeCell ref="B3:Q3"/>
    <mergeCell ref="B46:H46"/>
    <mergeCell ref="B13:H13"/>
    <mergeCell ref="B39:P39"/>
    <mergeCell ref="M46:N46"/>
    <mergeCell ref="M47:N47"/>
    <mergeCell ref="M48:N48"/>
    <mergeCell ref="M49:N49"/>
    <mergeCell ref="M50:N50"/>
    <mergeCell ref="M51:N51"/>
    <mergeCell ref="M57:N57"/>
    <mergeCell ref="M52:N52"/>
    <mergeCell ref="M53:N53"/>
    <mergeCell ref="M54:N54"/>
    <mergeCell ref="M55:N55"/>
    <mergeCell ref="M56:N56"/>
  </mergeCells>
  <phoneticPr fontId="9" type="noConversion"/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39CEA177-A152-44CD-BDDF-335E53B3AEBA}">
            <xm:f>$K$48=List1!$B$2</xm:f>
            <x14:dxf>
              <fill>
                <patternFill>
                  <bgColor rgb="FFFFFF00"/>
                </pattern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10" id="{03C865FB-8787-478E-9B9A-B5AC79AA4111}">
            <xm:f>$K$49=List1!$B$2</xm:f>
            <x14:dxf>
              <fill>
                <patternFill>
                  <bgColor rgb="FFFFFF00"/>
                </pattern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9" id="{EDB28988-607E-427E-8DF9-B25DCD200BA5}">
            <xm:f>$K$50=List1!$B$2</xm:f>
            <x14:dxf>
              <fill>
                <patternFill>
                  <bgColor rgb="FFFFFF00"/>
                </patternFill>
              </fill>
            </x14:dxf>
          </x14:cfRule>
          <xm:sqref>L50</xm:sqref>
        </x14:conditionalFormatting>
        <x14:conditionalFormatting xmlns:xm="http://schemas.microsoft.com/office/excel/2006/main">
          <x14:cfRule type="expression" priority="8" id="{6E086672-BA01-4C3F-94E3-36411426564F}">
            <xm:f>$K$51=List1!$B$2</xm:f>
            <x14:dxf>
              <fill>
                <patternFill>
                  <bgColor rgb="FFFFFF00"/>
                </patternFill>
              </fill>
            </x14:dxf>
          </x14:cfRule>
          <xm:sqref>L51</xm:sqref>
        </x14:conditionalFormatting>
        <x14:conditionalFormatting xmlns:xm="http://schemas.microsoft.com/office/excel/2006/main">
          <x14:cfRule type="expression" priority="7" id="{A31FB3D6-7178-442A-B1FF-04427648433B}">
            <xm:f>$K$52=List1!$B$2</xm:f>
            <x14:dxf>
              <fill>
                <patternFill>
                  <bgColor rgb="FFFFFF00"/>
                </patternFill>
              </fill>
            </x14:dxf>
          </x14:cfRule>
          <xm:sqref>L52</xm:sqref>
        </x14:conditionalFormatting>
        <x14:conditionalFormatting xmlns:xm="http://schemas.microsoft.com/office/excel/2006/main">
          <x14:cfRule type="expression" priority="6" id="{1F661DBC-9DDC-4AE3-A268-DA0C9FF71EFA}">
            <xm:f>$K$53=List1!$B$2</xm:f>
            <x14:dxf>
              <fill>
                <patternFill>
                  <bgColor rgb="FFFFFF00"/>
                </pattern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5" id="{25AC1A27-6AE9-4A9A-A58C-7B52AE648D5A}">
            <xm:f>$K$54=List1!$B$2</xm:f>
            <x14:dxf>
              <fill>
                <patternFill>
                  <bgColor rgb="FFFFFF00"/>
                </pattern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4" id="{B98CDF3D-CC5F-44DD-BF9B-B9C047C8738C}">
            <xm:f>$K$55=List1!$B$2</xm:f>
            <x14:dxf>
              <fill>
                <patternFill>
                  <bgColor rgb="FFFFFF00"/>
                </patternFill>
              </fill>
            </x14:dxf>
          </x14:cfRule>
          <xm:sqref>L55</xm:sqref>
        </x14:conditionalFormatting>
        <x14:conditionalFormatting xmlns:xm="http://schemas.microsoft.com/office/excel/2006/main">
          <x14:cfRule type="expression" priority="3" id="{83445B2C-B640-4307-95B3-67B34E4C4276}">
            <xm:f>$K$56=List1!$B$2</xm:f>
            <x14:dxf>
              <fill>
                <patternFill>
                  <bgColor rgb="FFFFFF00"/>
                </patternFill>
              </fill>
            </x14:dxf>
          </x14:cfRule>
          <xm:sqref>L56</xm:sqref>
        </x14:conditionalFormatting>
        <x14:conditionalFormatting xmlns:xm="http://schemas.microsoft.com/office/excel/2006/main">
          <x14:cfRule type="expression" priority="2" id="{16CE1374-74AF-48EC-8A77-96ED4CE6557C}">
            <xm:f>$K$57=List1!$B$2</xm:f>
            <x14:dxf>
              <fill>
                <patternFill>
                  <bgColor rgb="FFFFFF00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1" id="{40FD6CD4-9661-416C-B1AF-78E83BB67BBC}">
            <xm:f>$M$15=List1!$B$2</xm:f>
            <x14:dxf>
              <fill>
                <patternFill>
                  <bgColor rgb="FFFFFF00"/>
                </patternFill>
              </fill>
            </x14:dxf>
          </x14:cfRule>
          <x14:cfRule type="expression" priority="21" id="{9DAFE2AB-A0DA-4DF7-86BA-5A81CCAC349E}">
            <xm:f>$M$15=List1!$B$2</xm:f>
            <x14:dxf/>
          </x14:cfRule>
          <xm:sqref>N15</xm:sqref>
        </x14:conditionalFormatting>
        <x14:conditionalFormatting xmlns:xm="http://schemas.microsoft.com/office/excel/2006/main">
          <x14:cfRule type="expression" priority="20" id="{243C4D99-EA53-42AA-AE60-68EBE0AB1A6C}">
            <xm:f>$M$16=List1!$B$2</xm:f>
            <x14:dxf>
              <fill>
                <patternFill>
                  <bgColor rgb="FFFFFF00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expression" priority="19" id="{10A55E85-C2FE-47CF-A6C9-3901E72A01CA}">
            <xm:f>$M$17=List1!$B$2</xm:f>
            <x14:dxf>
              <fill>
                <patternFill>
                  <bgColor rgb="FFFFFF00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expression" priority="18" id="{70C23FF3-AC1D-49DF-8031-8E1B6D397D09}">
            <xm:f>$M$18=List1!$B$2</xm:f>
            <x14:dxf>
              <fill>
                <patternFill>
                  <bgColor rgb="FFFFFF00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7" id="{31EA1077-F26C-47DE-8550-916248B56C6F}">
            <xm:f>$M$19=List1!$B$2</xm:f>
            <x14:dxf>
              <fill>
                <patternFill>
                  <bgColor rgb="FFFFFF00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6" id="{49227D23-26EE-4823-B9C9-7EE5239153A9}">
            <xm:f>$M$20=List1!$B$2</xm:f>
            <x14:dxf>
              <fill>
                <patternFill>
                  <bgColor rgb="FFFFFF00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expression" priority="15" id="{3DBCDB63-0771-468E-B55F-CE9F66CDF5A5}">
            <xm:f>$M$21=List1!$B$2</xm:f>
            <x14:dxf>
              <fill>
                <patternFill>
                  <bgColor rgb="FFFFFF00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expression" priority="14" id="{28D192B3-146B-45FF-82C9-6A37250F0A28}">
            <xm:f>$M$22=List1!$B$2</xm:f>
            <x14:dxf>
              <fill>
                <patternFill>
                  <bgColor rgb="FFFFFF00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expression" priority="13" id="{6E46A7AB-40B8-4E8A-A822-ECDD1868433D}">
            <xm:f>$M$23=List1!$B$2</xm:f>
            <x14:dxf>
              <fill>
                <patternFill>
                  <bgColor rgb="FFFFFF00"/>
                </pattern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12" id="{31CCB90E-5C53-44CA-BCE9-C6277EB89827}">
            <xm:f>$M$24=List1!$B$2</xm:f>
            <x14:dxf>
              <fill>
                <patternFill>
                  <bgColor rgb="FFFFFF00"/>
                </patternFill>
              </fill>
            </x14:dxf>
          </x14:cfRule>
          <xm:sqref>N24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B31866-6B9F-40E8-B5CB-B0C7871133E8}">
          <x14:formula1>
            <xm:f>List1!$B$2:$B$3</xm:f>
          </x14:formula1>
          <xm:sqref>M15:M24 K48:K57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2AB9-CF11-4A26-82C5-5651B8015F5F}">
  <dimension ref="B2:K59"/>
  <sheetViews>
    <sheetView topLeftCell="A36" workbookViewId="0">
      <selection activeCell="F38" sqref="F38"/>
    </sheetView>
  </sheetViews>
  <sheetFormatPr defaultColWidth="9.140625" defaultRowHeight="12.75" x14ac:dyDescent="0.2"/>
  <cols>
    <col min="1" max="1" width="4" customWidth="1"/>
    <col min="2" max="2" width="4.5703125" customWidth="1"/>
    <col min="3" max="3" width="2.5703125" bestFit="1" customWidth="1"/>
    <col min="4" max="4" width="3.5703125" customWidth="1"/>
    <col min="5" max="5" width="88.5703125" customWidth="1"/>
    <col min="6" max="10" width="18.7109375" customWidth="1"/>
  </cols>
  <sheetData>
    <row r="2" spans="2:10" ht="14.25" x14ac:dyDescent="0.2">
      <c r="J2" s="7" t="s">
        <v>25</v>
      </c>
    </row>
    <row r="3" spans="2:10" ht="25.35" customHeight="1" thickBot="1" x14ac:dyDescent="0.25">
      <c r="B3" s="11" t="str">
        <f>'Modelový příklad'!B8</f>
        <v>TABULKA č. 1</v>
      </c>
      <c r="C3" s="11"/>
      <c r="D3" s="11"/>
      <c r="E3" s="11"/>
    </row>
    <row r="4" spans="2:10" s="1" customFormat="1" ht="65.099999999999994" customHeight="1" thickTop="1" thickBot="1" x14ac:dyDescent="0.25">
      <c r="B4" s="238" t="s">
        <v>2</v>
      </c>
      <c r="C4" s="239"/>
      <c r="D4" s="239"/>
      <c r="E4" s="239"/>
      <c r="F4" s="102" t="s">
        <v>42</v>
      </c>
    </row>
    <row r="5" spans="2:10" ht="30" customHeight="1" thickTop="1" x14ac:dyDescent="0.2">
      <c r="B5" s="86">
        <f>'Modelový příklad'!B10</f>
        <v>1</v>
      </c>
      <c r="C5" s="89"/>
      <c r="D5" s="81"/>
      <c r="E5" s="90" t="s">
        <v>26</v>
      </c>
      <c r="F5" s="148">
        <f>'Modelový příklad'!I10</f>
        <v>0</v>
      </c>
      <c r="G5" s="255" t="str">
        <f>'Modelový příklad'!J9</f>
        <v>Měrná jednotka
(m.j.)</v>
      </c>
      <c r="H5" s="255" t="s">
        <v>38</v>
      </c>
      <c r="I5" s="255" t="s">
        <v>62</v>
      </c>
      <c r="J5" s="257" t="s">
        <v>58</v>
      </c>
    </row>
    <row r="6" spans="2:10" ht="24.95" customHeight="1" x14ac:dyDescent="0.2">
      <c r="B6" s="85">
        <f>'Modelový příklad'!B14</f>
        <v>2</v>
      </c>
      <c r="C6" s="88"/>
      <c r="D6" s="80"/>
      <c r="E6" s="262" t="s">
        <v>52</v>
      </c>
      <c r="F6" s="264"/>
      <c r="G6" s="256"/>
      <c r="H6" s="256"/>
      <c r="I6" s="256"/>
      <c r="J6" s="258"/>
    </row>
    <row r="7" spans="2:10" ht="24.95" customHeight="1" x14ac:dyDescent="0.2">
      <c r="B7" s="86"/>
      <c r="C7" s="94" t="s">
        <v>27</v>
      </c>
      <c r="D7" s="93" t="s">
        <v>28</v>
      </c>
      <c r="E7" s="18" t="str">
        <f>'Modelový příklad'!H15</f>
        <v>[dodavatel doplní název licence + kód]</v>
      </c>
      <c r="F7" s="149">
        <f>'Modelový příklad'!I15</f>
        <v>0</v>
      </c>
      <c r="G7" s="151" t="str">
        <f>'Modelový příklad'!J15</f>
        <v>ks/rok</v>
      </c>
      <c r="H7" s="152">
        <f>'Modelový příklad'!K15</f>
        <v>0</v>
      </c>
      <c r="I7" s="151">
        <f>'Modelový příklad'!N15</f>
        <v>0</v>
      </c>
      <c r="J7" s="99">
        <f>'Modelový příklad'!O15</f>
        <v>0</v>
      </c>
    </row>
    <row r="8" spans="2:10" ht="24.95" customHeight="1" x14ac:dyDescent="0.2">
      <c r="B8" s="86"/>
      <c r="C8" s="94" t="s">
        <v>27</v>
      </c>
      <c r="D8" s="93" t="s">
        <v>27</v>
      </c>
      <c r="E8" s="18" t="str">
        <f>'Modelový příklad'!H16</f>
        <v>[dodavatel doplní název licence + kód]</v>
      </c>
      <c r="F8" s="149">
        <f>'Modelový příklad'!I16</f>
        <v>0</v>
      </c>
      <c r="G8" s="151" t="str">
        <f>'Modelový příklad'!J16</f>
        <v>ks/rok</v>
      </c>
      <c r="H8" s="152">
        <f>'Modelový příklad'!K16</f>
        <v>0</v>
      </c>
      <c r="I8" s="151">
        <f>'Modelový příklad'!N16</f>
        <v>0</v>
      </c>
      <c r="J8" s="99">
        <f>'Modelový příklad'!O16</f>
        <v>0</v>
      </c>
    </row>
    <row r="9" spans="2:10" ht="24.95" customHeight="1" x14ac:dyDescent="0.2">
      <c r="B9" s="86"/>
      <c r="C9" s="94" t="s">
        <v>27</v>
      </c>
      <c r="D9" s="93" t="s">
        <v>29</v>
      </c>
      <c r="E9" s="18" t="str">
        <f>'Modelový příklad'!H17</f>
        <v>[dodavatel doplní název licence + kód]</v>
      </c>
      <c r="F9" s="149">
        <f>'Modelový příklad'!I17</f>
        <v>0</v>
      </c>
      <c r="G9" s="151" t="str">
        <f>'Modelový příklad'!J17</f>
        <v>ks/rok</v>
      </c>
      <c r="H9" s="152">
        <f>'Modelový příklad'!K17</f>
        <v>0</v>
      </c>
      <c r="I9" s="151">
        <f>'Modelový příklad'!N17</f>
        <v>0</v>
      </c>
      <c r="J9" s="99">
        <f>'Modelový příklad'!O17</f>
        <v>0</v>
      </c>
    </row>
    <row r="10" spans="2:10" ht="24.95" customHeight="1" x14ac:dyDescent="0.2">
      <c r="B10" s="86"/>
      <c r="C10" s="94" t="s">
        <v>27</v>
      </c>
      <c r="D10" s="93" t="s">
        <v>30</v>
      </c>
      <c r="E10" s="18" t="str">
        <f>'Modelový příklad'!H18</f>
        <v>[dodavatel doplní název licence + kód]</v>
      </c>
      <c r="F10" s="149">
        <f>'Modelový příklad'!I18</f>
        <v>0</v>
      </c>
      <c r="G10" s="151" t="str">
        <f>'Modelový příklad'!J18</f>
        <v>ks/rok</v>
      </c>
      <c r="H10" s="152">
        <f>'Modelový příklad'!K18</f>
        <v>0</v>
      </c>
      <c r="I10" s="151">
        <f>'Modelový příklad'!N18</f>
        <v>0</v>
      </c>
      <c r="J10" s="99">
        <f>'Modelový příklad'!O18</f>
        <v>0</v>
      </c>
    </row>
    <row r="11" spans="2:10" ht="24.95" customHeight="1" x14ac:dyDescent="0.2">
      <c r="B11" s="86"/>
      <c r="C11" s="94" t="s">
        <v>27</v>
      </c>
      <c r="D11" s="93" t="s">
        <v>31</v>
      </c>
      <c r="E11" s="18" t="str">
        <f>'Modelový příklad'!H19</f>
        <v>[dodavatel doplní název licence + kód]</v>
      </c>
      <c r="F11" s="149">
        <f>'Modelový příklad'!I19</f>
        <v>0</v>
      </c>
      <c r="G11" s="151" t="str">
        <f>'Modelový příklad'!J19</f>
        <v>ks/rok</v>
      </c>
      <c r="H11" s="152">
        <f>'Modelový příklad'!K19</f>
        <v>0</v>
      </c>
      <c r="I11" s="151">
        <f>'Modelový příklad'!N19</f>
        <v>0</v>
      </c>
      <c r="J11" s="99">
        <f>'Modelový příklad'!O19</f>
        <v>0</v>
      </c>
    </row>
    <row r="12" spans="2:10" ht="24.95" customHeight="1" x14ac:dyDescent="0.2">
      <c r="B12" s="86"/>
      <c r="C12" s="94" t="s">
        <v>27</v>
      </c>
      <c r="D12" s="93" t="s">
        <v>32</v>
      </c>
      <c r="E12" s="18" t="str">
        <f>'Modelový příklad'!H20</f>
        <v>[dodavatel doplní název licence + kód]</v>
      </c>
      <c r="F12" s="149">
        <f>'Modelový příklad'!I20</f>
        <v>0</v>
      </c>
      <c r="G12" s="151" t="str">
        <f>'Modelový příklad'!J20</f>
        <v>ks/rok</v>
      </c>
      <c r="H12" s="152">
        <f>'Modelový příklad'!K20</f>
        <v>0</v>
      </c>
      <c r="I12" s="151">
        <f>'Modelový příklad'!N20</f>
        <v>0</v>
      </c>
      <c r="J12" s="99">
        <f>'Modelový příklad'!O20</f>
        <v>0</v>
      </c>
    </row>
    <row r="13" spans="2:10" ht="24.95" customHeight="1" x14ac:dyDescent="0.2">
      <c r="B13" s="86"/>
      <c r="C13" s="94" t="s">
        <v>27</v>
      </c>
      <c r="D13" s="93" t="s">
        <v>33</v>
      </c>
      <c r="E13" s="18" t="str">
        <f>'Modelový příklad'!H21</f>
        <v>[dodavatel doplní název licence + kód]</v>
      </c>
      <c r="F13" s="149">
        <f>'Modelový příklad'!I21</f>
        <v>0</v>
      </c>
      <c r="G13" s="151" t="str">
        <f>'Modelový příklad'!J21</f>
        <v>ks/rok</v>
      </c>
      <c r="H13" s="152">
        <f>'Modelový příklad'!K21</f>
        <v>0</v>
      </c>
      <c r="I13" s="151">
        <f>'Modelový příklad'!N21</f>
        <v>0</v>
      </c>
      <c r="J13" s="99">
        <f>'Modelový příklad'!O21</f>
        <v>0</v>
      </c>
    </row>
    <row r="14" spans="2:10" ht="24.95" customHeight="1" x14ac:dyDescent="0.2">
      <c r="B14" s="86"/>
      <c r="C14" s="94" t="s">
        <v>27</v>
      </c>
      <c r="D14" s="93" t="s">
        <v>34</v>
      </c>
      <c r="E14" s="18" t="str">
        <f>'Modelový příklad'!H22</f>
        <v>[dodavatel doplní název licence + kód]</v>
      </c>
      <c r="F14" s="149">
        <f>'Modelový příklad'!I22</f>
        <v>0</v>
      </c>
      <c r="G14" s="151" t="str">
        <f>'Modelový příklad'!J22</f>
        <v>ks/rok</v>
      </c>
      <c r="H14" s="152">
        <f>'Modelový příklad'!K22</f>
        <v>0</v>
      </c>
      <c r="I14" s="151">
        <f>'Modelový příklad'!N22</f>
        <v>0</v>
      </c>
      <c r="J14" s="99">
        <f>'Modelový příklad'!O22</f>
        <v>0</v>
      </c>
    </row>
    <row r="15" spans="2:10" ht="24.95" customHeight="1" x14ac:dyDescent="0.2">
      <c r="B15" s="86"/>
      <c r="C15" s="94" t="s">
        <v>27</v>
      </c>
      <c r="D15" s="93" t="s">
        <v>35</v>
      </c>
      <c r="E15" s="18" t="str">
        <f>'Modelový příklad'!H20</f>
        <v>[dodavatel doplní název licence + kód]</v>
      </c>
      <c r="F15" s="149">
        <f>'Modelový příklad'!I23</f>
        <v>0</v>
      </c>
      <c r="G15" s="151" t="str">
        <f>'Modelový příklad'!J23</f>
        <v>ks/rok</v>
      </c>
      <c r="H15" s="152">
        <f>'Modelový příklad'!K23</f>
        <v>0</v>
      </c>
      <c r="I15" s="151">
        <f>'Modelový příklad'!N23</f>
        <v>0</v>
      </c>
      <c r="J15" s="99">
        <f>'Modelový příklad'!O23</f>
        <v>0</v>
      </c>
    </row>
    <row r="16" spans="2:10" ht="24.95" customHeight="1" thickBot="1" x14ac:dyDescent="0.25">
      <c r="B16" s="86"/>
      <c r="C16" s="95" t="s">
        <v>27</v>
      </c>
      <c r="D16" s="93" t="s">
        <v>36</v>
      </c>
      <c r="E16" s="18" t="str">
        <f>'Modelový příklad'!H17</f>
        <v>[dodavatel doplní název licence + kód]</v>
      </c>
      <c r="F16" s="150">
        <f>'Modelový příklad'!I24</f>
        <v>0</v>
      </c>
      <c r="G16" s="153" t="str">
        <f>'Modelový příklad'!J24</f>
        <v>ks/rok</v>
      </c>
      <c r="H16" s="154">
        <f>'Modelový příklad'!K24</f>
        <v>0</v>
      </c>
      <c r="I16" s="153">
        <f>'Modelový příklad'!N24</f>
        <v>0</v>
      </c>
      <c r="J16" s="101">
        <f>'Modelový příklad'!O24</f>
        <v>0</v>
      </c>
    </row>
    <row r="17" spans="2:11" ht="24.95" customHeight="1" thickTop="1" x14ac:dyDescent="0.2">
      <c r="B17" s="85">
        <f>'Modelový příklad'!B25</f>
        <v>3</v>
      </c>
      <c r="C17" s="88"/>
      <c r="D17" s="80"/>
      <c r="E17" s="262" t="s">
        <v>37</v>
      </c>
      <c r="F17" s="263"/>
      <c r="H17" s="2"/>
    </row>
    <row r="18" spans="2:11" ht="24.95" customHeight="1" x14ac:dyDescent="0.2">
      <c r="B18" s="86"/>
      <c r="C18" s="88" t="s">
        <v>29</v>
      </c>
      <c r="D18" s="93" t="s">
        <v>28</v>
      </c>
      <c r="E18" s="18" t="str">
        <f>'Modelový příklad'!H26</f>
        <v>[dodavatel doplní název licence + kód]</v>
      </c>
      <c r="F18" s="100">
        <f>'Modelový příklad'!I26</f>
        <v>0</v>
      </c>
      <c r="G18" s="219"/>
      <c r="H18" s="220"/>
      <c r="I18" s="219"/>
      <c r="J18" s="219"/>
      <c r="K18" s="219"/>
    </row>
    <row r="19" spans="2:11" ht="24.95" customHeight="1" x14ac:dyDescent="0.2">
      <c r="B19" s="86"/>
      <c r="C19" s="88" t="s">
        <v>29</v>
      </c>
      <c r="D19" s="93" t="s">
        <v>27</v>
      </c>
      <c r="E19" s="18" t="str">
        <f>'Modelový příklad'!H27</f>
        <v>[dodavatel doplní název licence + kód]</v>
      </c>
      <c r="F19" s="99">
        <f>'Modelový příklad'!I27</f>
        <v>0</v>
      </c>
      <c r="G19" s="219"/>
      <c r="H19" s="220"/>
      <c r="I19" s="219"/>
      <c r="J19" s="219"/>
      <c r="K19" s="219"/>
    </row>
    <row r="20" spans="2:11" ht="24.95" customHeight="1" x14ac:dyDescent="0.2">
      <c r="B20" s="86"/>
      <c r="C20" s="88" t="s">
        <v>29</v>
      </c>
      <c r="D20" s="93" t="s">
        <v>29</v>
      </c>
      <c r="E20" s="18" t="str">
        <f>'Modelový příklad'!H28</f>
        <v>[dodavatel doplní název licence + kód]</v>
      </c>
      <c r="F20" s="99">
        <f>'Modelový příklad'!I28</f>
        <v>0</v>
      </c>
      <c r="G20" s="219"/>
      <c r="H20" s="220"/>
      <c r="I20" s="219"/>
      <c r="J20" s="219"/>
      <c r="K20" s="219"/>
    </row>
    <row r="21" spans="2:11" ht="24.95" customHeight="1" x14ac:dyDescent="0.2">
      <c r="B21" s="86"/>
      <c r="C21" s="88" t="s">
        <v>29</v>
      </c>
      <c r="D21" s="93" t="s">
        <v>30</v>
      </c>
      <c r="E21" s="18" t="str">
        <f>'Modelový příklad'!H29</f>
        <v>[dodavatel doplní název licence + kód]</v>
      </c>
      <c r="F21" s="99">
        <f>'Modelový příklad'!I29</f>
        <v>0</v>
      </c>
      <c r="G21" s="219"/>
      <c r="H21" s="220"/>
      <c r="I21" s="219"/>
      <c r="J21" s="219"/>
      <c r="K21" s="219"/>
    </row>
    <row r="22" spans="2:11" ht="24.95" customHeight="1" x14ac:dyDescent="0.2">
      <c r="B22" s="86"/>
      <c r="C22" s="88" t="s">
        <v>29</v>
      </c>
      <c r="D22" s="93" t="s">
        <v>31</v>
      </c>
      <c r="E22" s="18" t="str">
        <f>'Modelový příklad'!H30</f>
        <v>[dodavatel doplní název licence + kód]</v>
      </c>
      <c r="F22" s="99">
        <f>'Modelový příklad'!I30</f>
        <v>0</v>
      </c>
      <c r="G22" s="219"/>
      <c r="H22" s="220"/>
      <c r="I22" s="219"/>
      <c r="J22" s="219"/>
      <c r="K22" s="219"/>
    </row>
    <row r="23" spans="2:11" ht="24.95" customHeight="1" x14ac:dyDescent="0.2">
      <c r="B23" s="86"/>
      <c r="C23" s="88" t="s">
        <v>29</v>
      </c>
      <c r="D23" s="93" t="s">
        <v>32</v>
      </c>
      <c r="E23" s="18" t="str">
        <f>'Modelový příklad'!H31</f>
        <v>[dodavatel doplní název licence + kód]</v>
      </c>
      <c r="F23" s="99">
        <f>'Modelový příklad'!I31</f>
        <v>0</v>
      </c>
      <c r="G23" s="219"/>
      <c r="H23" s="220"/>
      <c r="I23" s="219"/>
      <c r="J23" s="219"/>
      <c r="K23" s="219"/>
    </row>
    <row r="24" spans="2:11" ht="24.95" customHeight="1" x14ac:dyDescent="0.2">
      <c r="B24" s="86"/>
      <c r="C24" s="88" t="s">
        <v>29</v>
      </c>
      <c r="D24" s="93" t="s">
        <v>33</v>
      </c>
      <c r="E24" s="18" t="str">
        <f>'Modelový příklad'!H32</f>
        <v>[dodavatel doplní název licence + kód]</v>
      </c>
      <c r="F24" s="99">
        <f>'Modelový příklad'!I32</f>
        <v>0</v>
      </c>
      <c r="G24" s="219"/>
      <c r="H24" s="220"/>
      <c r="I24" s="219"/>
      <c r="J24" s="219"/>
      <c r="K24" s="219"/>
    </row>
    <row r="25" spans="2:11" ht="24.95" customHeight="1" x14ac:dyDescent="0.2">
      <c r="B25" s="86"/>
      <c r="C25" s="88" t="s">
        <v>29</v>
      </c>
      <c r="D25" s="93" t="s">
        <v>34</v>
      </c>
      <c r="E25" s="18" t="str">
        <f>'Modelový příklad'!H33</f>
        <v>[dodavatel doplní název licence + kód]</v>
      </c>
      <c r="F25" s="99">
        <f>'Modelový příklad'!I33</f>
        <v>0</v>
      </c>
      <c r="G25" s="219"/>
      <c r="H25" s="220"/>
      <c r="I25" s="219"/>
      <c r="J25" s="219"/>
      <c r="K25" s="219"/>
    </row>
    <row r="26" spans="2:11" ht="24.95" customHeight="1" x14ac:dyDescent="0.2">
      <c r="B26" s="86"/>
      <c r="C26" s="88" t="s">
        <v>29</v>
      </c>
      <c r="D26" s="93" t="s">
        <v>35</v>
      </c>
      <c r="E26" s="18" t="str">
        <f>'Modelový příklad'!H34</f>
        <v>[dodavatel doplní název licence + kód]</v>
      </c>
      <c r="F26" s="99">
        <f>'Modelový příklad'!I34</f>
        <v>0</v>
      </c>
      <c r="G26" s="219"/>
      <c r="H26" s="220"/>
      <c r="I26" s="219"/>
      <c r="J26" s="219"/>
      <c r="K26" s="219"/>
    </row>
    <row r="27" spans="2:11" ht="24.95" customHeight="1" x14ac:dyDescent="0.2">
      <c r="B27" s="87"/>
      <c r="C27" s="88" t="s">
        <v>29</v>
      </c>
      <c r="D27" s="96" t="s">
        <v>36</v>
      </c>
      <c r="E27" s="18" t="str">
        <f>'Modelový příklad'!H35</f>
        <v>[dodavatel doplní název licence + kód]</v>
      </c>
      <c r="F27" s="99">
        <f>'Modelový příklad'!I35</f>
        <v>0</v>
      </c>
      <c r="G27" s="219"/>
      <c r="H27" s="220"/>
      <c r="I27" s="219"/>
      <c r="J27" s="219"/>
      <c r="K27" s="219"/>
    </row>
    <row r="28" spans="2:11" ht="50.1" customHeight="1" x14ac:dyDescent="0.2">
      <c r="B28" s="87">
        <f>'Modelový příklad'!B36</f>
        <v>4</v>
      </c>
      <c r="C28" s="83"/>
      <c r="D28" s="82"/>
      <c r="E28" s="18" t="s">
        <v>63</v>
      </c>
      <c r="F28" s="99">
        <f>'Modelový příklad'!I36</f>
        <v>0</v>
      </c>
      <c r="G28" s="219"/>
      <c r="H28" s="220"/>
      <c r="I28" s="219"/>
      <c r="J28" s="219"/>
      <c r="K28" s="219"/>
    </row>
    <row r="29" spans="2:11" ht="24.95" customHeight="1" x14ac:dyDescent="0.2">
      <c r="B29" s="19">
        <f>'Modelový příklad'!B37</f>
        <v>5</v>
      </c>
      <c r="C29" s="83"/>
      <c r="D29" s="83"/>
      <c r="E29" s="20" t="s">
        <v>50</v>
      </c>
      <c r="F29" s="99">
        <f>'Modelový příklad'!I37</f>
        <v>0</v>
      </c>
      <c r="H29" s="2"/>
    </row>
    <row r="30" spans="2:11" ht="24.95" customHeight="1" thickBot="1" x14ac:dyDescent="0.25">
      <c r="B30" s="91">
        <f>'Modelový příklad'!B38</f>
        <v>6</v>
      </c>
      <c r="C30" s="92"/>
      <c r="D30" s="84"/>
      <c r="E30" s="17" t="s">
        <v>51</v>
      </c>
      <c r="F30" s="101">
        <f>'Modelový příklad'!I38</f>
        <v>0</v>
      </c>
      <c r="H30" s="2"/>
    </row>
    <row r="31" spans="2:11" ht="16.5" customHeight="1" thickTop="1" x14ac:dyDescent="0.2"/>
    <row r="32" spans="2:11" ht="16.5" customHeight="1" x14ac:dyDescent="0.2"/>
    <row r="33" spans="2:11" ht="16.5" customHeight="1" x14ac:dyDescent="0.2"/>
    <row r="34" spans="2:11" ht="16.5" customHeight="1" x14ac:dyDescent="0.2"/>
    <row r="35" spans="2:11" ht="25.35" customHeight="1" thickBot="1" x14ac:dyDescent="0.25">
      <c r="B35" t="str">
        <f>'Modelový příklad'!B45</f>
        <v>TABULKA č. 2 - ceny dodavatelem níže uvedené, musí být v čase a místě obvyklé</v>
      </c>
    </row>
    <row r="36" spans="2:11" ht="65.099999999999994" customHeight="1" thickTop="1" thickBot="1" x14ac:dyDescent="0.25">
      <c r="B36" s="259" t="s">
        <v>2</v>
      </c>
      <c r="C36" s="260"/>
      <c r="D36" s="260"/>
      <c r="E36" s="261"/>
      <c r="F36" s="178" t="str">
        <f>'Modelový příklad'!I46</f>
        <v>Cena za položku
bez DPH za období 12 měsíců</v>
      </c>
      <c r="G36" s="178" t="str">
        <f>'Modelový příklad'!J46</f>
        <v>Měrná jednotka
(m.j.)</v>
      </c>
      <c r="H36" s="179" t="str">
        <f>'Modelový příklad'!K46</f>
        <v>Možnost rozšíření počtu licencí (A/N)</v>
      </c>
      <c r="I36" s="179" t="str">
        <f>'Modelový příklad'!L46</f>
        <v>Minimální počet 
ks pro rozšíření počtu licencí</v>
      </c>
      <c r="J36" s="265" t="str">
        <f>'Modelový příklad'!M46</f>
        <v>Cena za 1 ks licence v rámci 
rozříření počtu licencí
bez DPH za období 12 měsíců</v>
      </c>
      <c r="K36" s="266"/>
    </row>
    <row r="37" spans="2:11" ht="25.35" customHeight="1" x14ac:dyDescent="0.2">
      <c r="B37" s="180">
        <f>'Modelový příklad'!B47</f>
        <v>7</v>
      </c>
      <c r="C37" s="181"/>
      <c r="D37" s="181"/>
      <c r="E37" s="182" t="str">
        <f>'Modelový příklad'!H47</f>
        <v>Doplňkové licence / další funkcionality Systému</v>
      </c>
      <c r="F37" s="183"/>
      <c r="G37" s="184"/>
      <c r="H37" s="183"/>
      <c r="I37" s="185"/>
      <c r="J37" s="253"/>
      <c r="K37" s="254"/>
    </row>
    <row r="38" spans="2:11" ht="24.95" customHeight="1" x14ac:dyDescent="0.2">
      <c r="B38" s="187"/>
      <c r="C38" s="188" t="s">
        <v>33</v>
      </c>
      <c r="D38" s="189" t="s">
        <v>28</v>
      </c>
      <c r="E38" s="190" t="str">
        <f>'Modelový příklad'!H48</f>
        <v>[dodavatel doplní název licence a popis funkcionality]</v>
      </c>
      <c r="F38" s="191">
        <f>'Modelový příklad'!I48</f>
        <v>0</v>
      </c>
      <c r="G38" s="192" t="str">
        <f>'Modelový příklad'!J48</f>
        <v>ks</v>
      </c>
      <c r="H38" s="192" t="str">
        <f>'Modelový příklad'!K48</f>
        <v>A/N</v>
      </c>
      <c r="I38" s="193">
        <f>'Modelový příklad'!L48</f>
        <v>0</v>
      </c>
      <c r="J38" s="251">
        <f>'Modelový příklad'!M48</f>
        <v>0</v>
      </c>
      <c r="K38" s="252"/>
    </row>
    <row r="39" spans="2:11" ht="24.95" customHeight="1" x14ac:dyDescent="0.2">
      <c r="B39" s="187"/>
      <c r="C39" s="188" t="s">
        <v>33</v>
      </c>
      <c r="D39" s="194" t="s">
        <v>27</v>
      </c>
      <c r="E39" s="190" t="str">
        <f>'Modelový příklad'!H49</f>
        <v>[dodavatel doplní název licence a popis funkcionality]</v>
      </c>
      <c r="F39" s="191">
        <f>'Modelový příklad'!I49</f>
        <v>0</v>
      </c>
      <c r="G39" s="195" t="str">
        <f>'Modelový příklad'!J49</f>
        <v>ks</v>
      </c>
      <c r="H39" s="192" t="str">
        <f>'Modelový příklad'!K49</f>
        <v>A/N</v>
      </c>
      <c r="I39" s="193">
        <f>'Modelový příklad'!L49</f>
        <v>0</v>
      </c>
      <c r="J39" s="251">
        <f>'Modelový příklad'!M49</f>
        <v>0</v>
      </c>
      <c r="K39" s="252"/>
    </row>
    <row r="40" spans="2:11" ht="24.95" customHeight="1" x14ac:dyDescent="0.2">
      <c r="B40" s="187"/>
      <c r="C40" s="188" t="s">
        <v>33</v>
      </c>
      <c r="D40" s="194" t="s">
        <v>29</v>
      </c>
      <c r="E40" s="190" t="str">
        <f>'Modelový příklad'!H50</f>
        <v>[dodavatel doplní název licence a popis funkcionality]</v>
      </c>
      <c r="F40" s="191">
        <f>'Modelový příklad'!I50</f>
        <v>0</v>
      </c>
      <c r="G40" s="195" t="str">
        <f>'Modelový příklad'!J50</f>
        <v>ks</v>
      </c>
      <c r="H40" s="192" t="str">
        <f>'Modelový příklad'!K50</f>
        <v>A/N</v>
      </c>
      <c r="I40" s="193">
        <f>'Modelový příklad'!L50</f>
        <v>0</v>
      </c>
      <c r="J40" s="251">
        <f>'Modelový příklad'!M50</f>
        <v>0</v>
      </c>
      <c r="K40" s="252"/>
    </row>
    <row r="41" spans="2:11" ht="24.95" customHeight="1" x14ac:dyDescent="0.2">
      <c r="B41" s="187"/>
      <c r="C41" s="188" t="s">
        <v>33</v>
      </c>
      <c r="D41" s="194" t="s">
        <v>30</v>
      </c>
      <c r="E41" s="190" t="str">
        <f>'Modelový příklad'!H51</f>
        <v>[dodavatel doplní název licence a popis funkcionality]</v>
      </c>
      <c r="F41" s="191">
        <f>'Modelový příklad'!I51</f>
        <v>0</v>
      </c>
      <c r="G41" s="195" t="str">
        <f>'Modelový příklad'!J51</f>
        <v>ks</v>
      </c>
      <c r="H41" s="192" t="str">
        <f>'Modelový příklad'!K51</f>
        <v>A/N</v>
      </c>
      <c r="I41" s="193">
        <f>'Modelový příklad'!L51</f>
        <v>0</v>
      </c>
      <c r="J41" s="251">
        <f>'Modelový příklad'!M51</f>
        <v>0</v>
      </c>
      <c r="K41" s="252"/>
    </row>
    <row r="42" spans="2:11" ht="24.95" customHeight="1" x14ac:dyDescent="0.2">
      <c r="B42" s="187"/>
      <c r="C42" s="188" t="s">
        <v>33</v>
      </c>
      <c r="D42" s="194" t="s">
        <v>31</v>
      </c>
      <c r="E42" s="190" t="str">
        <f>'Modelový příklad'!H52</f>
        <v>[dodavatel doplní název licence a popis funkcionality]</v>
      </c>
      <c r="F42" s="191">
        <f>'Modelový příklad'!I52</f>
        <v>0</v>
      </c>
      <c r="G42" s="195" t="str">
        <f>'Modelový příklad'!J52</f>
        <v>ks</v>
      </c>
      <c r="H42" s="192" t="str">
        <f>'Modelový příklad'!K52</f>
        <v>A/N</v>
      </c>
      <c r="I42" s="193">
        <f>'Modelový příklad'!L52</f>
        <v>0</v>
      </c>
      <c r="J42" s="251">
        <f>'Modelový příklad'!M52</f>
        <v>0</v>
      </c>
      <c r="K42" s="252"/>
    </row>
    <row r="43" spans="2:11" ht="24.95" customHeight="1" x14ac:dyDescent="0.2">
      <c r="B43" s="187"/>
      <c r="C43" s="188" t="s">
        <v>33</v>
      </c>
      <c r="D43" s="194" t="s">
        <v>32</v>
      </c>
      <c r="E43" s="190" t="str">
        <f>'Modelový příklad'!H53</f>
        <v>[dodavatel doplní název licence a popis funkcionality]</v>
      </c>
      <c r="F43" s="191">
        <f>'Modelový příklad'!I53</f>
        <v>0</v>
      </c>
      <c r="G43" s="195" t="str">
        <f>'Modelový příklad'!J53</f>
        <v>ks</v>
      </c>
      <c r="H43" s="192" t="str">
        <f>'Modelový příklad'!K53</f>
        <v>A/N</v>
      </c>
      <c r="I43" s="193">
        <f>'Modelový příklad'!L53</f>
        <v>0</v>
      </c>
      <c r="J43" s="251">
        <f>'Modelový příklad'!M53</f>
        <v>0</v>
      </c>
      <c r="K43" s="252"/>
    </row>
    <row r="44" spans="2:11" ht="24.95" customHeight="1" x14ac:dyDescent="0.2">
      <c r="B44" s="187"/>
      <c r="C44" s="188" t="s">
        <v>33</v>
      </c>
      <c r="D44" s="194" t="s">
        <v>33</v>
      </c>
      <c r="E44" s="190" t="str">
        <f>'Modelový příklad'!H54</f>
        <v>[dodavatel doplní název licence a popis funkcionality]</v>
      </c>
      <c r="F44" s="191">
        <f>'Modelový příklad'!I54</f>
        <v>0</v>
      </c>
      <c r="G44" s="195" t="str">
        <f>'Modelový příklad'!J54</f>
        <v>ks</v>
      </c>
      <c r="H44" s="192" t="str">
        <f>'Modelový příklad'!K54</f>
        <v>A/N</v>
      </c>
      <c r="I44" s="193">
        <f>'Modelový příklad'!L54</f>
        <v>0</v>
      </c>
      <c r="J44" s="251">
        <f>'Modelový příklad'!M54</f>
        <v>0</v>
      </c>
      <c r="K44" s="252"/>
    </row>
    <row r="45" spans="2:11" ht="24.95" customHeight="1" x14ac:dyDescent="0.2">
      <c r="B45" s="187"/>
      <c r="C45" s="188" t="s">
        <v>33</v>
      </c>
      <c r="D45" s="194" t="s">
        <v>34</v>
      </c>
      <c r="E45" s="190" t="str">
        <f>'Modelový příklad'!H55</f>
        <v>[dodavatel doplní název licence a popis funkcionality]</v>
      </c>
      <c r="F45" s="191">
        <f>'Modelový příklad'!I55</f>
        <v>0</v>
      </c>
      <c r="G45" s="195" t="str">
        <f>'Modelový příklad'!J55</f>
        <v>ks</v>
      </c>
      <c r="H45" s="192" t="str">
        <f>'Modelový příklad'!K55</f>
        <v>A/N</v>
      </c>
      <c r="I45" s="193">
        <f>'Modelový příklad'!L55</f>
        <v>0</v>
      </c>
      <c r="J45" s="251">
        <f>'Modelový příklad'!M55</f>
        <v>0</v>
      </c>
      <c r="K45" s="252"/>
    </row>
    <row r="46" spans="2:11" ht="24.95" customHeight="1" x14ac:dyDescent="0.2">
      <c r="B46" s="187"/>
      <c r="C46" s="188" t="s">
        <v>33</v>
      </c>
      <c r="D46" s="194" t="s">
        <v>35</v>
      </c>
      <c r="E46" s="190" t="str">
        <f>'Modelový příklad'!H50</f>
        <v>[dodavatel doplní název licence a popis funkcionality]</v>
      </c>
      <c r="F46" s="191">
        <f>'Modelový příklad'!I56</f>
        <v>0</v>
      </c>
      <c r="G46" s="195" t="str">
        <f>'Modelový příklad'!J50</f>
        <v>ks</v>
      </c>
      <c r="H46" s="192" t="str">
        <f>'Modelový příklad'!K56</f>
        <v>A/N</v>
      </c>
      <c r="I46" s="193">
        <f>'Modelový příklad'!L56</f>
        <v>0</v>
      </c>
      <c r="J46" s="251">
        <f>'Modelový příklad'!M56</f>
        <v>0</v>
      </c>
      <c r="K46" s="252"/>
    </row>
    <row r="47" spans="2:11" ht="24.95" customHeight="1" thickBot="1" x14ac:dyDescent="0.25">
      <c r="B47" s="196"/>
      <c r="C47" s="197" t="s">
        <v>33</v>
      </c>
      <c r="D47" s="198" t="s">
        <v>36</v>
      </c>
      <c r="E47" s="190" t="str">
        <f>'Modelový příklad'!H57</f>
        <v>[dodavatel doplní název licence a popis funkcionality]</v>
      </c>
      <c r="F47" s="191">
        <f>'Modelový příklad'!I57</f>
        <v>0</v>
      </c>
      <c r="G47" s="195" t="str">
        <f>'Modelový příklad'!J57</f>
        <v>ks</v>
      </c>
      <c r="H47" s="199" t="str">
        <f>'Modelový příklad'!K57</f>
        <v>A/N</v>
      </c>
      <c r="I47" s="200">
        <f>'Modelový příklad'!L57</f>
        <v>0</v>
      </c>
      <c r="J47" s="249">
        <f>'Modelový příklad'!M57</f>
        <v>0</v>
      </c>
      <c r="K47" s="250"/>
    </row>
    <row r="48" spans="2:11" ht="25.35" customHeight="1" x14ac:dyDescent="0.2">
      <c r="B48" s="201">
        <f>'Modelový příklad'!B58</f>
        <v>8</v>
      </c>
      <c r="C48" s="202"/>
      <c r="D48" s="203"/>
      <c r="E48" s="182" t="str">
        <f>'Modelový příklad'!H58</f>
        <v>Maintenance k Doplňkovým licencím</v>
      </c>
      <c r="F48" s="183"/>
      <c r="G48" s="186"/>
      <c r="H48" s="204"/>
      <c r="I48" s="204"/>
      <c r="J48" s="204"/>
    </row>
    <row r="49" spans="2:10" ht="24.95" customHeight="1" x14ac:dyDescent="0.2">
      <c r="B49" s="187"/>
      <c r="C49" s="188" t="s">
        <v>34</v>
      </c>
      <c r="D49" s="189" t="s">
        <v>28</v>
      </c>
      <c r="E49" s="190" t="str" cm="1">
        <f t="array" ref="E49:E58">'Modelový příklad'!H59:H68</f>
        <v>[dodavatel doplní název licence a popis funkcionality]</v>
      </c>
      <c r="F49" s="191">
        <f>'Modelový příklad'!I59</f>
        <v>0</v>
      </c>
      <c r="G49" s="205" t="str">
        <f>'Modelový příklad'!J59</f>
        <v>1 ks licence/rok</v>
      </c>
      <c r="H49" s="204"/>
      <c r="I49" s="204"/>
      <c r="J49" s="204"/>
    </row>
    <row r="50" spans="2:10" ht="24.95" customHeight="1" x14ac:dyDescent="0.2">
      <c r="B50" s="187"/>
      <c r="C50" s="188" t="s">
        <v>34</v>
      </c>
      <c r="D50" s="189" t="s">
        <v>27</v>
      </c>
      <c r="E50" s="190" t="str">
        <v>[dodavatel doplní název licence a popis funkcionality]</v>
      </c>
      <c r="F50" s="191">
        <f>'Modelový příklad'!I60</f>
        <v>0</v>
      </c>
      <c r="G50" s="205" t="str">
        <f>'Modelový příklad'!J60</f>
        <v>1 ks licence/rok</v>
      </c>
      <c r="H50" s="204"/>
      <c r="I50" s="204"/>
      <c r="J50" s="204"/>
    </row>
    <row r="51" spans="2:10" ht="24.95" customHeight="1" x14ac:dyDescent="0.2">
      <c r="B51" s="187"/>
      <c r="C51" s="188" t="s">
        <v>34</v>
      </c>
      <c r="D51" s="189" t="s">
        <v>29</v>
      </c>
      <c r="E51" s="190" t="str">
        <v>[dodavatel doplní název licence a popis funkcionality]</v>
      </c>
      <c r="F51" s="191">
        <f>'Modelový příklad'!I61</f>
        <v>0</v>
      </c>
      <c r="G51" s="205" t="str">
        <f>'Modelový příklad'!J61</f>
        <v>1 ks licence/rok</v>
      </c>
      <c r="H51" s="204"/>
      <c r="I51" s="204"/>
      <c r="J51" s="204"/>
    </row>
    <row r="52" spans="2:10" ht="24.95" customHeight="1" x14ac:dyDescent="0.2">
      <c r="B52" s="187"/>
      <c r="C52" s="188" t="s">
        <v>34</v>
      </c>
      <c r="D52" s="206" t="s">
        <v>30</v>
      </c>
      <c r="E52" s="207" t="str">
        <v>[dodavatel doplní název licence a popis funkcionality]</v>
      </c>
      <c r="F52" s="191">
        <f>'Modelový příklad'!I62</f>
        <v>0</v>
      </c>
      <c r="G52" s="205" t="str">
        <f>'Modelový příklad'!J62</f>
        <v>1 ks licence/rok</v>
      </c>
      <c r="H52" s="204"/>
      <c r="I52" s="204"/>
      <c r="J52" s="204"/>
    </row>
    <row r="53" spans="2:10" ht="24.95" customHeight="1" x14ac:dyDescent="0.2">
      <c r="B53" s="187"/>
      <c r="C53" s="188" t="s">
        <v>34</v>
      </c>
      <c r="D53" s="206" t="s">
        <v>31</v>
      </c>
      <c r="E53" s="207" t="str">
        <v>[dodavatel doplní název licence a popis funkcionality]</v>
      </c>
      <c r="F53" s="191">
        <f>'Modelový příklad'!I63</f>
        <v>0</v>
      </c>
      <c r="G53" s="205" t="str">
        <f>'Modelový příklad'!J63</f>
        <v>1 ks licence/rok</v>
      </c>
      <c r="H53" s="204"/>
      <c r="I53" s="204"/>
      <c r="J53" s="204"/>
    </row>
    <row r="54" spans="2:10" ht="24.95" customHeight="1" x14ac:dyDescent="0.2">
      <c r="B54" s="187"/>
      <c r="C54" s="188" t="s">
        <v>34</v>
      </c>
      <c r="D54" s="206" t="s">
        <v>32</v>
      </c>
      <c r="E54" s="207" t="str">
        <v>[dodavatel doplní název licence a popis funkcionality]</v>
      </c>
      <c r="F54" s="191">
        <f>'Modelový příklad'!I64</f>
        <v>0</v>
      </c>
      <c r="G54" s="205" t="str">
        <f>'Modelový příklad'!J64</f>
        <v>1 ks licence/rok</v>
      </c>
      <c r="H54" s="204"/>
      <c r="I54" s="204"/>
      <c r="J54" s="204"/>
    </row>
    <row r="55" spans="2:10" ht="24.95" customHeight="1" x14ac:dyDescent="0.2">
      <c r="B55" s="187"/>
      <c r="C55" s="188" t="s">
        <v>34</v>
      </c>
      <c r="D55" s="206" t="s">
        <v>33</v>
      </c>
      <c r="E55" s="207" t="str">
        <v>[dodavatel doplní název licence a popis funkcionality]</v>
      </c>
      <c r="F55" s="191">
        <f>'Modelový příklad'!I65</f>
        <v>0</v>
      </c>
      <c r="G55" s="205" t="str">
        <f>'Modelový příklad'!J65</f>
        <v>1 ks licence/rok</v>
      </c>
      <c r="H55" s="204"/>
      <c r="I55" s="204"/>
      <c r="J55" s="204"/>
    </row>
    <row r="56" spans="2:10" ht="24.95" customHeight="1" x14ac:dyDescent="0.2">
      <c r="B56" s="187"/>
      <c r="C56" s="188" t="s">
        <v>34</v>
      </c>
      <c r="D56" s="206" t="s">
        <v>34</v>
      </c>
      <c r="E56" s="207" t="str">
        <v>[dodavatel doplní název licence a popis funkcionality]</v>
      </c>
      <c r="F56" s="191">
        <f>'Modelový příklad'!I66</f>
        <v>0</v>
      </c>
      <c r="G56" s="205" t="str">
        <f>'Modelový příklad'!J66</f>
        <v>1 ks licence/rok</v>
      </c>
      <c r="H56" s="204"/>
      <c r="I56" s="204"/>
      <c r="J56" s="204"/>
    </row>
    <row r="57" spans="2:10" ht="24.95" customHeight="1" x14ac:dyDescent="0.2">
      <c r="B57" s="187"/>
      <c r="C57" s="188" t="s">
        <v>34</v>
      </c>
      <c r="D57" s="189" t="s">
        <v>35</v>
      </c>
      <c r="E57" s="208" t="str">
        <v>[dodavatel doplní název licence a popis funkcionality]</v>
      </c>
      <c r="F57" s="191">
        <f>'Modelový příklad'!I67</f>
        <v>0</v>
      </c>
      <c r="G57" s="205" t="str">
        <f>'Modelový příklad'!J67</f>
        <v>1 ks licence/rok</v>
      </c>
      <c r="H57" s="204"/>
      <c r="I57" s="204"/>
      <c r="J57" s="204"/>
    </row>
    <row r="58" spans="2:10" ht="24.95" customHeight="1" thickBot="1" x14ac:dyDescent="0.25">
      <c r="B58" s="209"/>
      <c r="C58" s="210" t="s">
        <v>34</v>
      </c>
      <c r="D58" s="211" t="s">
        <v>36</v>
      </c>
      <c r="E58" s="212" t="str">
        <v>[dodavatel doplní název licence a popis funkcionality]</v>
      </c>
      <c r="F58" s="213">
        <f>'Modelový příklad'!I68</f>
        <v>0</v>
      </c>
      <c r="G58" s="214" t="str">
        <f>'Modelový příklad'!J68</f>
        <v>1 ks licence/rok</v>
      </c>
      <c r="H58" s="204"/>
      <c r="I58" s="204"/>
      <c r="J58" s="204"/>
    </row>
    <row r="59" spans="2:10" ht="13.5" thickTop="1" x14ac:dyDescent="0.2">
      <c r="B59" s="204"/>
      <c r="C59" s="204"/>
      <c r="D59" s="204"/>
      <c r="E59" s="204"/>
      <c r="F59" s="204"/>
      <c r="G59" s="204"/>
      <c r="H59" s="204"/>
      <c r="I59" s="204"/>
      <c r="J59" s="204"/>
    </row>
  </sheetData>
  <sheetProtection algorithmName="SHA-512" hashValue="pWJUYqFJ+8ba+rq7rxJBsy8bSEUiZge5uBeQCu0MrUzNk5njCEo+x4eDY5uWpxqLRhGdlvDlhHClTmwlDUkzhQ==" saltValue="coQ1oRkJe4h7klc8tG61fQ==" spinCount="100000" sheet="1" objects="1" scenarios="1"/>
  <mergeCells count="20">
    <mergeCell ref="H5:H6"/>
    <mergeCell ref="I5:I6"/>
    <mergeCell ref="J5:J6"/>
    <mergeCell ref="B4:E4"/>
    <mergeCell ref="B36:E36"/>
    <mergeCell ref="E17:F17"/>
    <mergeCell ref="E6:F6"/>
    <mergeCell ref="G5:G6"/>
    <mergeCell ref="J36:K36"/>
    <mergeCell ref="J37:K37"/>
    <mergeCell ref="J38:K38"/>
    <mergeCell ref="J39:K39"/>
    <mergeCell ref="J40:K40"/>
    <mergeCell ref="J41:K41"/>
    <mergeCell ref="J47:K47"/>
    <mergeCell ref="J42:K42"/>
    <mergeCell ref="J43:K43"/>
    <mergeCell ref="J44:K44"/>
    <mergeCell ref="J45:K45"/>
    <mergeCell ref="J46:K46"/>
  </mergeCells>
  <phoneticPr fontId="9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CCD2-D8C2-46EC-82F1-0D3BF5872C39}">
  <dimension ref="B2:B3"/>
  <sheetViews>
    <sheetView workbookViewId="0">
      <selection activeCell="B2" sqref="A1:XFD1048576"/>
    </sheetView>
  </sheetViews>
  <sheetFormatPr defaultRowHeight="12.75" x14ac:dyDescent="0.2"/>
  <sheetData>
    <row r="2" spans="2:2" x14ac:dyDescent="0.2">
      <c r="B2" s="1" t="s">
        <v>56</v>
      </c>
    </row>
    <row r="3" spans="2:2" x14ac:dyDescent="0.2">
      <c r="B3" s="1" t="s">
        <v>57</v>
      </c>
    </row>
  </sheetData>
  <sheetProtection algorithmName="SHA-512" hashValue="knlCvlB2o3mMblFaXg6/jT651csXDjsIIbcNyxeiEBuKkpkIxvZx6p5Ox8gHyTBjY15clISlcUyvx7qCuC/gSQ==" saltValue="mGTcfVbuDD9JiJ87sO9WLA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ad2bc7-995a-43c6-9db2-97a985d1c7d5" xsi:nil="true"/>
    <lcf76f155ced4ddcb4097134ff3c332f xmlns="b4782ecd-4c21-4621-bc29-8c8e2843db9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90D8B0870784EB834E214258699FB" ma:contentTypeVersion="11" ma:contentTypeDescription="Vytvoří nový dokument" ma:contentTypeScope="" ma:versionID="5def77d86ab09c81f6f014702adeb1b6">
  <xsd:schema xmlns:xsd="http://www.w3.org/2001/XMLSchema" xmlns:xs="http://www.w3.org/2001/XMLSchema" xmlns:p="http://schemas.microsoft.com/office/2006/metadata/properties" xmlns:ns2="b4782ecd-4c21-4621-bc29-8c8e2843db9b" xmlns:ns3="c1ad2bc7-995a-43c6-9db2-97a985d1c7d5" targetNamespace="http://schemas.microsoft.com/office/2006/metadata/properties" ma:root="true" ma:fieldsID="dac840cd1e7320ab344b5254f073d3b4" ns2:_="" ns3:_="">
    <xsd:import namespace="b4782ecd-4c21-4621-bc29-8c8e2843db9b"/>
    <xsd:import namespace="c1ad2bc7-995a-43c6-9db2-97a985d1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82ecd-4c21-4621-bc29-8c8e2843d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d2bc7-995a-43c6-9db2-97a985d1c7d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cfe1db7-b67a-49c8-9d9c-abfc2a474644}" ma:internalName="TaxCatchAll" ma:showField="CatchAllData" ma:web="c1ad2bc7-995a-43c6-9db2-97a985d1c7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0419DC-6AB7-4208-88FF-9E142A4659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1AA917-01E1-42A5-83BB-F25A6A88726B}">
  <ds:schemaRefs>
    <ds:schemaRef ds:uri="http://schemas.microsoft.com/office/2006/metadata/properties"/>
    <ds:schemaRef ds:uri="http://schemas.microsoft.com/office/infopath/2007/PartnerControls"/>
    <ds:schemaRef ds:uri="c1ad2bc7-995a-43c6-9db2-97a985d1c7d5"/>
    <ds:schemaRef ds:uri="b4782ecd-4c21-4621-bc29-8c8e2843db9b"/>
  </ds:schemaRefs>
</ds:datastoreItem>
</file>

<file path=customXml/itemProps3.xml><?xml version="1.0" encoding="utf-8"?>
<ds:datastoreItem xmlns:ds="http://schemas.openxmlformats.org/officeDocument/2006/customXml" ds:itemID="{A2FD8D08-1B3D-48BD-ADB7-CFD5E9A4A0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82ecd-4c21-4621-bc29-8c8e2843db9b"/>
    <ds:schemaRef ds:uri="c1ad2bc7-995a-43c6-9db2-97a985d1c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Modelový příklad</vt:lpstr>
      <vt:lpstr>Příloha č. 2 Smlouvy</vt:lpstr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 Heřmánek</dc:creator>
  <cp:keywords/>
  <dc:description/>
  <cp:lastModifiedBy>Jana Velická</cp:lastModifiedBy>
  <cp:revision/>
  <dcterms:created xsi:type="dcterms:W3CDTF">2025-06-30T09:08:38Z</dcterms:created>
  <dcterms:modified xsi:type="dcterms:W3CDTF">2026-07-20T12:52:49Z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0x01010082490D8B0870784EB834E214258699FB</vt:lpwstr>
  </property>
  <property fmtid="{D5CDD505-2E9C-101B-9397-08002B2CF9AE}" pid="3" name="MediaServiceImageTags">
    <vt:lpwstr/>
  </property>
</Properties>
</file>