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asanJ\Desktop\OBCHOD\Kněžice 09-2020\Úsek SO 101\"/>
    </mc:Choice>
  </mc:AlternateContent>
  <bookViews>
    <workbookView xWindow="0" yWindow="0" windowWidth="0" windowHeight="0"/>
  </bookViews>
  <sheets>
    <sheet name="Rekapitulace stavby" sheetId="1" r:id="rId1"/>
    <sheet name="SO 101 - úsek 1" sheetId="2" r:id="rId2"/>
    <sheet name="vrn - VRN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 101 - úsek 1'!$C$127:$K$456</definedName>
    <definedName name="_xlnm.Print_Area" localSheetId="1">'SO 101 - úsek 1'!$C$4:$J$76,'SO 101 - úsek 1'!$C$115:$J$456</definedName>
    <definedName name="_xlnm.Print_Titles" localSheetId="1">'SO 101 - úsek 1'!$127:$127</definedName>
    <definedName name="_xlnm._FilterDatabase" localSheetId="2" hidden="1">'vrn - VRN'!$C$122:$K$146</definedName>
    <definedName name="_xlnm.Print_Area" localSheetId="2">'vrn - VRN'!$C$4:$J$76,'vrn - VRN'!$C$110:$J$146</definedName>
    <definedName name="_xlnm.Print_Titles" localSheetId="2">'vrn - VRN'!$122:$122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T142"/>
  <c r="R143"/>
  <c r="R142"/>
  <c r="P143"/>
  <c r="P142"/>
  <c r="BI141"/>
  <c r="BH141"/>
  <c r="BG141"/>
  <c r="BF141"/>
  <c r="T141"/>
  <c r="T140"/>
  <c r="R141"/>
  <c r="R140"/>
  <c r="P141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F117"/>
  <c r="E115"/>
  <c r="F89"/>
  <c r="E87"/>
  <c r="J24"/>
  <c r="E24"/>
  <c r="J92"/>
  <c r="J23"/>
  <c r="J21"/>
  <c r="E21"/>
  <c r="J119"/>
  <c r="J20"/>
  <c r="J18"/>
  <c r="E18"/>
  <c r="F120"/>
  <c r="J17"/>
  <c r="J15"/>
  <c r="E15"/>
  <c r="F119"/>
  <c r="J14"/>
  <c r="J12"/>
  <c r="J117"/>
  <c r="E7"/>
  <c r="E113"/>
  <c i="2" r="J37"/>
  <c r="J36"/>
  <c i="1" r="AY95"/>
  <c i="2" r="J35"/>
  <c i="1" r="AX95"/>
  <c i="2" r="BI451"/>
  <c r="BH451"/>
  <c r="BG451"/>
  <c r="BF451"/>
  <c r="T451"/>
  <c r="R451"/>
  <c r="P451"/>
  <c r="BI447"/>
  <c r="BH447"/>
  <c r="BG447"/>
  <c r="BF447"/>
  <c r="T447"/>
  <c r="R447"/>
  <c r="P447"/>
  <c r="BI444"/>
  <c r="BH444"/>
  <c r="BG444"/>
  <c r="BF444"/>
  <c r="T444"/>
  <c r="R444"/>
  <c r="P444"/>
  <c r="BI441"/>
  <c r="BH441"/>
  <c r="BG441"/>
  <c r="BF441"/>
  <c r="T441"/>
  <c r="R441"/>
  <c r="P441"/>
  <c r="BI438"/>
  <c r="BH438"/>
  <c r="BG438"/>
  <c r="BF438"/>
  <c r="T438"/>
  <c r="T437"/>
  <c r="R438"/>
  <c r="R437"/>
  <c r="P438"/>
  <c r="P437"/>
  <c r="BI434"/>
  <c r="BH434"/>
  <c r="BG434"/>
  <c r="BF434"/>
  <c r="T434"/>
  <c r="R434"/>
  <c r="P434"/>
  <c r="BI430"/>
  <c r="BH430"/>
  <c r="BG430"/>
  <c r="BF430"/>
  <c r="T430"/>
  <c r="R430"/>
  <c r="P430"/>
  <c r="BI426"/>
  <c r="BH426"/>
  <c r="BG426"/>
  <c r="BF426"/>
  <c r="T426"/>
  <c r="R426"/>
  <c r="P426"/>
  <c r="BI423"/>
  <c r="BH423"/>
  <c r="BG423"/>
  <c r="BF423"/>
  <c r="T423"/>
  <c r="R423"/>
  <c r="P423"/>
  <c r="BI419"/>
  <c r="BH419"/>
  <c r="BG419"/>
  <c r="BF419"/>
  <c r="T419"/>
  <c r="R419"/>
  <c r="P419"/>
  <c r="BI415"/>
  <c r="BH415"/>
  <c r="BG415"/>
  <c r="BF415"/>
  <c r="T415"/>
  <c r="R415"/>
  <c r="P415"/>
  <c r="BI413"/>
  <c r="BH413"/>
  <c r="BG413"/>
  <c r="BF413"/>
  <c r="T413"/>
  <c r="R413"/>
  <c r="P413"/>
  <c r="BI412"/>
  <c r="BH412"/>
  <c r="BG412"/>
  <c r="BF412"/>
  <c r="T412"/>
  <c r="R412"/>
  <c r="P412"/>
  <c r="BI411"/>
  <c r="BH411"/>
  <c r="BG411"/>
  <c r="BF411"/>
  <c r="T411"/>
  <c r="R411"/>
  <c r="P411"/>
  <c r="BI407"/>
  <c r="BH407"/>
  <c r="BG407"/>
  <c r="BF407"/>
  <c r="T407"/>
  <c r="R407"/>
  <c r="P407"/>
  <c r="BI406"/>
  <c r="BH406"/>
  <c r="BG406"/>
  <c r="BF406"/>
  <c r="T406"/>
  <c r="R406"/>
  <c r="P406"/>
  <c r="BI402"/>
  <c r="BH402"/>
  <c r="BG402"/>
  <c r="BF402"/>
  <c r="T402"/>
  <c r="R402"/>
  <c r="P402"/>
  <c r="BI399"/>
  <c r="BH399"/>
  <c r="BG399"/>
  <c r="BF399"/>
  <c r="T399"/>
  <c r="R399"/>
  <c r="P399"/>
  <c r="BI393"/>
  <c r="BH393"/>
  <c r="BG393"/>
  <c r="BF393"/>
  <c r="T393"/>
  <c r="R393"/>
  <c r="P393"/>
  <c r="BI389"/>
  <c r="BH389"/>
  <c r="BG389"/>
  <c r="BF389"/>
  <c r="T389"/>
  <c r="R389"/>
  <c r="P389"/>
  <c r="BI384"/>
  <c r="BH384"/>
  <c r="BG384"/>
  <c r="BF384"/>
  <c r="T384"/>
  <c r="R384"/>
  <c r="P384"/>
  <c r="BI381"/>
  <c r="BH381"/>
  <c r="BG381"/>
  <c r="BF381"/>
  <c r="T381"/>
  <c r="R381"/>
  <c r="P381"/>
  <c r="BI378"/>
  <c r="BH378"/>
  <c r="BG378"/>
  <c r="BF378"/>
  <c r="T378"/>
  <c r="R378"/>
  <c r="P378"/>
  <c r="BI375"/>
  <c r="BH375"/>
  <c r="BG375"/>
  <c r="BF375"/>
  <c r="T375"/>
  <c r="R375"/>
  <c r="P375"/>
  <c r="BI372"/>
  <c r="BH372"/>
  <c r="BG372"/>
  <c r="BF372"/>
  <c r="T372"/>
  <c r="R372"/>
  <c r="P372"/>
  <c r="BI369"/>
  <c r="BH369"/>
  <c r="BG369"/>
  <c r="BF369"/>
  <c r="T369"/>
  <c r="R369"/>
  <c r="P369"/>
  <c r="BI364"/>
  <c r="BH364"/>
  <c r="BG364"/>
  <c r="BF364"/>
  <c r="T364"/>
  <c r="R364"/>
  <c r="P364"/>
  <c r="BI361"/>
  <c r="BH361"/>
  <c r="BG361"/>
  <c r="BF361"/>
  <c r="T361"/>
  <c r="R361"/>
  <c r="P361"/>
  <c r="BI358"/>
  <c r="BH358"/>
  <c r="BG358"/>
  <c r="BF358"/>
  <c r="T358"/>
  <c r="R358"/>
  <c r="P358"/>
  <c r="BI355"/>
  <c r="BH355"/>
  <c r="BG355"/>
  <c r="BF355"/>
  <c r="T355"/>
  <c r="R355"/>
  <c r="P355"/>
  <c r="BI352"/>
  <c r="BH352"/>
  <c r="BG352"/>
  <c r="BF352"/>
  <c r="T352"/>
  <c r="R352"/>
  <c r="P352"/>
  <c r="BI351"/>
  <c r="BH351"/>
  <c r="BG351"/>
  <c r="BF351"/>
  <c r="T351"/>
  <c r="R351"/>
  <c r="P351"/>
  <c r="BI347"/>
  <c r="BH347"/>
  <c r="BG347"/>
  <c r="BF347"/>
  <c r="T347"/>
  <c r="R347"/>
  <c r="P347"/>
  <c r="BI344"/>
  <c r="BH344"/>
  <c r="BG344"/>
  <c r="BF344"/>
  <c r="T344"/>
  <c r="R344"/>
  <c r="P344"/>
  <c r="BI341"/>
  <c r="BH341"/>
  <c r="BG341"/>
  <c r="BF341"/>
  <c r="T341"/>
  <c r="R341"/>
  <c r="P341"/>
  <c r="BI336"/>
  <c r="BH336"/>
  <c r="BG336"/>
  <c r="BF336"/>
  <c r="T336"/>
  <c r="R336"/>
  <c r="P336"/>
  <c r="BI333"/>
  <c r="BH333"/>
  <c r="BG333"/>
  <c r="BF333"/>
  <c r="T333"/>
  <c r="R333"/>
  <c r="P333"/>
  <c r="BI330"/>
  <c r="BH330"/>
  <c r="BG330"/>
  <c r="BF330"/>
  <c r="T330"/>
  <c r="R330"/>
  <c r="P330"/>
  <c r="BI327"/>
  <c r="BH327"/>
  <c r="BG327"/>
  <c r="BF327"/>
  <c r="T327"/>
  <c r="R327"/>
  <c r="P327"/>
  <c r="BI324"/>
  <c r="BH324"/>
  <c r="BG324"/>
  <c r="BF324"/>
  <c r="T324"/>
  <c r="R324"/>
  <c r="P324"/>
  <c r="BI321"/>
  <c r="BH321"/>
  <c r="BG321"/>
  <c r="BF321"/>
  <c r="T321"/>
  <c r="R321"/>
  <c r="P321"/>
  <c r="BI317"/>
  <c r="BH317"/>
  <c r="BG317"/>
  <c r="BF317"/>
  <c r="T317"/>
  <c r="R317"/>
  <c r="P317"/>
  <c r="BI314"/>
  <c r="BH314"/>
  <c r="BG314"/>
  <c r="BF314"/>
  <c r="T314"/>
  <c r="R314"/>
  <c r="P314"/>
  <c r="BI311"/>
  <c r="BH311"/>
  <c r="BG311"/>
  <c r="BF311"/>
  <c r="T311"/>
  <c r="R311"/>
  <c r="P311"/>
  <c r="BI306"/>
  <c r="BH306"/>
  <c r="BG306"/>
  <c r="BF306"/>
  <c r="T306"/>
  <c r="R306"/>
  <c r="P306"/>
  <c r="BI303"/>
  <c r="BH303"/>
  <c r="BG303"/>
  <c r="BF303"/>
  <c r="T303"/>
  <c r="R303"/>
  <c r="P303"/>
  <c r="BI300"/>
  <c r="BH300"/>
  <c r="BG300"/>
  <c r="BF300"/>
  <c r="T300"/>
  <c r="R300"/>
  <c r="P300"/>
  <c r="BI295"/>
  <c r="BH295"/>
  <c r="BG295"/>
  <c r="BF295"/>
  <c r="T295"/>
  <c r="R295"/>
  <c r="P295"/>
  <c r="BI291"/>
  <c r="BH291"/>
  <c r="BG291"/>
  <c r="BF291"/>
  <c r="T291"/>
  <c r="R291"/>
  <c r="P291"/>
  <c r="BI287"/>
  <c r="BH287"/>
  <c r="BG287"/>
  <c r="BF287"/>
  <c r="T287"/>
  <c r="R287"/>
  <c r="P287"/>
  <c r="BI283"/>
  <c r="BH283"/>
  <c r="BG283"/>
  <c r="BF283"/>
  <c r="T283"/>
  <c r="R283"/>
  <c r="P283"/>
  <c r="BI279"/>
  <c r="BH279"/>
  <c r="BG279"/>
  <c r="BF279"/>
  <c r="T279"/>
  <c r="R279"/>
  <c r="P279"/>
  <c r="BI276"/>
  <c r="BH276"/>
  <c r="BG276"/>
  <c r="BF276"/>
  <c r="T276"/>
  <c r="R276"/>
  <c r="P276"/>
  <c r="BI272"/>
  <c r="BH272"/>
  <c r="BG272"/>
  <c r="BF272"/>
  <c r="T272"/>
  <c r="R272"/>
  <c r="P272"/>
  <c r="BI269"/>
  <c r="BH269"/>
  <c r="BG269"/>
  <c r="BF269"/>
  <c r="T269"/>
  <c r="R269"/>
  <c r="P269"/>
  <c r="BI265"/>
  <c r="BH265"/>
  <c r="BG265"/>
  <c r="BF265"/>
  <c r="T265"/>
  <c r="R265"/>
  <c r="P265"/>
  <c r="BI263"/>
  <c r="BH263"/>
  <c r="BG263"/>
  <c r="BF263"/>
  <c r="T263"/>
  <c r="T262"/>
  <c r="R263"/>
  <c r="R262"/>
  <c r="P263"/>
  <c r="P262"/>
  <c r="BI259"/>
  <c r="BH259"/>
  <c r="BG259"/>
  <c r="BF259"/>
  <c r="T259"/>
  <c r="R259"/>
  <c r="P259"/>
  <c r="BI258"/>
  <c r="BH258"/>
  <c r="BG258"/>
  <c r="BF258"/>
  <c r="T258"/>
  <c r="R258"/>
  <c r="P258"/>
  <c r="BI255"/>
  <c r="BH255"/>
  <c r="BG255"/>
  <c r="BF255"/>
  <c r="T255"/>
  <c r="R255"/>
  <c r="P255"/>
  <c r="BI252"/>
  <c r="BH252"/>
  <c r="BG252"/>
  <c r="BF252"/>
  <c r="T252"/>
  <c r="R252"/>
  <c r="P252"/>
  <c r="BI250"/>
  <c r="BH250"/>
  <c r="BG250"/>
  <c r="BF250"/>
  <c r="T250"/>
  <c r="R250"/>
  <c r="P250"/>
  <c r="BI246"/>
  <c r="BH246"/>
  <c r="BG246"/>
  <c r="BF246"/>
  <c r="T246"/>
  <c r="R246"/>
  <c r="P246"/>
  <c r="BI242"/>
  <c r="BH242"/>
  <c r="BG242"/>
  <c r="BF242"/>
  <c r="T242"/>
  <c r="R242"/>
  <c r="P242"/>
  <c r="BI238"/>
  <c r="BH238"/>
  <c r="BG238"/>
  <c r="BF238"/>
  <c r="T238"/>
  <c r="R238"/>
  <c r="P238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2"/>
  <c r="BH212"/>
  <c r="BG212"/>
  <c r="BF212"/>
  <c r="T212"/>
  <c r="R212"/>
  <c r="P212"/>
  <c r="BI208"/>
  <c r="BH208"/>
  <c r="BG208"/>
  <c r="BF208"/>
  <c r="T208"/>
  <c r="R208"/>
  <c r="P208"/>
  <c r="BI205"/>
  <c r="BH205"/>
  <c r="BG205"/>
  <c r="BF205"/>
  <c r="T205"/>
  <c r="R205"/>
  <c r="P205"/>
  <c r="BI197"/>
  <c r="BH197"/>
  <c r="BG197"/>
  <c r="BF197"/>
  <c r="T197"/>
  <c r="R197"/>
  <c r="P197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81"/>
  <c r="BH181"/>
  <c r="BG181"/>
  <c r="BF181"/>
  <c r="T181"/>
  <c r="R181"/>
  <c r="P181"/>
  <c r="BI177"/>
  <c r="BH177"/>
  <c r="BG177"/>
  <c r="BF177"/>
  <c r="T177"/>
  <c r="R177"/>
  <c r="P177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F122"/>
  <c r="E120"/>
  <c r="F89"/>
  <c r="E87"/>
  <c r="J24"/>
  <c r="E24"/>
  <c r="J92"/>
  <c r="J23"/>
  <c r="J21"/>
  <c r="E21"/>
  <c r="J124"/>
  <c r="J20"/>
  <c r="J18"/>
  <c r="E18"/>
  <c r="F92"/>
  <c r="J17"/>
  <c r="J15"/>
  <c r="E15"/>
  <c r="F91"/>
  <c r="J14"/>
  <c r="J12"/>
  <c r="J122"/>
  <c r="E7"/>
  <c r="E118"/>
  <c i="1" r="L90"/>
  <c r="AM90"/>
  <c r="AM89"/>
  <c r="L89"/>
  <c r="AM87"/>
  <c r="L87"/>
  <c r="L85"/>
  <c r="L84"/>
  <c i="3" r="BK146"/>
  <c r="J146"/>
  <c r="J145"/>
  <c r="BK143"/>
  <c r="J143"/>
  <c r="BK141"/>
  <c r="J141"/>
  <c r="BK139"/>
  <c r="J139"/>
  <c r="BK138"/>
  <c r="J138"/>
  <c r="BK136"/>
  <c r="J136"/>
  <c r="BK135"/>
  <c r="J135"/>
  <c r="BK134"/>
  <c r="J134"/>
  <c r="BK133"/>
  <c r="J133"/>
  <c r="BK132"/>
  <c r="J132"/>
  <c r="J131"/>
  <c r="BK129"/>
  <c r="J128"/>
  <c r="BK127"/>
  <c r="J126"/>
  <c i="2" r="J451"/>
  <c r="BK441"/>
  <c r="BK438"/>
  <c r="BK430"/>
  <c r="BK423"/>
  <c r="J415"/>
  <c r="J406"/>
  <c r="BK364"/>
  <c r="J355"/>
  <c r="BK333"/>
  <c r="J327"/>
  <c r="J324"/>
  <c r="BK317"/>
  <c r="J306"/>
  <c r="J295"/>
  <c r="BK259"/>
  <c r="J252"/>
  <c r="J250"/>
  <c r="J238"/>
  <c r="BK234"/>
  <c r="J222"/>
  <c r="J181"/>
  <c r="BK162"/>
  <c r="J152"/>
  <c r="BK141"/>
  <c r="BK131"/>
  <c i="3" r="BK145"/>
  <c r="BK131"/>
  <c r="J129"/>
  <c r="BK128"/>
  <c r="J127"/>
  <c r="BK126"/>
  <c i="2" r="J444"/>
  <c r="J438"/>
  <c r="J434"/>
  <c r="J423"/>
  <c r="BK415"/>
  <c r="J412"/>
  <c r="J411"/>
  <c r="BK399"/>
  <c r="BK389"/>
  <c r="J378"/>
  <c r="J375"/>
  <c r="BK361"/>
  <c r="J344"/>
  <c r="J330"/>
  <c r="BK300"/>
  <c r="J291"/>
  <c r="BK283"/>
  <c r="J279"/>
  <c r="J263"/>
  <c r="J258"/>
  <c r="BK228"/>
  <c r="BK225"/>
  <c r="J212"/>
  <c r="BK208"/>
  <c r="BK177"/>
  <c r="J145"/>
  <c r="BK412"/>
  <c r="J407"/>
  <c r="BK406"/>
  <c r="J402"/>
  <c r="BK384"/>
  <c r="J372"/>
  <c r="BK324"/>
  <c r="BK321"/>
  <c r="J317"/>
  <c r="J311"/>
  <c r="BK306"/>
  <c r="BK303"/>
  <c r="BK272"/>
  <c r="BK265"/>
  <c r="BK258"/>
  <c r="BK231"/>
  <c r="J177"/>
  <c r="BK172"/>
  <c r="BK169"/>
  <c r="BK166"/>
  <c r="J134"/>
  <c r="J131"/>
  <c r="J447"/>
  <c r="BK426"/>
  <c r="BK419"/>
  <c r="BK407"/>
  <c r="BK378"/>
  <c r="BK369"/>
  <c r="BK352"/>
  <c r="J347"/>
  <c r="BK344"/>
  <c r="J336"/>
  <c r="BK327"/>
  <c r="BK287"/>
  <c r="J276"/>
  <c r="J269"/>
  <c r="BK255"/>
  <c r="BK242"/>
  <c r="J231"/>
  <c r="J216"/>
  <c r="BK193"/>
  <c r="J189"/>
  <c r="BK181"/>
  <c r="BK159"/>
  <c r="BK155"/>
  <c r="BK140"/>
  <c r="BK137"/>
  <c r="BK444"/>
  <c r="J430"/>
  <c r="J426"/>
  <c r="J419"/>
  <c r="BK413"/>
  <c r="BK411"/>
  <c r="J389"/>
  <c r="BK381"/>
  <c r="BK351"/>
  <c r="BK314"/>
  <c r="J303"/>
  <c r="BK295"/>
  <c r="J287"/>
  <c r="BK263"/>
  <c r="J255"/>
  <c r="BK250"/>
  <c r="J228"/>
  <c r="J205"/>
  <c r="J197"/>
  <c r="J193"/>
  <c r="BK149"/>
  <c r="BK451"/>
  <c r="J393"/>
  <c r="BK375"/>
  <c r="J361"/>
  <c r="J358"/>
  <c r="BK355"/>
  <c r="J352"/>
  <c r="J351"/>
  <c r="BK336"/>
  <c r="J321"/>
  <c r="BK291"/>
  <c r="BK276"/>
  <c r="J272"/>
  <c r="J265"/>
  <c r="BK252"/>
  <c r="BK246"/>
  <c r="J234"/>
  <c r="BK222"/>
  <c r="BK189"/>
  <c r="J169"/>
  <c r="J166"/>
  <c r="J159"/>
  <c r="BK152"/>
  <c r="J149"/>
  <c r="BK145"/>
  <c r="J140"/>
  <c r="BK134"/>
  <c i="1" r="AS94"/>
  <c i="2" r="BK447"/>
  <c r="J441"/>
  <c r="BK434"/>
  <c r="J413"/>
  <c r="J399"/>
  <c r="BK393"/>
  <c r="J384"/>
  <c r="J364"/>
  <c r="J341"/>
  <c r="J314"/>
  <c r="J300"/>
  <c r="J246"/>
  <c r="J242"/>
  <c r="BK238"/>
  <c r="J225"/>
  <c r="J219"/>
  <c r="BK216"/>
  <c r="BK212"/>
  <c r="BK205"/>
  <c r="J185"/>
  <c r="J172"/>
  <c r="J141"/>
  <c r="BK402"/>
  <c r="J381"/>
  <c r="BK372"/>
  <c r="J369"/>
  <c r="BK358"/>
  <c r="BK347"/>
  <c r="BK341"/>
  <c r="J333"/>
  <c r="BK330"/>
  <c r="BK311"/>
  <c r="J283"/>
  <c r="BK279"/>
  <c r="BK269"/>
  <c r="J259"/>
  <c r="BK219"/>
  <c r="J208"/>
  <c r="BK197"/>
  <c r="BK185"/>
  <c r="J162"/>
  <c r="J155"/>
  <c r="J137"/>
  <c l="1" r="R251"/>
  <c r="T350"/>
  <c r="BK237"/>
  <c r="J237"/>
  <c r="J99"/>
  <c r="BK264"/>
  <c r="J264"/>
  <c r="J102"/>
  <c r="P320"/>
  <c r="T130"/>
  <c r="BK251"/>
  <c r="J251"/>
  <c r="J100"/>
  <c r="T251"/>
  <c r="BK320"/>
  <c r="J320"/>
  <c r="J103"/>
  <c r="BK350"/>
  <c r="J350"/>
  <c r="J104"/>
  <c r="BK414"/>
  <c r="J414"/>
  <c r="J105"/>
  <c r="BK440"/>
  <c r="BK439"/>
  <c r="J439"/>
  <c r="J107"/>
  <c r="P130"/>
  <c r="T237"/>
  <c r="P264"/>
  <c r="R350"/>
  <c r="R414"/>
  <c r="R440"/>
  <c r="R439"/>
  <c r="R130"/>
  <c r="R237"/>
  <c r="T264"/>
  <c r="R320"/>
  <c r="T320"/>
  <c r="T414"/>
  <c r="T440"/>
  <c r="T439"/>
  <c r="BK130"/>
  <c r="J130"/>
  <c r="J98"/>
  <c r="P237"/>
  <c r="P251"/>
  <c r="R264"/>
  <c r="P350"/>
  <c r="P414"/>
  <c r="P440"/>
  <c r="P439"/>
  <c i="3" r="BK125"/>
  <c r="J125"/>
  <c r="J98"/>
  <c r="P125"/>
  <c r="R125"/>
  <c r="T125"/>
  <c r="BK130"/>
  <c r="J130"/>
  <c r="J99"/>
  <c r="P130"/>
  <c r="R130"/>
  <c r="T130"/>
  <c r="BK137"/>
  <c r="J137"/>
  <c r="J100"/>
  <c r="P137"/>
  <c r="R137"/>
  <c r="T137"/>
  <c r="BK144"/>
  <c r="J144"/>
  <c r="J103"/>
  <c r="P144"/>
  <c r="R144"/>
  <c r="T144"/>
  <c i="2" r="J91"/>
  <c r="F124"/>
  <c r="BE141"/>
  <c r="BE145"/>
  <c r="BE225"/>
  <c r="BE228"/>
  <c r="BE234"/>
  <c r="BE246"/>
  <c r="BE252"/>
  <c r="BE291"/>
  <c r="BE295"/>
  <c r="BE300"/>
  <c r="BE303"/>
  <c r="BE352"/>
  <c r="BE407"/>
  <c r="BE423"/>
  <c r="BK262"/>
  <c r="J262"/>
  <c r="J101"/>
  <c r="J89"/>
  <c r="J125"/>
  <c r="BE193"/>
  <c r="BE255"/>
  <c r="BE269"/>
  <c r="BE276"/>
  <c r="BE287"/>
  <c r="BE321"/>
  <c r="BE347"/>
  <c r="BE399"/>
  <c r="BE411"/>
  <c r="BE430"/>
  <c r="BE444"/>
  <c r="F125"/>
  <c r="BE205"/>
  <c r="BE208"/>
  <c r="BE212"/>
  <c r="BE259"/>
  <c r="BE263"/>
  <c r="BE306"/>
  <c r="BE311"/>
  <c r="BE314"/>
  <c r="BE330"/>
  <c r="BE341"/>
  <c r="BE364"/>
  <c r="BE369"/>
  <c r="BE384"/>
  <c r="BE393"/>
  <c r="BE402"/>
  <c r="BE406"/>
  <c r="BE412"/>
  <c r="BE441"/>
  <c r="BE447"/>
  <c r="BE137"/>
  <c r="BE152"/>
  <c r="BE155"/>
  <c r="BE166"/>
  <c r="BE169"/>
  <c r="BE177"/>
  <c r="BE185"/>
  <c r="BE189"/>
  <c r="BE216"/>
  <c r="BE279"/>
  <c r="BE336"/>
  <c r="BE438"/>
  <c r="BE131"/>
  <c r="BE149"/>
  <c r="BE238"/>
  <c r="BE250"/>
  <c r="BE317"/>
  <c r="BE324"/>
  <c r="BE361"/>
  <c r="BE372"/>
  <c r="BE389"/>
  <c r="BE413"/>
  <c r="BE415"/>
  <c r="E85"/>
  <c r="BE140"/>
  <c r="BE159"/>
  <c r="BE162"/>
  <c r="BE181"/>
  <c r="BE197"/>
  <c r="BE219"/>
  <c r="BE327"/>
  <c r="BE333"/>
  <c r="BE344"/>
  <c r="BE355"/>
  <c r="BE358"/>
  <c r="BE378"/>
  <c r="BK437"/>
  <c r="J437"/>
  <c r="J106"/>
  <c i="3" r="E85"/>
  <c r="J89"/>
  <c r="F92"/>
  <c r="BE127"/>
  <c i="2" r="BE134"/>
  <c r="BE222"/>
  <c r="BE231"/>
  <c r="BE242"/>
  <c r="BE265"/>
  <c r="BE272"/>
  <c r="BE351"/>
  <c r="BE451"/>
  <c i="3" r="J91"/>
  <c r="J120"/>
  <c r="BE126"/>
  <c r="BE128"/>
  <c r="BE129"/>
  <c i="2" r="BE172"/>
  <c r="BE258"/>
  <c r="BE283"/>
  <c r="BE375"/>
  <c r="BE381"/>
  <c r="BE419"/>
  <c r="BE426"/>
  <c r="BE434"/>
  <c i="3" r="F91"/>
  <c r="BE131"/>
  <c r="BE132"/>
  <c r="BE133"/>
  <c r="BE134"/>
  <c r="BE135"/>
  <c r="BE136"/>
  <c r="BE138"/>
  <c r="BE139"/>
  <c r="BE141"/>
  <c r="BE143"/>
  <c r="BE145"/>
  <c r="BE146"/>
  <c r="BK140"/>
  <c r="J140"/>
  <c r="J101"/>
  <c r="BK142"/>
  <c r="J142"/>
  <c r="J102"/>
  <c r="F34"/>
  <c i="1" r="BA96"/>
  <c i="2" r="F37"/>
  <c i="1" r="BD95"/>
  <c i="2" r="F36"/>
  <c i="1" r="BC95"/>
  <c i="3" r="J34"/>
  <c i="1" r="AW96"/>
  <c i="2" r="F34"/>
  <c i="1" r="BA95"/>
  <c i="2" r="J34"/>
  <c i="1" r="AW95"/>
  <c i="3" r="F36"/>
  <c i="1" r="BC96"/>
  <c i="3" r="F37"/>
  <c i="1" r="BD96"/>
  <c i="2" r="F35"/>
  <c i="1" r="BB95"/>
  <c i="3" r="F35"/>
  <c i="1" r="BB96"/>
  <c i="2" l="1" r="P129"/>
  <c r="P128"/>
  <c i="1" r="AU95"/>
  <c i="2" r="R129"/>
  <c r="R128"/>
  <c i="3" r="T124"/>
  <c r="T123"/>
  <c r="R124"/>
  <c r="R123"/>
  <c r="P124"/>
  <c r="P123"/>
  <c i="1" r="AU96"/>
  <c i="2" r="T129"/>
  <c r="T128"/>
  <c r="BK129"/>
  <c r="J129"/>
  <c r="J97"/>
  <c r="J440"/>
  <c r="J108"/>
  <c i="3" r="BK124"/>
  <c r="J124"/>
  <c r="J97"/>
  <c i="1" r="BA94"/>
  <c r="AW94"/>
  <c r="AK30"/>
  <c r="BD94"/>
  <c r="W33"/>
  <c i="3" r="J33"/>
  <c i="1" r="AV96"/>
  <c r="AT96"/>
  <c r="BC94"/>
  <c r="W32"/>
  <c i="3" r="F33"/>
  <c i="1" r="AZ96"/>
  <c r="BB94"/>
  <c r="AX94"/>
  <c i="2" r="J33"/>
  <c i="1" r="AV95"/>
  <c r="AT95"/>
  <c i="2" r="F33"/>
  <c i="1" r="AZ95"/>
  <c i="2" l="1" r="BK128"/>
  <c r="J128"/>
  <c i="3" r="BK123"/>
  <c r="J123"/>
  <c r="J96"/>
  <c i="1" r="AZ94"/>
  <c r="W29"/>
  <c r="AU94"/>
  <c i="2" r="J30"/>
  <c i="1" r="AG95"/>
  <c r="AN95"/>
  <c r="W31"/>
  <c r="AY94"/>
  <c r="W30"/>
  <c i="2" l="1" r="J39"/>
  <c r="J96"/>
  <c i="1" r="AV94"/>
  <c r="AK29"/>
  <c i="3" r="J30"/>
  <c i="1" r="AG96"/>
  <c r="AN96"/>
  <c i="3" l="1" r="J39"/>
  <c i="1"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<sst xmlns="http://schemas.openxmlformats.org/spreadsheetml/2006/main">
  <si>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</si>
  <si>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</si>
  <si>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</si>
  <si>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</si>
  <si>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</si>
  <si>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{4a8c15d3-676b-48b3-acdb-b22e63c8c9f0}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</si>
  <si>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</si>
  <si>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</si>
  <si>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</si>
  <si>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</si>
  <si>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</si>
  <si>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</si>
  <si>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</si>
  <si>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</si>
  <si>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3-2019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</si>
  <si>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</si>
  <si>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</si>
  <si>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Kněžice - Bezpečnostní chodník v obci</t>
  </si>
  <si>
    <t>KSO:</t>
  </si>
  <si>
    <t>CC-CZ:</t>
  </si>
  <si>
    <t>Místo:</t>
  </si>
  <si>
    <t xml:space="preserve"> </t>
  </si>
  <si>
    <t>Datum:</t>
  </si>
  <si>
    <t>18. 1. 2021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</si>
  <si>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</si>
  <si>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</si>
  <si>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</si>
  <si>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</si>
  <si>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</si>
  <si>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</si>
  <si>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</si>
  <si>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</si>
  <si>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</si>
  <si>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</si>
  <si>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</si>
  <si>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</si>
  <si>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</si>
  <si>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</si>
  <si>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</si>
  <si>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</si>
  <si>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</si>
  <si>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</si>
  <si>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</si>
  <si>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</si>
  <si>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</si>
  <si>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</si>
  <si>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</si>
  <si>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</si>
  <si>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</si>
  <si>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</si>
  <si>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</si>
  <si>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</si>
  <si>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</si>
  <si>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</si>
  <si>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</si>
  <si>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</si>
  <si>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</si>
  <si>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</si>
  <si>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</si>
  <si>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</si>
  <si>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</si>
  <si>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</si>
  <si>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</si>
  <si>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</si>
  <si>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</si>
  <si>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</si>
  <si>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</si>
  <si>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</si>
  <si>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</si>
  <si>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</si>
  <si>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</si>
  <si>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</si>
  <si>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</si>
  <si>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</si>
  <si>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</si>
  <si>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</si>
  <si>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</si>
  <si>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</si>
  <si>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</si>
  <si>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úsek 1</t>
  </si>
  <si>
    <t>STA</t>
  </si>
  <si>
    <t>1</t>
  </si>
  <si>
    <t>{799eaf08-d276-42a0-8e1e-4b5d161ac495}</t>
  </si>
  <si>
    <t>2</t>
  </si>
  <si>
    <t>vrn</t>
  </si>
  <si>
    <t>VRN</t>
  </si>
  <si>
    <t>{42f299c0-e4c9-4a87-a046-e164d3d34abf}</t>
  </si>
  <si>
    <t>KRYCÍ LIST SOUPISU PRACÍ</t>
  </si>
  <si>
    <t>Objekt:</t>
  </si>
  <si>
    <t>SO 101 - úsek 1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</si>
  <si>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</si>
  <si>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</si>
  <si>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</si>
  <si>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</si>
  <si>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</si>
  <si>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</si>
  <si>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</si>
  <si>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</si>
  <si>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</si>
  <si>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</si>
  <si>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</si>
  <si>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</si>
  <si>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</si>
  <si>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</si>
  <si>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</si>
  <si>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</si>
  <si>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</si>
  <si>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</si>
  <si>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</si>
  <si>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</si>
  <si>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</si>
  <si>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</si>
  <si>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</si>
  <si>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</si>
  <si>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</si>
  <si>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</si>
  <si>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</si>
  <si>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</si>
  <si>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</si>
  <si>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</si>
  <si>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</si>
  <si>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</si>
  <si>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</si>
  <si>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</si>
  <si>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</si>
  <si>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11215111R</t>
  </si>
  <si>
    <t>Směrové kácení stromů s rozřezáním a odvětvením D kmene do 200 mm vč. likvidace</t>
  </si>
  <si>
    <t>kus</t>
  </si>
  <si>
    <t>4</t>
  </si>
  <si>
    <t>VV</t>
  </si>
  <si>
    <t>Součet</t>
  </si>
  <si>
    <t>115101203</t>
  </si>
  <si>
    <t>Čerpání vody na dopravní výšku do 10 m průměrný přítok do 2000 l/min</t>
  </si>
  <si>
    <t>hod</t>
  </si>
  <si>
    <t>10*12</t>
  </si>
  <si>
    <t>3</t>
  </si>
  <si>
    <t>115101303</t>
  </si>
  <si>
    <t>Pohotovost čerpací soupravy pro dopravní výšku do 10 m přítok do 2000 l/min</t>
  </si>
  <si>
    <t>den</t>
  </si>
  <si>
    <t>6</t>
  </si>
  <si>
    <t>10</t>
  </si>
  <si>
    <t>čerpáníR01</t>
  </si>
  <si>
    <t>D + M čerpací jímky (lávka pro pěší)</t>
  </si>
  <si>
    <t>soubor</t>
  </si>
  <si>
    <t>8</t>
  </si>
  <si>
    <t>5</t>
  </si>
  <si>
    <t>120901113</t>
  </si>
  <si>
    <t>Bourání zdiva kamenného v odkopávkách nebo prokopávkách na MC ručně</t>
  </si>
  <si>
    <t>m3</t>
  </si>
  <si>
    <t>lávka pro pěší</t>
  </si>
  <si>
    <t>175111101</t>
  </si>
  <si>
    <t>Obsypání ručně sypaninou bez prohození sítem, uloženou do 3 m</t>
  </si>
  <si>
    <t>12</t>
  </si>
  <si>
    <t>2*10</t>
  </si>
  <si>
    <t>7</t>
  </si>
  <si>
    <t>M</t>
  </si>
  <si>
    <t>58343903</t>
  </si>
  <si>
    <t>kamenivo drcené hrubé frakce 11/16</t>
  </si>
  <si>
    <t>t</t>
  </si>
  <si>
    <t>14</t>
  </si>
  <si>
    <t>20*1,85</t>
  </si>
  <si>
    <t>130001101</t>
  </si>
  <si>
    <t>Příplatek za ztížení vykopávky v blízkosti podzemního vedení</t>
  </si>
  <si>
    <t>16</t>
  </si>
  <si>
    <t>9</t>
  </si>
  <si>
    <t>131301201</t>
  </si>
  <si>
    <t>Hloubení jam zapažených v hornině tř. 4 objemu do 100 m3</t>
  </si>
  <si>
    <t>18</t>
  </si>
  <si>
    <t>2*15</t>
  </si>
  <si>
    <t>131301209</t>
  </si>
  <si>
    <t>Příplatek za lepivost u hloubení jam zapažených v hornině tř. 4</t>
  </si>
  <si>
    <t>20</t>
  </si>
  <si>
    <t>30/3</t>
  </si>
  <si>
    <t>11</t>
  </si>
  <si>
    <t>151201102</t>
  </si>
  <si>
    <t>Zřízení zátažného pažení a rozepření stěn rýh hl do 4 m</t>
  </si>
  <si>
    <t>m2</t>
  </si>
  <si>
    <t>22</t>
  </si>
  <si>
    <t>2*18</t>
  </si>
  <si>
    <t>151201112</t>
  </si>
  <si>
    <t>Odstranění zátažného pažení a rozepření stěn rýh hl do 4 m</t>
  </si>
  <si>
    <t>24</t>
  </si>
  <si>
    <t>36</t>
  </si>
  <si>
    <t>13</t>
  </si>
  <si>
    <t>460030024</t>
  </si>
  <si>
    <t>Odstranění dřevitého porostu z křovin a stromů tvrdého hustého</t>
  </si>
  <si>
    <t>26</t>
  </si>
  <si>
    <t>73</t>
  </si>
  <si>
    <t>113106121</t>
  </si>
  <si>
    <t>Rozebrání dlažeb z betonových nebo kamenných dlaždic komunikací pro pěší ručně</t>
  </si>
  <si>
    <t>28</t>
  </si>
  <si>
    <t>bourání stávajících povrchů</t>
  </si>
  <si>
    <t>704</t>
  </si>
  <si>
    <t>51</t>
  </si>
  <si>
    <t>113201111</t>
  </si>
  <si>
    <t>Vytrhání obrub chodníkových ležatých</t>
  </si>
  <si>
    <t>m</t>
  </si>
  <si>
    <t>30</t>
  </si>
  <si>
    <t>575</t>
  </si>
  <si>
    <t>113202111</t>
  </si>
  <si>
    <t>Vytrhání obrub krajníků obrubníků stojatých</t>
  </si>
  <si>
    <t>32</t>
  </si>
  <si>
    <t>vodící proužek</t>
  </si>
  <si>
    <t>125</t>
  </si>
  <si>
    <t>17</t>
  </si>
  <si>
    <t>113204111</t>
  </si>
  <si>
    <t>Vytrhání obrub záhonových</t>
  </si>
  <si>
    <t>34</t>
  </si>
  <si>
    <t>224</t>
  </si>
  <si>
    <t>113107335</t>
  </si>
  <si>
    <t>Odstranění podkladu z betonu vyztuženého sítěmi tl 100 mm strojně pl do 50 m2</t>
  </si>
  <si>
    <t>19</t>
  </si>
  <si>
    <t>113154114</t>
  </si>
  <si>
    <t>Frézování živičného krytu tl 100 mm pruh š 0,5 m pl do 500 m2 bez překážek v trase</t>
  </si>
  <si>
    <t>38</t>
  </si>
  <si>
    <t>oprava krajnice</t>
  </si>
  <si>
    <t>630*0,5</t>
  </si>
  <si>
    <t>122201102</t>
  </si>
  <si>
    <t>Odkopávky a prokopávky nezapažené v hornině tř. 3 objem do 1000 m3</t>
  </si>
  <si>
    <t>40</t>
  </si>
  <si>
    <t>zpevněné plochy</t>
  </si>
  <si>
    <t>1276*0,3</t>
  </si>
  <si>
    <t>zeleň</t>
  </si>
  <si>
    <t>478*0,2</t>
  </si>
  <si>
    <t>prohloubení pod obruby a vodící proužky</t>
  </si>
  <si>
    <t>(1418+125)*0,5*0,3</t>
  </si>
  <si>
    <t>122201109</t>
  </si>
  <si>
    <t>Příplatek za lepivost u odkopávek v hornině tř. 1 až 3</t>
  </si>
  <si>
    <t>42</t>
  </si>
  <si>
    <t>709,85/3</t>
  </si>
  <si>
    <t>162701105</t>
  </si>
  <si>
    <t>Vodorovné přemístění do 10000 m výkopku/sypaniny z horniny tř. 1 až 4</t>
  </si>
  <si>
    <t>44</t>
  </si>
  <si>
    <t>709,85</t>
  </si>
  <si>
    <t>23</t>
  </si>
  <si>
    <t>162701109</t>
  </si>
  <si>
    <t>Příplatek k vodorovnému přemístění výkopku/sypaniny z horniny tř. 1 až 4 ZKD 1000 m přes 10000 m</t>
  </si>
  <si>
    <t>46</t>
  </si>
  <si>
    <t>příplatek 10km</t>
  </si>
  <si>
    <t>739,85*10</t>
  </si>
  <si>
    <t>171201201</t>
  </si>
  <si>
    <t>Uložení sypaniny na skládky</t>
  </si>
  <si>
    <t>48</t>
  </si>
  <si>
    <t>739,85</t>
  </si>
  <si>
    <t>25</t>
  </si>
  <si>
    <t>171201211z</t>
  </si>
  <si>
    <t>Poplatek za uložení stavebního odpadu - zeminy a kameniva na skládce</t>
  </si>
  <si>
    <t>50</t>
  </si>
  <si>
    <t>739,85*1,8</t>
  </si>
  <si>
    <t>181006114</t>
  </si>
  <si>
    <t>Rozprostření zemin tl vrstvy do 0,3 m schopných zúrodnění v rovině a sklonu do 1:5</t>
  </si>
  <si>
    <t>52</t>
  </si>
  <si>
    <t>478</t>
  </si>
  <si>
    <t>27</t>
  </si>
  <si>
    <t>10364101</t>
  </si>
  <si>
    <t xml:space="preserve">zemina pro terénní úpravy -  ornice</t>
  </si>
  <si>
    <t>54</t>
  </si>
  <si>
    <t>478*0,2*1,8</t>
  </si>
  <si>
    <t>181411131</t>
  </si>
  <si>
    <t>Založení parkového trávníku výsevem plochy do 1000 m2 v rovině a ve svahu do 1:5</t>
  </si>
  <si>
    <t>56</t>
  </si>
  <si>
    <t>29</t>
  </si>
  <si>
    <t>00572410</t>
  </si>
  <si>
    <t>osivo směs travní parková</t>
  </si>
  <si>
    <t>kg</t>
  </si>
  <si>
    <t>58</t>
  </si>
  <si>
    <t>478/20</t>
  </si>
  <si>
    <t>181951102</t>
  </si>
  <si>
    <t>Úprava pláně v hornině tř. 1 až 4 se zhutněním</t>
  </si>
  <si>
    <t>60</t>
  </si>
  <si>
    <t>1276</t>
  </si>
  <si>
    <t>Zakládání</t>
  </si>
  <si>
    <t>31</t>
  </si>
  <si>
    <t>213311113</t>
  </si>
  <si>
    <t>Polštáře zhutněné pod základy z kameniva drceného frakce 0 až 63 mm</t>
  </si>
  <si>
    <t>62</t>
  </si>
  <si>
    <t>(0,25*2*2)*2</t>
  </si>
  <si>
    <t>273311123</t>
  </si>
  <si>
    <t>Základové desky z betonu prostého C 8/10</t>
  </si>
  <si>
    <t>64</t>
  </si>
  <si>
    <t>(0,2*1,8*1,9)*2</t>
  </si>
  <si>
    <t>33</t>
  </si>
  <si>
    <t>273354111</t>
  </si>
  <si>
    <t>Bednění základových desek - zřízení</t>
  </si>
  <si>
    <t>66</t>
  </si>
  <si>
    <t>(0,2*7,4)*2</t>
  </si>
  <si>
    <t>273354211</t>
  </si>
  <si>
    <t>Bednění základových desek - odstranění</t>
  </si>
  <si>
    <t>68</t>
  </si>
  <si>
    <t>Svislé a kompletní konstrukce</t>
  </si>
  <si>
    <t>35</t>
  </si>
  <si>
    <t>334323117</t>
  </si>
  <si>
    <t>Mostní opěry a úložné prahy ze ŽB C 25/30</t>
  </si>
  <si>
    <t>70</t>
  </si>
  <si>
    <t>2*2,5</t>
  </si>
  <si>
    <t>334351115</t>
  </si>
  <si>
    <t>Bednění systémové mostních opěr a úložných prahů z palubek pro ŽB - zřízení</t>
  </si>
  <si>
    <t>72</t>
  </si>
  <si>
    <t>2*15,3</t>
  </si>
  <si>
    <t>37</t>
  </si>
  <si>
    <t>334351214</t>
  </si>
  <si>
    <t>Bednění systémové mostních opěr a úložných prahů z palubek - odstranění</t>
  </si>
  <si>
    <t>74</t>
  </si>
  <si>
    <t>13021041R</t>
  </si>
  <si>
    <t>Výztuž mostních opěr</t>
  </si>
  <si>
    <t>76</t>
  </si>
  <si>
    <t>0,15*2</t>
  </si>
  <si>
    <t>Vodorovné konstrukce</t>
  </si>
  <si>
    <t>39</t>
  </si>
  <si>
    <t>4231765R</t>
  </si>
  <si>
    <t>Dodávka a montáž atypické OK š do 2,4 m, v do 3,0 m most o 1 poli rozpětí do 13 m</t>
  </si>
  <si>
    <t>78</t>
  </si>
  <si>
    <t>Komunikace pozemní</t>
  </si>
  <si>
    <t>564761111</t>
  </si>
  <si>
    <t>Podklad z kameniva hrubého drceného vel. 32-63 mm tl 200 mm</t>
  </si>
  <si>
    <t>80</t>
  </si>
  <si>
    <t>vjezdy</t>
  </si>
  <si>
    <t>314</t>
  </si>
  <si>
    <t>41</t>
  </si>
  <si>
    <t>564861111</t>
  </si>
  <si>
    <t>Podklad ze štěrkodrtě ŠD tl 200 mm</t>
  </si>
  <si>
    <t>82</t>
  </si>
  <si>
    <t>962</t>
  </si>
  <si>
    <t>567120111</t>
  </si>
  <si>
    <t>Podklad ze směsi stmelené cementem SC tl 120 mm</t>
  </si>
  <si>
    <t>84</t>
  </si>
  <si>
    <t>43</t>
  </si>
  <si>
    <t>571908112</t>
  </si>
  <si>
    <t>Kryt vymývaným dekoračním kamenivem (kačírkem) tl 300 mm</t>
  </si>
  <si>
    <t>86</t>
  </si>
  <si>
    <t>573111111</t>
  </si>
  <si>
    <t>Postřik živičný infiltrační s posypem z asfaltu množství 0,60 kg/m2</t>
  </si>
  <si>
    <t>88</t>
  </si>
  <si>
    <t>45</t>
  </si>
  <si>
    <t>573231106</t>
  </si>
  <si>
    <t>Postřik živičný spojovací ze silniční emulze v množství 0,30 kg/m2</t>
  </si>
  <si>
    <t>90</t>
  </si>
  <si>
    <t>577134111</t>
  </si>
  <si>
    <t>Asfaltový beton vrstva obrusná ACO 11 (ABS) tř. I tl 40 mm š do 3 m z nemodifikovaného asfaltu</t>
  </si>
  <si>
    <t>92</t>
  </si>
  <si>
    <t>47</t>
  </si>
  <si>
    <t>577155112</t>
  </si>
  <si>
    <t>Asfaltový beton vrstva ložní ACL 16 (ABH) tl 60 mm š do 3 m z nemodifikovaného asfaltu</t>
  </si>
  <si>
    <t>94</t>
  </si>
  <si>
    <t>596211123</t>
  </si>
  <si>
    <t>Kladení zámkové dlažby komunikací pro pěší tl 60 mm skupiny B pl přes 300 m2</t>
  </si>
  <si>
    <t>96</t>
  </si>
  <si>
    <t>948</t>
  </si>
  <si>
    <t>49</t>
  </si>
  <si>
    <t>59245006</t>
  </si>
  <si>
    <t>dlažba skladebná betonová pro nevidomé 200x100x60mm barevná</t>
  </si>
  <si>
    <t>98</t>
  </si>
  <si>
    <t>59245212</t>
  </si>
  <si>
    <t>dlažba zámková profilová základní 196x161x60mm přírodní</t>
  </si>
  <si>
    <t>100</t>
  </si>
  <si>
    <t>596211223</t>
  </si>
  <si>
    <t>Kladení zámkové dlažby komunikací pro pěší tl 80 mm skupiny B pl přes 300 m2</t>
  </si>
  <si>
    <t>102</t>
  </si>
  <si>
    <t>220</t>
  </si>
  <si>
    <t>59245213</t>
  </si>
  <si>
    <t>dlažba zámková profilová základní 196x161x80mm přírodní</t>
  </si>
  <si>
    <t>104</t>
  </si>
  <si>
    <t>53</t>
  </si>
  <si>
    <t>59245008</t>
  </si>
  <si>
    <t>dlažba slepecká betonová 200x100x80mm barevná</t>
  </si>
  <si>
    <t>106</t>
  </si>
  <si>
    <t>59212317</t>
  </si>
  <si>
    <t>dlaždice betonová pro nástupiště s varovným pásem sloučeným s vodící linií červená 495x400x60mm</t>
  </si>
  <si>
    <t>108</t>
  </si>
  <si>
    <t>101</t>
  </si>
  <si>
    <t>Trubní vedení</t>
  </si>
  <si>
    <t>55</t>
  </si>
  <si>
    <t>877265271</t>
  </si>
  <si>
    <t>Montáž lapače střešních splavenin z tvrdého PVC-systém KG DN 110</t>
  </si>
  <si>
    <t>110</t>
  </si>
  <si>
    <t>28341111</t>
  </si>
  <si>
    <t>lapače střešních splavenin okapová vpusť s košem+odnímatelný sifonový uzávěr z PP</t>
  </si>
  <si>
    <t>112</t>
  </si>
  <si>
    <t>57</t>
  </si>
  <si>
    <t>895941R000</t>
  </si>
  <si>
    <t>Štěrkový vsak 0,5x0,5x0,5, geotextilie 2m2, ŠD 16/32 0,125m3</t>
  </si>
  <si>
    <t>114</t>
  </si>
  <si>
    <t>895941R001</t>
  </si>
  <si>
    <t>Demolice stávající uliční vpusti včetně zemních prací, zaslepení a likvidace</t>
  </si>
  <si>
    <t>kpl</t>
  </si>
  <si>
    <t>116</t>
  </si>
  <si>
    <t>59</t>
  </si>
  <si>
    <t>895941R002</t>
  </si>
  <si>
    <t>Zřízení orubníkové vpusti kanalizační z betonových dílců včetně dodávky materiálu</t>
  </si>
  <si>
    <t>118</t>
  </si>
  <si>
    <t>895941R003</t>
  </si>
  <si>
    <t>Napojení nové vpusti včetně zemních prací, trubního materiálu a obnovy povrchů</t>
  </si>
  <si>
    <t>120</t>
  </si>
  <si>
    <t>14*4</t>
  </si>
  <si>
    <t>přepojení svodů</t>
  </si>
  <si>
    <t>2*4</t>
  </si>
  <si>
    <t>61</t>
  </si>
  <si>
    <t>895941R004</t>
  </si>
  <si>
    <t>Příčný odvodňovací žlab s litinovým roštem včetně materiálu a vyústění na terén</t>
  </si>
  <si>
    <t>122</t>
  </si>
  <si>
    <t>4,5</t>
  </si>
  <si>
    <t>899331111</t>
  </si>
  <si>
    <t>Výšková úprava uličního vstupu nebo vpusti do 200 mm zvýšením poklopu</t>
  </si>
  <si>
    <t>124</t>
  </si>
  <si>
    <t>63</t>
  </si>
  <si>
    <t>899431111</t>
  </si>
  <si>
    <t>Výšková úprava uličního vstupu nebo vpusti do 200 mm zvýšením krycího hrnce, šoupěte nebo hydrantu</t>
  </si>
  <si>
    <t>126</t>
  </si>
  <si>
    <t>Ostatní konstrukce a práce, bourání</t>
  </si>
  <si>
    <t>914111100R</t>
  </si>
  <si>
    <t>Dodávka a montáž svislé dopravní značky do velikosti 1 m2, sloupek, patka</t>
  </si>
  <si>
    <t>128</t>
  </si>
  <si>
    <t>65</t>
  </si>
  <si>
    <t>915131112</t>
  </si>
  <si>
    <t>Vodorovné dopravní značení přechody pro chodce, šipky, symboly retroreflexní bílá barva</t>
  </si>
  <si>
    <t>130</t>
  </si>
  <si>
    <t>915491211</t>
  </si>
  <si>
    <t>Osazení vodícího proužku z betonových desek do betonového lože tl do 100 mm š proužku 250 mm</t>
  </si>
  <si>
    <t>132</t>
  </si>
  <si>
    <t>67</t>
  </si>
  <si>
    <t>59218001</t>
  </si>
  <si>
    <t>krajník betonový silniční 500x250x80mm</t>
  </si>
  <si>
    <t>134</t>
  </si>
  <si>
    <t>915621111</t>
  </si>
  <si>
    <t>Předznačení vodorovného plošného značení</t>
  </si>
  <si>
    <t>136</t>
  </si>
  <si>
    <t>69</t>
  </si>
  <si>
    <t>916131213</t>
  </si>
  <si>
    <t>Osazení silničního obrubníku betonového stojatého s boční opěrou do lože z betonu prostého</t>
  </si>
  <si>
    <t>138</t>
  </si>
  <si>
    <t>521</t>
  </si>
  <si>
    <t>170</t>
  </si>
  <si>
    <t>59217030</t>
  </si>
  <si>
    <t>obrubník betonový silniční přechodový 1000x150x150-250mm</t>
  </si>
  <si>
    <t>140</t>
  </si>
  <si>
    <t>71</t>
  </si>
  <si>
    <t>59217029</t>
  </si>
  <si>
    <t>obrubník betonový silniční nájezdový 1000x150x150mm</t>
  </si>
  <si>
    <t>142</t>
  </si>
  <si>
    <t>59217031</t>
  </si>
  <si>
    <t>obrubník betonový silniční 1000x150x250mm</t>
  </si>
  <si>
    <t>144</t>
  </si>
  <si>
    <t>916231213</t>
  </si>
  <si>
    <t>Osazení chodníkového obrubníku betonového stojatého s boční opěrou do lože z betonu prostého</t>
  </si>
  <si>
    <t>146</t>
  </si>
  <si>
    <t>660</t>
  </si>
  <si>
    <t>59217002</t>
  </si>
  <si>
    <t>obrubník betonový zahradní šedý 1000x50x200mm</t>
  </si>
  <si>
    <t>148</t>
  </si>
  <si>
    <t>75</t>
  </si>
  <si>
    <t>916991121</t>
  </si>
  <si>
    <t>Lože pod obrubníky, krajníky nebo obruby z dlažebních kostek z betonu prostého</t>
  </si>
  <si>
    <t>150</t>
  </si>
  <si>
    <t>758*0,4*0,2</t>
  </si>
  <si>
    <t>125*0,4*0,2</t>
  </si>
  <si>
    <t>660*0,3*0,2</t>
  </si>
  <si>
    <t>919112211</t>
  </si>
  <si>
    <t>Řezání spár pro vytvoření komůrky š 10 mm hl 15 mm pro těsnící zálivku v živičném krytu</t>
  </si>
  <si>
    <t>152</t>
  </si>
  <si>
    <t>630</t>
  </si>
  <si>
    <t>77</t>
  </si>
  <si>
    <t>919121111</t>
  </si>
  <si>
    <t>Těsnění spár zálivkou za studena pro komůrky š 10 mm hl 20 mm s těsnicím profilem</t>
  </si>
  <si>
    <t>154</t>
  </si>
  <si>
    <t>919731123</t>
  </si>
  <si>
    <t>Zarovnání styčné plochy podkladu nebo krytu živičného tl do 200 mm</t>
  </si>
  <si>
    <t>156</t>
  </si>
  <si>
    <t>79</t>
  </si>
  <si>
    <t>919735112</t>
  </si>
  <si>
    <t>Řezání stávajícího živičného krytu hl do 100 mm</t>
  </si>
  <si>
    <t>158</t>
  </si>
  <si>
    <t>966006132</t>
  </si>
  <si>
    <t>Odstranění značek dopravních nebo orientačních se sloupky s betonovými patkami</t>
  </si>
  <si>
    <t>160</t>
  </si>
  <si>
    <t>81</t>
  </si>
  <si>
    <t>979051121</t>
  </si>
  <si>
    <t>Očištění zámkových dlaždic se spárováním z kameniva těženého při překopech inženýrských sítí</t>
  </si>
  <si>
    <t>162</t>
  </si>
  <si>
    <t>předláždění stáv. povrchů</t>
  </si>
  <si>
    <t>lávkaR01</t>
  </si>
  <si>
    <t>Demontáž a montáž oplocení (lávka pro pěší)</t>
  </si>
  <si>
    <t>164</t>
  </si>
  <si>
    <t>83</t>
  </si>
  <si>
    <t>přeložka01</t>
  </si>
  <si>
    <t>Přeložka betonové kanalizace dl.3m DN do 500mm vč. nového bet. čela (lávka pro pěší)</t>
  </si>
  <si>
    <t>166</t>
  </si>
  <si>
    <t>přeložka02</t>
  </si>
  <si>
    <t>Přeložka 2ks kabelů dl.5m, vč. izolace (lávka pro pěší)</t>
  </si>
  <si>
    <t>168</t>
  </si>
  <si>
    <t>997</t>
  </si>
  <si>
    <t>Přesun sutě</t>
  </si>
  <si>
    <t>85</t>
  </si>
  <si>
    <t>997221551</t>
  </si>
  <si>
    <t>Vodorovná doprava suti ze sypkých materiálů do 1 km</t>
  </si>
  <si>
    <t>445,6</t>
  </si>
  <si>
    <t>997221559</t>
  </si>
  <si>
    <t>Příplatek ZKD 1 km u vodorovné dopravy suti ze sypkých materiálů</t>
  </si>
  <si>
    <t>172</t>
  </si>
  <si>
    <t>plus 19km</t>
  </si>
  <si>
    <t>460,6*19</t>
  </si>
  <si>
    <t>87</t>
  </si>
  <si>
    <t>997221611</t>
  </si>
  <si>
    <t>Nakládání suti na dopravní prostředky pro vodorovnou dopravu</t>
  </si>
  <si>
    <t>174</t>
  </si>
  <si>
    <t>997221612</t>
  </si>
  <si>
    <t>Nakládání vybouraných hmot na dopravní prostředky pro vodorovnou dopravu</t>
  </si>
  <si>
    <t>176</t>
  </si>
  <si>
    <t>6*2,5</t>
  </si>
  <si>
    <t>89</t>
  </si>
  <si>
    <t>997221815</t>
  </si>
  <si>
    <t>Poplatek za uložení na skládce (skládkovné) stavebního odpadu betonového kód odpadu 170 101</t>
  </si>
  <si>
    <t>178</t>
  </si>
  <si>
    <t>359</t>
  </si>
  <si>
    <t>997221845</t>
  </si>
  <si>
    <t>Poplatek za uložení na skládce (skládkovné) odpadu asfaltového bez dehtu kód odpadu 170 302</t>
  </si>
  <si>
    <t>180</t>
  </si>
  <si>
    <t>86,6</t>
  </si>
  <si>
    <t>998</t>
  </si>
  <si>
    <t>Přesun hmot</t>
  </si>
  <si>
    <t>91</t>
  </si>
  <si>
    <t>998223011</t>
  </si>
  <si>
    <t>Přesun hmot pro pozemní komunikace s krytem dlážděným</t>
  </si>
  <si>
    <t>182</t>
  </si>
  <si>
    <t>PSV</t>
  </si>
  <si>
    <t>Práce a dodávky PSV</t>
  </si>
  <si>
    <t>711</t>
  </si>
  <si>
    <t>Izolace proti vodě, vlhkosti a plynům</t>
  </si>
  <si>
    <t>711142559</t>
  </si>
  <si>
    <t>Provedení izolace proti zemní vlhkosti pásy přitavením svislé NAIP</t>
  </si>
  <si>
    <t>184</t>
  </si>
  <si>
    <t>9,2*2</t>
  </si>
  <si>
    <t>93</t>
  </si>
  <si>
    <t>62832001</t>
  </si>
  <si>
    <t>pás asfaltový natavitelný oxidovaný tl. 3,5mm typu V60 S35 s vložkou ze skleněné rohože, s jemnozrnným minerálním posypem</t>
  </si>
  <si>
    <t>186</t>
  </si>
  <si>
    <t>18,4*1,2 "Přepočtené koeficientem množství</t>
  </si>
  <si>
    <t>711491273</t>
  </si>
  <si>
    <t>Provedení izolace proti tlakové vodě svislé z nopové folie</t>
  </si>
  <si>
    <t>188</t>
  </si>
  <si>
    <t>138*0,5</t>
  </si>
  <si>
    <t>18,4</t>
  </si>
  <si>
    <t>95</t>
  </si>
  <si>
    <t>28323005</t>
  </si>
  <si>
    <t>fólie profilovaná (nopová) drenážní HDPE s výškou nopů 8mm</t>
  </si>
  <si>
    <t>190</t>
  </si>
  <si>
    <t>87,4*1,2 "Přepočtené koeficientem množství</t>
  </si>
  <si>
    <t>vrn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</si>
  <si>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</si>
  <si>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</si>
  <si>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</si>
  <si>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</si>
  <si>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</si>
  <si>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</si>
  <si>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</si>
  <si>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>Vedlejší rozpočtové náklady</t>
  </si>
  <si>
    <t>VRN1</t>
  </si>
  <si>
    <t>Průzkumné, geodetické a projektové práce</t>
  </si>
  <si>
    <t>012103000</t>
  </si>
  <si>
    <t>Geodetické práce před výstavbou</t>
  </si>
  <si>
    <t>012203000</t>
  </si>
  <si>
    <t>Geodetické práce při provádění stavby</t>
  </si>
  <si>
    <t>012303000</t>
  </si>
  <si>
    <t>Geodetické práce po výstavbě</t>
  </si>
  <si>
    <t>013254000</t>
  </si>
  <si>
    <t>Dokumentace skutečného provedení stavby</t>
  </si>
  <si>
    <t>VRN3</t>
  </si>
  <si>
    <t>Zařízení staveniště</t>
  </si>
  <si>
    <t>030001000</t>
  </si>
  <si>
    <t>032503000</t>
  </si>
  <si>
    <t>Skládky na staveništi</t>
  </si>
  <si>
    <t>034103000</t>
  </si>
  <si>
    <t>Oplocení staveniště</t>
  </si>
  <si>
    <t>034303000</t>
  </si>
  <si>
    <t>Dopravní značení na staveništi</t>
  </si>
  <si>
    <t>034503000</t>
  </si>
  <si>
    <t>Informační tabule na staveništi</t>
  </si>
  <si>
    <t>035002000</t>
  </si>
  <si>
    <t>Pronájmy ploch, objektů</t>
  </si>
  <si>
    <t>VRN4</t>
  </si>
  <si>
    <t>Inženýrská činnost</t>
  </si>
  <si>
    <t>041403000</t>
  </si>
  <si>
    <t>Koordinátor BOZP na staveništi</t>
  </si>
  <si>
    <t>045002000</t>
  </si>
  <si>
    <t>Kompletační a koordinační činnost</t>
  </si>
  <si>
    <t>VRN5</t>
  </si>
  <si>
    <t>Finanční náklady</t>
  </si>
  <si>
    <t>053002000</t>
  </si>
  <si>
    <t>Poplatky za zábory</t>
  </si>
  <si>
    <t>VRN6</t>
  </si>
  <si>
    <t>Územní vlivy</t>
  </si>
  <si>
    <t>060001000</t>
  </si>
  <si>
    <t>VRN7</t>
  </si>
  <si>
    <t>Provozní vlivy</t>
  </si>
  <si>
    <t>070001000</t>
  </si>
  <si>
    <t>072103001</t>
  </si>
  <si>
    <t>Projednání DIO a zajištění DIR komunikace II.a III. třídy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</si>
</sst>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3-2019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Kněžice - Bezpečnostní chodník v obci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18. 1. 2021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72</v>
      </c>
      <c r="BT94" s="117" t="s">
        <v>73</v>
      </c>
      <c r="BU94" s="118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16.5" customHeight="1">
      <c r="A95" s="119" t="s">
        <v>77</v>
      </c>
      <c r="B95" s="120"/>
      <c r="C95" s="121"/>
      <c r="D95" s="122" t="s">
        <v>78</v>
      </c>
      <c r="E95" s="122"/>
      <c r="F95" s="122"/>
      <c r="G95" s="122"/>
      <c r="H95" s="122"/>
      <c r="I95" s="123"/>
      <c r="J95" s="122" t="s">
        <v>79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101 - úsek 1'!J30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80</v>
      </c>
      <c r="AR95" s="126"/>
      <c r="AS95" s="127">
        <v>0</v>
      </c>
      <c r="AT95" s="128">
        <f>ROUND(SUM(AV95:AW95),2)</f>
        <v>0</v>
      </c>
      <c r="AU95" s="129">
        <f>'SO 101 - úsek 1'!P128</f>
        <v>0</v>
      </c>
      <c r="AV95" s="128">
        <f>'SO 101 - úsek 1'!J33</f>
        <v>0</v>
      </c>
      <c r="AW95" s="128">
        <f>'SO 101 - úsek 1'!J34</f>
        <v>0</v>
      </c>
      <c r="AX95" s="128">
        <f>'SO 101 - úsek 1'!J35</f>
        <v>0</v>
      </c>
      <c r="AY95" s="128">
        <f>'SO 101 - úsek 1'!J36</f>
        <v>0</v>
      </c>
      <c r="AZ95" s="128">
        <f>'SO 101 - úsek 1'!F33</f>
        <v>0</v>
      </c>
      <c r="BA95" s="128">
        <f>'SO 101 - úsek 1'!F34</f>
        <v>0</v>
      </c>
      <c r="BB95" s="128">
        <f>'SO 101 - úsek 1'!F35</f>
        <v>0</v>
      </c>
      <c r="BC95" s="128">
        <f>'SO 101 - úsek 1'!F36</f>
        <v>0</v>
      </c>
      <c r="BD95" s="130">
        <f>'SO 101 - úsek 1'!F37</f>
        <v>0</v>
      </c>
      <c r="BE95" s="7"/>
      <c r="BT95" s="131" t="s">
        <v>81</v>
      </c>
      <c r="BV95" s="131" t="s">
        <v>75</v>
      </c>
      <c r="BW95" s="131" t="s">
        <v>82</v>
      </c>
      <c r="BX95" s="131" t="s">
        <v>5</v>
      </c>
      <c r="CL95" s="131" t="s">
        <v>1</v>
      </c>
      <c r="CM95" s="131" t="s">
        <v>83</v>
      </c>
    </row>
    <row r="96" s="7" customFormat="1" ht="16.5" customHeight="1">
      <c r="A96" s="119" t="s">
        <v>77</v>
      </c>
      <c r="B96" s="120"/>
      <c r="C96" s="121"/>
      <c r="D96" s="122" t="s">
        <v>84</v>
      </c>
      <c r="E96" s="122"/>
      <c r="F96" s="122"/>
      <c r="G96" s="122"/>
      <c r="H96" s="122"/>
      <c r="I96" s="123"/>
      <c r="J96" s="122" t="s">
        <v>85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'vrn - VRN'!J30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80</v>
      </c>
      <c r="AR96" s="126"/>
      <c r="AS96" s="132">
        <v>0</v>
      </c>
      <c r="AT96" s="133">
        <f>ROUND(SUM(AV96:AW96),2)</f>
        <v>0</v>
      </c>
      <c r="AU96" s="134">
        <f>'vrn - VRN'!P123</f>
        <v>0</v>
      </c>
      <c r="AV96" s="133">
        <f>'vrn - VRN'!J33</f>
        <v>0</v>
      </c>
      <c r="AW96" s="133">
        <f>'vrn - VRN'!J34</f>
        <v>0</v>
      </c>
      <c r="AX96" s="133">
        <f>'vrn - VRN'!J35</f>
        <v>0</v>
      </c>
      <c r="AY96" s="133">
        <f>'vrn - VRN'!J36</f>
        <v>0</v>
      </c>
      <c r="AZ96" s="133">
        <f>'vrn - VRN'!F33</f>
        <v>0</v>
      </c>
      <c r="BA96" s="133">
        <f>'vrn - VRN'!F34</f>
        <v>0</v>
      </c>
      <c r="BB96" s="133">
        <f>'vrn - VRN'!F35</f>
        <v>0</v>
      </c>
      <c r="BC96" s="133">
        <f>'vrn - VRN'!F36</f>
        <v>0</v>
      </c>
      <c r="BD96" s="135">
        <f>'vrn - VRN'!F37</f>
        <v>0</v>
      </c>
      <c r="BE96" s="7"/>
      <c r="BT96" s="131" t="s">
        <v>81</v>
      </c>
      <c r="BV96" s="131" t="s">
        <v>75</v>
      </c>
      <c r="BW96" s="131" t="s">
        <v>86</v>
      </c>
      <c r="BX96" s="131" t="s">
        <v>5</v>
      </c>
      <c r="CL96" s="131" t="s">
        <v>1</v>
      </c>
      <c r="CM96" s="131" t="s">
        <v>83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mVPwSiJoaecZ36nNp6ta6zuvMnStY/FN5HpjFfXQy2hxXeT/LWtAr/fne4ahXSWULRCUKQ3OvFlhnVqLm+zjNQ==" hashValue="2LerrW0JiqAV+Af/W4X/jWv8UA0fJHg3XkhL2yMHXO8a6I42WXkOwdALQUZWkQZD5Lu1H3R5knKmyE1/Dqgssw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 101 - úsek 1'!C2" display="/"/>
    <hyperlink ref="A96" location="'vrn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87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Kněžice - Bezpečnostní chodník v obci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88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89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18. 1. 2021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ROUND((SUM(BE128:BE456)),  2)</f>
        <v>0</v>
      </c>
      <c r="G33" s="38"/>
      <c r="H33" s="38"/>
      <c r="I33" s="155">
        <v>0.20999999999999999</v>
      </c>
      <c r="J33" s="154">
        <f>ROUND(((SUM(BE128:BE456))*I33),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ROUND((SUM(BF128:BF456)),  2)</f>
        <v>0</v>
      </c>
      <c r="G34" s="38"/>
      <c r="H34" s="38"/>
      <c r="I34" s="155">
        <v>0.14999999999999999</v>
      </c>
      <c r="J34" s="154">
        <f>ROUND(((SUM(BF128:BF456))*I34),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ROUND((SUM(BG128:BG456)),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ROUND((SUM(BH128:BH456)),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ROUND((SUM(BI128:BI456)),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90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74" t="str">
        <f>E7</f>
        <v>Kněžice - Bezpečnostní chodník v obci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88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SO 101 - úsek 1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18. 1. 2021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75" t="s">
        <v>91</v>
      </c>
      <c r="D94" s="176"/>
      <c r="E94" s="176"/>
      <c r="F94" s="176"/>
      <c r="G94" s="176"/>
      <c r="H94" s="176"/>
      <c r="I94" s="176"/>
      <c r="J94" s="177" t="s">
        <v>92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78" t="s">
        <v>93</v>
      </c>
      <c r="D96" s="40"/>
      <c r="E96" s="40"/>
      <c r="F96" s="40"/>
      <c r="G96" s="40"/>
      <c r="H96" s="40"/>
      <c r="I96" s="40"/>
      <c r="J96" s="110">
        <f>J128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94</v>
      </c>
    </row>
    <row r="97" hidden="1" s="9" customFormat="1" ht="24.96" customHeight="1">
      <c r="A97" s="9"/>
      <c r="B97" s="179"/>
      <c r="C97" s="180"/>
      <c r="D97" s="181" t="s">
        <v>95</v>
      </c>
      <c r="E97" s="182"/>
      <c r="F97" s="182"/>
      <c r="G97" s="182"/>
      <c r="H97" s="182"/>
      <c r="I97" s="182"/>
      <c r="J97" s="183">
        <f>J129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5"/>
      <c r="C98" s="186"/>
      <c r="D98" s="187" t="s">
        <v>96</v>
      </c>
      <c r="E98" s="188"/>
      <c r="F98" s="188"/>
      <c r="G98" s="188"/>
      <c r="H98" s="188"/>
      <c r="I98" s="188"/>
      <c r="J98" s="189">
        <f>J130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5"/>
      <c r="C99" s="186"/>
      <c r="D99" s="187" t="s">
        <v>97</v>
      </c>
      <c r="E99" s="188"/>
      <c r="F99" s="188"/>
      <c r="G99" s="188"/>
      <c r="H99" s="188"/>
      <c r="I99" s="188"/>
      <c r="J99" s="189">
        <f>J237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5"/>
      <c r="C100" s="186"/>
      <c r="D100" s="187" t="s">
        <v>98</v>
      </c>
      <c r="E100" s="188"/>
      <c r="F100" s="188"/>
      <c r="G100" s="188"/>
      <c r="H100" s="188"/>
      <c r="I100" s="188"/>
      <c r="J100" s="189">
        <f>J251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5"/>
      <c r="C101" s="186"/>
      <c r="D101" s="187" t="s">
        <v>99</v>
      </c>
      <c r="E101" s="188"/>
      <c r="F101" s="188"/>
      <c r="G101" s="188"/>
      <c r="H101" s="188"/>
      <c r="I101" s="188"/>
      <c r="J101" s="189">
        <f>J262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5"/>
      <c r="C102" s="186"/>
      <c r="D102" s="187" t="s">
        <v>100</v>
      </c>
      <c r="E102" s="188"/>
      <c r="F102" s="188"/>
      <c r="G102" s="188"/>
      <c r="H102" s="188"/>
      <c r="I102" s="188"/>
      <c r="J102" s="189">
        <f>J264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5"/>
      <c r="C103" s="186"/>
      <c r="D103" s="187" t="s">
        <v>101</v>
      </c>
      <c r="E103" s="188"/>
      <c r="F103" s="188"/>
      <c r="G103" s="188"/>
      <c r="H103" s="188"/>
      <c r="I103" s="188"/>
      <c r="J103" s="189">
        <f>J320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5"/>
      <c r="C104" s="186"/>
      <c r="D104" s="187" t="s">
        <v>102</v>
      </c>
      <c r="E104" s="188"/>
      <c r="F104" s="188"/>
      <c r="G104" s="188"/>
      <c r="H104" s="188"/>
      <c r="I104" s="188"/>
      <c r="J104" s="189">
        <f>J350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5"/>
      <c r="C105" s="186"/>
      <c r="D105" s="187" t="s">
        <v>103</v>
      </c>
      <c r="E105" s="188"/>
      <c r="F105" s="188"/>
      <c r="G105" s="188"/>
      <c r="H105" s="188"/>
      <c r="I105" s="188"/>
      <c r="J105" s="189">
        <f>J414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5"/>
      <c r="C106" s="186"/>
      <c r="D106" s="187" t="s">
        <v>104</v>
      </c>
      <c r="E106" s="188"/>
      <c r="F106" s="188"/>
      <c r="G106" s="188"/>
      <c r="H106" s="188"/>
      <c r="I106" s="188"/>
      <c r="J106" s="189">
        <f>J437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79"/>
      <c r="C107" s="180"/>
      <c r="D107" s="181" t="s">
        <v>105</v>
      </c>
      <c r="E107" s="182"/>
      <c r="F107" s="182"/>
      <c r="G107" s="182"/>
      <c r="H107" s="182"/>
      <c r="I107" s="182"/>
      <c r="J107" s="183">
        <f>J439</f>
        <v>0</v>
      </c>
      <c r="K107" s="180"/>
      <c r="L107" s="18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10" customFormat="1" ht="19.92" customHeight="1">
      <c r="A108" s="10"/>
      <c r="B108" s="185"/>
      <c r="C108" s="186"/>
      <c r="D108" s="187" t="s">
        <v>106</v>
      </c>
      <c r="E108" s="188"/>
      <c r="F108" s="188"/>
      <c r="G108" s="188"/>
      <c r="H108" s="188"/>
      <c r="I108" s="188"/>
      <c r="J108" s="189">
        <f>J440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hidden="1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hidden="1"/>
    <row r="112" hidden="1"/>
    <row r="113" hidden="1"/>
    <row r="114" s="2" customFormat="1" ht="6.96" customHeight="1">
      <c r="A114" s="38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107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174" t="str">
        <f>E7</f>
        <v>Kněžice - Bezpečnostní chodník v obci</v>
      </c>
      <c r="F118" s="32"/>
      <c r="G118" s="32"/>
      <c r="H118" s="32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88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E9</f>
        <v>SO 101 - úsek 1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40"/>
      <c r="E122" s="40"/>
      <c r="F122" s="27" t="str">
        <f>F12</f>
        <v xml:space="preserve"> </v>
      </c>
      <c r="G122" s="40"/>
      <c r="H122" s="40"/>
      <c r="I122" s="32" t="s">
        <v>22</v>
      </c>
      <c r="J122" s="79" t="str">
        <f>IF(J12="","",J12)</f>
        <v>18. 1. 2021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24</v>
      </c>
      <c r="D124" s="40"/>
      <c r="E124" s="40"/>
      <c r="F124" s="27" t="str">
        <f>E15</f>
        <v xml:space="preserve"> </v>
      </c>
      <c r="G124" s="40"/>
      <c r="H124" s="40"/>
      <c r="I124" s="32" t="s">
        <v>29</v>
      </c>
      <c r="J124" s="36" t="str">
        <f>E21</f>
        <v xml:space="preserve"> 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27</v>
      </c>
      <c r="D125" s="40"/>
      <c r="E125" s="40"/>
      <c r="F125" s="27" t="str">
        <f>IF(E18="","",E18)</f>
        <v>Vyplň údaj</v>
      </c>
      <c r="G125" s="40"/>
      <c r="H125" s="40"/>
      <c r="I125" s="32" t="s">
        <v>31</v>
      </c>
      <c r="J125" s="36" t="str">
        <f>E24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91"/>
      <c r="B127" s="192"/>
      <c r="C127" s="193" t="s">
        <v>108</v>
      </c>
      <c r="D127" s="194" t="s">
        <v>58</v>
      </c>
      <c r="E127" s="194" t="s">
        <v>54</v>
      </c>
      <c r="F127" s="194" t="s">
        <v>55</v>
      </c>
      <c r="G127" s="194" t="s">
        <v>109</v>
      </c>
      <c r="H127" s="194" t="s">
        <v>110</v>
      </c>
      <c r="I127" s="194" t="s">
        <v>111</v>
      </c>
      <c r="J127" s="195" t="s">
        <v>92</v>
      </c>
      <c r="K127" s="196" t="s">
        <v>112</v>
      </c>
      <c r="L127" s="197"/>
      <c r="M127" s="100" t="s">
        <v>1</v>
      </c>
      <c r="N127" s="101" t="s">
        <v>37</v>
      </c>
      <c r="O127" s="101" t="s">
        <v>113</v>
      </c>
      <c r="P127" s="101" t="s">
        <v>114</v>
      </c>
      <c r="Q127" s="101" t="s">
        <v>115</v>
      </c>
      <c r="R127" s="101" t="s">
        <v>116</v>
      </c>
      <c r="S127" s="101" t="s">
        <v>117</v>
      </c>
      <c r="T127" s="102" t="s">
        <v>118</v>
      </c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91"/>
      <c r="AE127" s="191"/>
    </row>
    <row r="128" s="2" customFormat="1" ht="22.8" customHeight="1">
      <c r="A128" s="38"/>
      <c r="B128" s="39"/>
      <c r="C128" s="107" t="s">
        <v>119</v>
      </c>
      <c r="D128" s="40"/>
      <c r="E128" s="40"/>
      <c r="F128" s="40"/>
      <c r="G128" s="40"/>
      <c r="H128" s="40"/>
      <c r="I128" s="40"/>
      <c r="J128" s="198">
        <f>BK128</f>
        <v>0</v>
      </c>
      <c r="K128" s="40"/>
      <c r="L128" s="44"/>
      <c r="M128" s="103"/>
      <c r="N128" s="199"/>
      <c r="O128" s="104"/>
      <c r="P128" s="200">
        <f>P129+P439</f>
        <v>0</v>
      </c>
      <c r="Q128" s="104"/>
      <c r="R128" s="200">
        <f>R129+R439</f>
        <v>0</v>
      </c>
      <c r="S128" s="104"/>
      <c r="T128" s="201">
        <f>T129+T439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72</v>
      </c>
      <c r="AU128" s="17" t="s">
        <v>94</v>
      </c>
      <c r="BK128" s="202">
        <f>BK129+BK439</f>
        <v>0</v>
      </c>
    </row>
    <row r="129" s="12" customFormat="1" ht="25.92" customHeight="1">
      <c r="A129" s="12"/>
      <c r="B129" s="203"/>
      <c r="C129" s="204"/>
      <c r="D129" s="205" t="s">
        <v>72</v>
      </c>
      <c r="E129" s="206" t="s">
        <v>120</v>
      </c>
      <c r="F129" s="206" t="s">
        <v>121</v>
      </c>
      <c r="G129" s="204"/>
      <c r="H129" s="204"/>
      <c r="I129" s="207"/>
      <c r="J129" s="208">
        <f>BK129</f>
        <v>0</v>
      </c>
      <c r="K129" s="204"/>
      <c r="L129" s="209"/>
      <c r="M129" s="210"/>
      <c r="N129" s="211"/>
      <c r="O129" s="211"/>
      <c r="P129" s="212">
        <f>P130+P237+P251+P262+P264+P320+P350+P414+P437</f>
        <v>0</v>
      </c>
      <c r="Q129" s="211"/>
      <c r="R129" s="212">
        <f>R130+R237+R251+R262+R264+R320+R350+R414+R437</f>
        <v>0</v>
      </c>
      <c r="S129" s="211"/>
      <c r="T129" s="213">
        <f>T130+T237+T251+T262+T264+T320+T350+T414+T437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81</v>
      </c>
      <c r="AT129" s="215" t="s">
        <v>72</v>
      </c>
      <c r="AU129" s="215" t="s">
        <v>73</v>
      </c>
      <c r="AY129" s="214" t="s">
        <v>122</v>
      </c>
      <c r="BK129" s="216">
        <f>BK130+BK237+BK251+BK262+BK264+BK320+BK350+BK414+BK437</f>
        <v>0</v>
      </c>
    </row>
    <row r="130" s="12" customFormat="1" ht="22.8" customHeight="1">
      <c r="A130" s="12"/>
      <c r="B130" s="203"/>
      <c r="C130" s="204"/>
      <c r="D130" s="205" t="s">
        <v>72</v>
      </c>
      <c r="E130" s="217" t="s">
        <v>81</v>
      </c>
      <c r="F130" s="217" t="s">
        <v>123</v>
      </c>
      <c r="G130" s="204"/>
      <c r="H130" s="204"/>
      <c r="I130" s="207"/>
      <c r="J130" s="218">
        <f>BK130</f>
        <v>0</v>
      </c>
      <c r="K130" s="204"/>
      <c r="L130" s="209"/>
      <c r="M130" s="210"/>
      <c r="N130" s="211"/>
      <c r="O130" s="211"/>
      <c r="P130" s="212">
        <f>SUM(P131:P236)</f>
        <v>0</v>
      </c>
      <c r="Q130" s="211"/>
      <c r="R130" s="212">
        <f>SUM(R131:R236)</f>
        <v>0</v>
      </c>
      <c r="S130" s="211"/>
      <c r="T130" s="213">
        <f>SUM(T131:T236)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81</v>
      </c>
      <c r="AT130" s="215" t="s">
        <v>72</v>
      </c>
      <c r="AU130" s="215" t="s">
        <v>81</v>
      </c>
      <c r="AY130" s="214" t="s">
        <v>122</v>
      </c>
      <c r="BK130" s="216">
        <f>SUM(BK131:BK236)</f>
        <v>0</v>
      </c>
    </row>
    <row r="131" s="2" customFormat="1" ht="21.75" customHeight="1">
      <c r="A131" s="38"/>
      <c r="B131" s="39"/>
      <c r="C131" s="219" t="s">
        <v>81</v>
      </c>
      <c r="D131" s="219" t="s">
        <v>124</v>
      </c>
      <c r="E131" s="220" t="s">
        <v>125</v>
      </c>
      <c r="F131" s="221" t="s">
        <v>126</v>
      </c>
      <c r="G131" s="222" t="s">
        <v>127</v>
      </c>
      <c r="H131" s="223">
        <v>1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38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128</v>
      </c>
      <c r="AT131" s="231" t="s">
        <v>124</v>
      </c>
      <c r="AU131" s="231" t="s">
        <v>83</v>
      </c>
      <c r="AY131" s="17" t="s">
        <v>122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81</v>
      </c>
      <c r="BK131" s="232">
        <f>ROUND(I131*H131,2)</f>
        <v>0</v>
      </c>
      <c r="BL131" s="17" t="s">
        <v>128</v>
      </c>
      <c r="BM131" s="231" t="s">
        <v>83</v>
      </c>
    </row>
    <row r="132" s="13" customFormat="1">
      <c r="A132" s="13"/>
      <c r="B132" s="233"/>
      <c r="C132" s="234"/>
      <c r="D132" s="235" t="s">
        <v>129</v>
      </c>
      <c r="E132" s="236" t="s">
        <v>1</v>
      </c>
      <c r="F132" s="237" t="s">
        <v>81</v>
      </c>
      <c r="G132" s="234"/>
      <c r="H132" s="238">
        <v>1</v>
      </c>
      <c r="I132" s="239"/>
      <c r="J132" s="234"/>
      <c r="K132" s="234"/>
      <c r="L132" s="240"/>
      <c r="M132" s="241"/>
      <c r="N132" s="242"/>
      <c r="O132" s="242"/>
      <c r="P132" s="242"/>
      <c r="Q132" s="242"/>
      <c r="R132" s="242"/>
      <c r="S132" s="242"/>
      <c r="T132" s="24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4" t="s">
        <v>129</v>
      </c>
      <c r="AU132" s="244" t="s">
        <v>83</v>
      </c>
      <c r="AV132" s="13" t="s">
        <v>83</v>
      </c>
      <c r="AW132" s="13" t="s">
        <v>30</v>
      </c>
      <c r="AX132" s="13" t="s">
        <v>73</v>
      </c>
      <c r="AY132" s="244" t="s">
        <v>122</v>
      </c>
    </row>
    <row r="133" s="14" customFormat="1">
      <c r="A133" s="14"/>
      <c r="B133" s="245"/>
      <c r="C133" s="246"/>
      <c r="D133" s="235" t="s">
        <v>129</v>
      </c>
      <c r="E133" s="247" t="s">
        <v>1</v>
      </c>
      <c r="F133" s="248" t="s">
        <v>130</v>
      </c>
      <c r="G133" s="246"/>
      <c r="H133" s="249">
        <v>1</v>
      </c>
      <c r="I133" s="250"/>
      <c r="J133" s="246"/>
      <c r="K133" s="246"/>
      <c r="L133" s="251"/>
      <c r="M133" s="252"/>
      <c r="N133" s="253"/>
      <c r="O133" s="253"/>
      <c r="P133" s="253"/>
      <c r="Q133" s="253"/>
      <c r="R133" s="253"/>
      <c r="S133" s="253"/>
      <c r="T133" s="25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5" t="s">
        <v>129</v>
      </c>
      <c r="AU133" s="255" t="s">
        <v>83</v>
      </c>
      <c r="AV133" s="14" t="s">
        <v>128</v>
      </c>
      <c r="AW133" s="14" t="s">
        <v>30</v>
      </c>
      <c r="AX133" s="14" t="s">
        <v>81</v>
      </c>
      <c r="AY133" s="255" t="s">
        <v>122</v>
      </c>
    </row>
    <row r="134" s="2" customFormat="1" ht="21.75" customHeight="1">
      <c r="A134" s="38"/>
      <c r="B134" s="39"/>
      <c r="C134" s="219" t="s">
        <v>83</v>
      </c>
      <c r="D134" s="219" t="s">
        <v>124</v>
      </c>
      <c r="E134" s="220" t="s">
        <v>131</v>
      </c>
      <c r="F134" s="221" t="s">
        <v>132</v>
      </c>
      <c r="G134" s="222" t="s">
        <v>133</v>
      </c>
      <c r="H134" s="223">
        <v>120</v>
      </c>
      <c r="I134" s="224"/>
      <c r="J134" s="225">
        <f>ROUND(I134*H134,2)</f>
        <v>0</v>
      </c>
      <c r="K134" s="226"/>
      <c r="L134" s="44"/>
      <c r="M134" s="227" t="s">
        <v>1</v>
      </c>
      <c r="N134" s="228" t="s">
        <v>38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128</v>
      </c>
      <c r="AT134" s="231" t="s">
        <v>124</v>
      </c>
      <c r="AU134" s="231" t="s">
        <v>83</v>
      </c>
      <c r="AY134" s="17" t="s">
        <v>122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81</v>
      </c>
      <c r="BK134" s="232">
        <f>ROUND(I134*H134,2)</f>
        <v>0</v>
      </c>
      <c r="BL134" s="17" t="s">
        <v>128</v>
      </c>
      <c r="BM134" s="231" t="s">
        <v>128</v>
      </c>
    </row>
    <row r="135" s="13" customFormat="1">
      <c r="A135" s="13"/>
      <c r="B135" s="233"/>
      <c r="C135" s="234"/>
      <c r="D135" s="235" t="s">
        <v>129</v>
      </c>
      <c r="E135" s="236" t="s">
        <v>1</v>
      </c>
      <c r="F135" s="237" t="s">
        <v>134</v>
      </c>
      <c r="G135" s="234"/>
      <c r="H135" s="238">
        <v>120</v>
      </c>
      <c r="I135" s="239"/>
      <c r="J135" s="234"/>
      <c r="K135" s="234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129</v>
      </c>
      <c r="AU135" s="244" t="s">
        <v>83</v>
      </c>
      <c r="AV135" s="13" t="s">
        <v>83</v>
      </c>
      <c r="AW135" s="13" t="s">
        <v>30</v>
      </c>
      <c r="AX135" s="13" t="s">
        <v>73</v>
      </c>
      <c r="AY135" s="244" t="s">
        <v>122</v>
      </c>
    </row>
    <row r="136" s="14" customFormat="1">
      <c r="A136" s="14"/>
      <c r="B136" s="245"/>
      <c r="C136" s="246"/>
      <c r="D136" s="235" t="s">
        <v>129</v>
      </c>
      <c r="E136" s="247" t="s">
        <v>1</v>
      </c>
      <c r="F136" s="248" t="s">
        <v>130</v>
      </c>
      <c r="G136" s="246"/>
      <c r="H136" s="249">
        <v>120</v>
      </c>
      <c r="I136" s="250"/>
      <c r="J136" s="246"/>
      <c r="K136" s="246"/>
      <c r="L136" s="251"/>
      <c r="M136" s="252"/>
      <c r="N136" s="253"/>
      <c r="O136" s="253"/>
      <c r="P136" s="253"/>
      <c r="Q136" s="253"/>
      <c r="R136" s="253"/>
      <c r="S136" s="253"/>
      <c r="T136" s="25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5" t="s">
        <v>129</v>
      </c>
      <c r="AU136" s="255" t="s">
        <v>83</v>
      </c>
      <c r="AV136" s="14" t="s">
        <v>128</v>
      </c>
      <c r="AW136" s="14" t="s">
        <v>30</v>
      </c>
      <c r="AX136" s="14" t="s">
        <v>81</v>
      </c>
      <c r="AY136" s="255" t="s">
        <v>122</v>
      </c>
    </row>
    <row r="137" s="2" customFormat="1" ht="21.75" customHeight="1">
      <c r="A137" s="38"/>
      <c r="B137" s="39"/>
      <c r="C137" s="219" t="s">
        <v>135</v>
      </c>
      <c r="D137" s="219" t="s">
        <v>124</v>
      </c>
      <c r="E137" s="220" t="s">
        <v>136</v>
      </c>
      <c r="F137" s="221" t="s">
        <v>137</v>
      </c>
      <c r="G137" s="222" t="s">
        <v>138</v>
      </c>
      <c r="H137" s="223">
        <v>10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38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128</v>
      </c>
      <c r="AT137" s="231" t="s">
        <v>124</v>
      </c>
      <c r="AU137" s="231" t="s">
        <v>83</v>
      </c>
      <c r="AY137" s="17" t="s">
        <v>122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81</v>
      </c>
      <c r="BK137" s="232">
        <f>ROUND(I137*H137,2)</f>
        <v>0</v>
      </c>
      <c r="BL137" s="17" t="s">
        <v>128</v>
      </c>
      <c r="BM137" s="231" t="s">
        <v>139</v>
      </c>
    </row>
    <row r="138" s="13" customFormat="1">
      <c r="A138" s="13"/>
      <c r="B138" s="233"/>
      <c r="C138" s="234"/>
      <c r="D138" s="235" t="s">
        <v>129</v>
      </c>
      <c r="E138" s="236" t="s">
        <v>1</v>
      </c>
      <c r="F138" s="237" t="s">
        <v>140</v>
      </c>
      <c r="G138" s="234"/>
      <c r="H138" s="238">
        <v>10</v>
      </c>
      <c r="I138" s="239"/>
      <c r="J138" s="234"/>
      <c r="K138" s="234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129</v>
      </c>
      <c r="AU138" s="244" t="s">
        <v>83</v>
      </c>
      <c r="AV138" s="13" t="s">
        <v>83</v>
      </c>
      <c r="AW138" s="13" t="s">
        <v>30</v>
      </c>
      <c r="AX138" s="13" t="s">
        <v>73</v>
      </c>
      <c r="AY138" s="244" t="s">
        <v>122</v>
      </c>
    </row>
    <row r="139" s="14" customFormat="1">
      <c r="A139" s="14"/>
      <c r="B139" s="245"/>
      <c r="C139" s="246"/>
      <c r="D139" s="235" t="s">
        <v>129</v>
      </c>
      <c r="E139" s="247" t="s">
        <v>1</v>
      </c>
      <c r="F139" s="248" t="s">
        <v>130</v>
      </c>
      <c r="G139" s="246"/>
      <c r="H139" s="249">
        <v>10</v>
      </c>
      <c r="I139" s="250"/>
      <c r="J139" s="246"/>
      <c r="K139" s="246"/>
      <c r="L139" s="251"/>
      <c r="M139" s="252"/>
      <c r="N139" s="253"/>
      <c r="O139" s="253"/>
      <c r="P139" s="253"/>
      <c r="Q139" s="253"/>
      <c r="R139" s="253"/>
      <c r="S139" s="253"/>
      <c r="T139" s="25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5" t="s">
        <v>129</v>
      </c>
      <c r="AU139" s="255" t="s">
        <v>83</v>
      </c>
      <c r="AV139" s="14" t="s">
        <v>128</v>
      </c>
      <c r="AW139" s="14" t="s">
        <v>30</v>
      </c>
      <c r="AX139" s="14" t="s">
        <v>81</v>
      </c>
      <c r="AY139" s="255" t="s">
        <v>122</v>
      </c>
    </row>
    <row r="140" s="2" customFormat="1" ht="16.5" customHeight="1">
      <c r="A140" s="38"/>
      <c r="B140" s="39"/>
      <c r="C140" s="219" t="s">
        <v>128</v>
      </c>
      <c r="D140" s="219" t="s">
        <v>124</v>
      </c>
      <c r="E140" s="220" t="s">
        <v>141</v>
      </c>
      <c r="F140" s="221" t="s">
        <v>142</v>
      </c>
      <c r="G140" s="222" t="s">
        <v>143</v>
      </c>
      <c r="H140" s="223">
        <v>1</v>
      </c>
      <c r="I140" s="224"/>
      <c r="J140" s="225">
        <f>ROUND(I140*H140,2)</f>
        <v>0</v>
      </c>
      <c r="K140" s="226"/>
      <c r="L140" s="44"/>
      <c r="M140" s="227" t="s">
        <v>1</v>
      </c>
      <c r="N140" s="228" t="s">
        <v>38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128</v>
      </c>
      <c r="AT140" s="231" t="s">
        <v>124</v>
      </c>
      <c r="AU140" s="231" t="s">
        <v>83</v>
      </c>
      <c r="AY140" s="17" t="s">
        <v>122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81</v>
      </c>
      <c r="BK140" s="232">
        <f>ROUND(I140*H140,2)</f>
        <v>0</v>
      </c>
      <c r="BL140" s="17" t="s">
        <v>128</v>
      </c>
      <c r="BM140" s="231" t="s">
        <v>144</v>
      </c>
    </row>
    <row r="141" s="2" customFormat="1" ht="21.75" customHeight="1">
      <c r="A141" s="38"/>
      <c r="B141" s="39"/>
      <c r="C141" s="219" t="s">
        <v>145</v>
      </c>
      <c r="D141" s="219" t="s">
        <v>124</v>
      </c>
      <c r="E141" s="220" t="s">
        <v>146</v>
      </c>
      <c r="F141" s="221" t="s">
        <v>147</v>
      </c>
      <c r="G141" s="222" t="s">
        <v>148</v>
      </c>
      <c r="H141" s="223">
        <v>6</v>
      </c>
      <c r="I141" s="224"/>
      <c r="J141" s="225">
        <f>ROUND(I141*H141,2)</f>
        <v>0</v>
      </c>
      <c r="K141" s="226"/>
      <c r="L141" s="44"/>
      <c r="M141" s="227" t="s">
        <v>1</v>
      </c>
      <c r="N141" s="228" t="s">
        <v>38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128</v>
      </c>
      <c r="AT141" s="231" t="s">
        <v>124</v>
      </c>
      <c r="AU141" s="231" t="s">
        <v>83</v>
      </c>
      <c r="AY141" s="17" t="s">
        <v>122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81</v>
      </c>
      <c r="BK141" s="232">
        <f>ROUND(I141*H141,2)</f>
        <v>0</v>
      </c>
      <c r="BL141" s="17" t="s">
        <v>128</v>
      </c>
      <c r="BM141" s="231" t="s">
        <v>140</v>
      </c>
    </row>
    <row r="142" s="15" customFormat="1">
      <c r="A142" s="15"/>
      <c r="B142" s="256"/>
      <c r="C142" s="257"/>
      <c r="D142" s="235" t="s">
        <v>129</v>
      </c>
      <c r="E142" s="258" t="s">
        <v>1</v>
      </c>
      <c r="F142" s="259" t="s">
        <v>149</v>
      </c>
      <c r="G142" s="257"/>
      <c r="H142" s="258" t="s">
        <v>1</v>
      </c>
      <c r="I142" s="260"/>
      <c r="J142" s="257"/>
      <c r="K142" s="257"/>
      <c r="L142" s="261"/>
      <c r="M142" s="262"/>
      <c r="N142" s="263"/>
      <c r="O142" s="263"/>
      <c r="P142" s="263"/>
      <c r="Q142" s="263"/>
      <c r="R142" s="263"/>
      <c r="S142" s="263"/>
      <c r="T142" s="264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5" t="s">
        <v>129</v>
      </c>
      <c r="AU142" s="265" t="s">
        <v>83</v>
      </c>
      <c r="AV142" s="15" t="s">
        <v>81</v>
      </c>
      <c r="AW142" s="15" t="s">
        <v>30</v>
      </c>
      <c r="AX142" s="15" t="s">
        <v>73</v>
      </c>
      <c r="AY142" s="265" t="s">
        <v>122</v>
      </c>
    </row>
    <row r="143" s="13" customFormat="1">
      <c r="A143" s="13"/>
      <c r="B143" s="233"/>
      <c r="C143" s="234"/>
      <c r="D143" s="235" t="s">
        <v>129</v>
      </c>
      <c r="E143" s="236" t="s">
        <v>1</v>
      </c>
      <c r="F143" s="237" t="s">
        <v>139</v>
      </c>
      <c r="G143" s="234"/>
      <c r="H143" s="238">
        <v>6</v>
      </c>
      <c r="I143" s="239"/>
      <c r="J143" s="234"/>
      <c r="K143" s="234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129</v>
      </c>
      <c r="AU143" s="244" t="s">
        <v>83</v>
      </c>
      <c r="AV143" s="13" t="s">
        <v>83</v>
      </c>
      <c r="AW143" s="13" t="s">
        <v>30</v>
      </c>
      <c r="AX143" s="13" t="s">
        <v>73</v>
      </c>
      <c r="AY143" s="244" t="s">
        <v>122</v>
      </c>
    </row>
    <row r="144" s="14" customFormat="1">
      <c r="A144" s="14"/>
      <c r="B144" s="245"/>
      <c r="C144" s="246"/>
      <c r="D144" s="235" t="s">
        <v>129</v>
      </c>
      <c r="E144" s="247" t="s">
        <v>1</v>
      </c>
      <c r="F144" s="248" t="s">
        <v>130</v>
      </c>
      <c r="G144" s="246"/>
      <c r="H144" s="249">
        <v>6</v>
      </c>
      <c r="I144" s="250"/>
      <c r="J144" s="246"/>
      <c r="K144" s="246"/>
      <c r="L144" s="251"/>
      <c r="M144" s="252"/>
      <c r="N144" s="253"/>
      <c r="O144" s="253"/>
      <c r="P144" s="253"/>
      <c r="Q144" s="253"/>
      <c r="R144" s="253"/>
      <c r="S144" s="253"/>
      <c r="T144" s="25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5" t="s">
        <v>129</v>
      </c>
      <c r="AU144" s="255" t="s">
        <v>83</v>
      </c>
      <c r="AV144" s="14" t="s">
        <v>128</v>
      </c>
      <c r="AW144" s="14" t="s">
        <v>30</v>
      </c>
      <c r="AX144" s="14" t="s">
        <v>81</v>
      </c>
      <c r="AY144" s="255" t="s">
        <v>122</v>
      </c>
    </row>
    <row r="145" s="2" customFormat="1" ht="21.75" customHeight="1">
      <c r="A145" s="38"/>
      <c r="B145" s="39"/>
      <c r="C145" s="219" t="s">
        <v>139</v>
      </c>
      <c r="D145" s="219" t="s">
        <v>124</v>
      </c>
      <c r="E145" s="220" t="s">
        <v>150</v>
      </c>
      <c r="F145" s="221" t="s">
        <v>151</v>
      </c>
      <c r="G145" s="222" t="s">
        <v>148</v>
      </c>
      <c r="H145" s="223">
        <v>20</v>
      </c>
      <c r="I145" s="224"/>
      <c r="J145" s="225">
        <f>ROUND(I145*H145,2)</f>
        <v>0</v>
      </c>
      <c r="K145" s="226"/>
      <c r="L145" s="44"/>
      <c r="M145" s="227" t="s">
        <v>1</v>
      </c>
      <c r="N145" s="228" t="s">
        <v>38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128</v>
      </c>
      <c r="AT145" s="231" t="s">
        <v>124</v>
      </c>
      <c r="AU145" s="231" t="s">
        <v>83</v>
      </c>
      <c r="AY145" s="17" t="s">
        <v>122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81</v>
      </c>
      <c r="BK145" s="232">
        <f>ROUND(I145*H145,2)</f>
        <v>0</v>
      </c>
      <c r="BL145" s="17" t="s">
        <v>128</v>
      </c>
      <c r="BM145" s="231" t="s">
        <v>152</v>
      </c>
    </row>
    <row r="146" s="15" customFormat="1">
      <c r="A146" s="15"/>
      <c r="B146" s="256"/>
      <c r="C146" s="257"/>
      <c r="D146" s="235" t="s">
        <v>129</v>
      </c>
      <c r="E146" s="258" t="s">
        <v>1</v>
      </c>
      <c r="F146" s="259" t="s">
        <v>149</v>
      </c>
      <c r="G146" s="257"/>
      <c r="H146" s="258" t="s">
        <v>1</v>
      </c>
      <c r="I146" s="260"/>
      <c r="J146" s="257"/>
      <c r="K146" s="257"/>
      <c r="L146" s="261"/>
      <c r="M146" s="262"/>
      <c r="N146" s="263"/>
      <c r="O146" s="263"/>
      <c r="P146" s="263"/>
      <c r="Q146" s="263"/>
      <c r="R146" s="263"/>
      <c r="S146" s="263"/>
      <c r="T146" s="264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5" t="s">
        <v>129</v>
      </c>
      <c r="AU146" s="265" t="s">
        <v>83</v>
      </c>
      <c r="AV146" s="15" t="s">
        <v>81</v>
      </c>
      <c r="AW146" s="15" t="s">
        <v>30</v>
      </c>
      <c r="AX146" s="15" t="s">
        <v>73</v>
      </c>
      <c r="AY146" s="265" t="s">
        <v>122</v>
      </c>
    </row>
    <row r="147" s="13" customFormat="1">
      <c r="A147" s="13"/>
      <c r="B147" s="233"/>
      <c r="C147" s="234"/>
      <c r="D147" s="235" t="s">
        <v>129</v>
      </c>
      <c r="E147" s="236" t="s">
        <v>1</v>
      </c>
      <c r="F147" s="237" t="s">
        <v>153</v>
      </c>
      <c r="G147" s="234"/>
      <c r="H147" s="238">
        <v>20</v>
      </c>
      <c r="I147" s="239"/>
      <c r="J147" s="234"/>
      <c r="K147" s="234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129</v>
      </c>
      <c r="AU147" s="244" t="s">
        <v>83</v>
      </c>
      <c r="AV147" s="13" t="s">
        <v>83</v>
      </c>
      <c r="AW147" s="13" t="s">
        <v>30</v>
      </c>
      <c r="AX147" s="13" t="s">
        <v>73</v>
      </c>
      <c r="AY147" s="244" t="s">
        <v>122</v>
      </c>
    </row>
    <row r="148" s="14" customFormat="1">
      <c r="A148" s="14"/>
      <c r="B148" s="245"/>
      <c r="C148" s="246"/>
      <c r="D148" s="235" t="s">
        <v>129</v>
      </c>
      <c r="E148" s="247" t="s">
        <v>1</v>
      </c>
      <c r="F148" s="248" t="s">
        <v>130</v>
      </c>
      <c r="G148" s="246"/>
      <c r="H148" s="249">
        <v>20</v>
      </c>
      <c r="I148" s="250"/>
      <c r="J148" s="246"/>
      <c r="K148" s="246"/>
      <c r="L148" s="251"/>
      <c r="M148" s="252"/>
      <c r="N148" s="253"/>
      <c r="O148" s="253"/>
      <c r="P148" s="253"/>
      <c r="Q148" s="253"/>
      <c r="R148" s="253"/>
      <c r="S148" s="253"/>
      <c r="T148" s="25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5" t="s">
        <v>129</v>
      </c>
      <c r="AU148" s="255" t="s">
        <v>83</v>
      </c>
      <c r="AV148" s="14" t="s">
        <v>128</v>
      </c>
      <c r="AW148" s="14" t="s">
        <v>30</v>
      </c>
      <c r="AX148" s="14" t="s">
        <v>81</v>
      </c>
      <c r="AY148" s="255" t="s">
        <v>122</v>
      </c>
    </row>
    <row r="149" s="2" customFormat="1" ht="16.5" customHeight="1">
      <c r="A149" s="38"/>
      <c r="B149" s="39"/>
      <c r="C149" s="266" t="s">
        <v>154</v>
      </c>
      <c r="D149" s="266" t="s">
        <v>155</v>
      </c>
      <c r="E149" s="267" t="s">
        <v>156</v>
      </c>
      <c r="F149" s="268" t="s">
        <v>157</v>
      </c>
      <c r="G149" s="269" t="s">
        <v>158</v>
      </c>
      <c r="H149" s="270">
        <v>37</v>
      </c>
      <c r="I149" s="271"/>
      <c r="J149" s="272">
        <f>ROUND(I149*H149,2)</f>
        <v>0</v>
      </c>
      <c r="K149" s="273"/>
      <c r="L149" s="274"/>
      <c r="M149" s="275" t="s">
        <v>1</v>
      </c>
      <c r="N149" s="276" t="s">
        <v>38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144</v>
      </c>
      <c r="AT149" s="231" t="s">
        <v>155</v>
      </c>
      <c r="AU149" s="231" t="s">
        <v>83</v>
      </c>
      <c r="AY149" s="17" t="s">
        <v>122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81</v>
      </c>
      <c r="BK149" s="232">
        <f>ROUND(I149*H149,2)</f>
        <v>0</v>
      </c>
      <c r="BL149" s="17" t="s">
        <v>128</v>
      </c>
      <c r="BM149" s="231" t="s">
        <v>159</v>
      </c>
    </row>
    <row r="150" s="13" customFormat="1">
      <c r="A150" s="13"/>
      <c r="B150" s="233"/>
      <c r="C150" s="234"/>
      <c r="D150" s="235" t="s">
        <v>129</v>
      </c>
      <c r="E150" s="236" t="s">
        <v>1</v>
      </c>
      <c r="F150" s="237" t="s">
        <v>160</v>
      </c>
      <c r="G150" s="234"/>
      <c r="H150" s="238">
        <v>37</v>
      </c>
      <c r="I150" s="239"/>
      <c r="J150" s="234"/>
      <c r="K150" s="234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129</v>
      </c>
      <c r="AU150" s="244" t="s">
        <v>83</v>
      </c>
      <c r="AV150" s="13" t="s">
        <v>83</v>
      </c>
      <c r="AW150" s="13" t="s">
        <v>30</v>
      </c>
      <c r="AX150" s="13" t="s">
        <v>73</v>
      </c>
      <c r="AY150" s="244" t="s">
        <v>122</v>
      </c>
    </row>
    <row r="151" s="14" customFormat="1">
      <c r="A151" s="14"/>
      <c r="B151" s="245"/>
      <c r="C151" s="246"/>
      <c r="D151" s="235" t="s">
        <v>129</v>
      </c>
      <c r="E151" s="247" t="s">
        <v>1</v>
      </c>
      <c r="F151" s="248" t="s">
        <v>130</v>
      </c>
      <c r="G151" s="246"/>
      <c r="H151" s="249">
        <v>37</v>
      </c>
      <c r="I151" s="250"/>
      <c r="J151" s="246"/>
      <c r="K151" s="246"/>
      <c r="L151" s="251"/>
      <c r="M151" s="252"/>
      <c r="N151" s="253"/>
      <c r="O151" s="253"/>
      <c r="P151" s="253"/>
      <c r="Q151" s="253"/>
      <c r="R151" s="253"/>
      <c r="S151" s="253"/>
      <c r="T151" s="25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5" t="s">
        <v>129</v>
      </c>
      <c r="AU151" s="255" t="s">
        <v>83</v>
      </c>
      <c r="AV151" s="14" t="s">
        <v>128</v>
      </c>
      <c r="AW151" s="14" t="s">
        <v>30</v>
      </c>
      <c r="AX151" s="14" t="s">
        <v>81</v>
      </c>
      <c r="AY151" s="255" t="s">
        <v>122</v>
      </c>
    </row>
    <row r="152" s="2" customFormat="1" ht="21.75" customHeight="1">
      <c r="A152" s="38"/>
      <c r="B152" s="39"/>
      <c r="C152" s="219" t="s">
        <v>144</v>
      </c>
      <c r="D152" s="219" t="s">
        <v>124</v>
      </c>
      <c r="E152" s="220" t="s">
        <v>161</v>
      </c>
      <c r="F152" s="221" t="s">
        <v>162</v>
      </c>
      <c r="G152" s="222" t="s">
        <v>148</v>
      </c>
      <c r="H152" s="223">
        <v>15</v>
      </c>
      <c r="I152" s="224"/>
      <c r="J152" s="225">
        <f>ROUND(I152*H152,2)</f>
        <v>0</v>
      </c>
      <c r="K152" s="226"/>
      <c r="L152" s="44"/>
      <c r="M152" s="227" t="s">
        <v>1</v>
      </c>
      <c r="N152" s="228" t="s">
        <v>38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128</v>
      </c>
      <c r="AT152" s="231" t="s">
        <v>124</v>
      </c>
      <c r="AU152" s="231" t="s">
        <v>83</v>
      </c>
      <c r="AY152" s="17" t="s">
        <v>122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81</v>
      </c>
      <c r="BK152" s="232">
        <f>ROUND(I152*H152,2)</f>
        <v>0</v>
      </c>
      <c r="BL152" s="17" t="s">
        <v>128</v>
      </c>
      <c r="BM152" s="231" t="s">
        <v>163</v>
      </c>
    </row>
    <row r="153" s="13" customFormat="1">
      <c r="A153" s="13"/>
      <c r="B153" s="233"/>
      <c r="C153" s="234"/>
      <c r="D153" s="235" t="s">
        <v>129</v>
      </c>
      <c r="E153" s="236" t="s">
        <v>1</v>
      </c>
      <c r="F153" s="237" t="s">
        <v>8</v>
      </c>
      <c r="G153" s="234"/>
      <c r="H153" s="238">
        <v>15</v>
      </c>
      <c r="I153" s="239"/>
      <c r="J153" s="234"/>
      <c r="K153" s="234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129</v>
      </c>
      <c r="AU153" s="244" t="s">
        <v>83</v>
      </c>
      <c r="AV153" s="13" t="s">
        <v>83</v>
      </c>
      <c r="AW153" s="13" t="s">
        <v>30</v>
      </c>
      <c r="AX153" s="13" t="s">
        <v>73</v>
      </c>
      <c r="AY153" s="244" t="s">
        <v>122</v>
      </c>
    </row>
    <row r="154" s="14" customFormat="1">
      <c r="A154" s="14"/>
      <c r="B154" s="245"/>
      <c r="C154" s="246"/>
      <c r="D154" s="235" t="s">
        <v>129</v>
      </c>
      <c r="E154" s="247" t="s">
        <v>1</v>
      </c>
      <c r="F154" s="248" t="s">
        <v>130</v>
      </c>
      <c r="G154" s="246"/>
      <c r="H154" s="249">
        <v>15</v>
      </c>
      <c r="I154" s="250"/>
      <c r="J154" s="246"/>
      <c r="K154" s="246"/>
      <c r="L154" s="251"/>
      <c r="M154" s="252"/>
      <c r="N154" s="253"/>
      <c r="O154" s="253"/>
      <c r="P154" s="253"/>
      <c r="Q154" s="253"/>
      <c r="R154" s="253"/>
      <c r="S154" s="253"/>
      <c r="T154" s="25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5" t="s">
        <v>129</v>
      </c>
      <c r="AU154" s="255" t="s">
        <v>83</v>
      </c>
      <c r="AV154" s="14" t="s">
        <v>128</v>
      </c>
      <c r="AW154" s="14" t="s">
        <v>30</v>
      </c>
      <c r="AX154" s="14" t="s">
        <v>81</v>
      </c>
      <c r="AY154" s="255" t="s">
        <v>122</v>
      </c>
    </row>
    <row r="155" s="2" customFormat="1" ht="21.75" customHeight="1">
      <c r="A155" s="38"/>
      <c r="B155" s="39"/>
      <c r="C155" s="219" t="s">
        <v>164</v>
      </c>
      <c r="D155" s="219" t="s">
        <v>124</v>
      </c>
      <c r="E155" s="220" t="s">
        <v>165</v>
      </c>
      <c r="F155" s="221" t="s">
        <v>166</v>
      </c>
      <c r="G155" s="222" t="s">
        <v>148</v>
      </c>
      <c r="H155" s="223">
        <v>30</v>
      </c>
      <c r="I155" s="224"/>
      <c r="J155" s="225">
        <f>ROUND(I155*H155,2)</f>
        <v>0</v>
      </c>
      <c r="K155" s="226"/>
      <c r="L155" s="44"/>
      <c r="M155" s="227" t="s">
        <v>1</v>
      </c>
      <c r="N155" s="228" t="s">
        <v>38</v>
      </c>
      <c r="O155" s="91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128</v>
      </c>
      <c r="AT155" s="231" t="s">
        <v>124</v>
      </c>
      <c r="AU155" s="231" t="s">
        <v>83</v>
      </c>
      <c r="AY155" s="17" t="s">
        <v>122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81</v>
      </c>
      <c r="BK155" s="232">
        <f>ROUND(I155*H155,2)</f>
        <v>0</v>
      </c>
      <c r="BL155" s="17" t="s">
        <v>128</v>
      </c>
      <c r="BM155" s="231" t="s">
        <v>167</v>
      </c>
    </row>
    <row r="156" s="15" customFormat="1">
      <c r="A156" s="15"/>
      <c r="B156" s="256"/>
      <c r="C156" s="257"/>
      <c r="D156" s="235" t="s">
        <v>129</v>
      </c>
      <c r="E156" s="258" t="s">
        <v>1</v>
      </c>
      <c r="F156" s="259" t="s">
        <v>149</v>
      </c>
      <c r="G156" s="257"/>
      <c r="H156" s="258" t="s">
        <v>1</v>
      </c>
      <c r="I156" s="260"/>
      <c r="J156" s="257"/>
      <c r="K156" s="257"/>
      <c r="L156" s="261"/>
      <c r="M156" s="262"/>
      <c r="N156" s="263"/>
      <c r="O156" s="263"/>
      <c r="P156" s="263"/>
      <c r="Q156" s="263"/>
      <c r="R156" s="263"/>
      <c r="S156" s="263"/>
      <c r="T156" s="264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5" t="s">
        <v>129</v>
      </c>
      <c r="AU156" s="265" t="s">
        <v>83</v>
      </c>
      <c r="AV156" s="15" t="s">
        <v>81</v>
      </c>
      <c r="AW156" s="15" t="s">
        <v>30</v>
      </c>
      <c r="AX156" s="15" t="s">
        <v>73</v>
      </c>
      <c r="AY156" s="265" t="s">
        <v>122</v>
      </c>
    </row>
    <row r="157" s="13" customFormat="1">
      <c r="A157" s="13"/>
      <c r="B157" s="233"/>
      <c r="C157" s="234"/>
      <c r="D157" s="235" t="s">
        <v>129</v>
      </c>
      <c r="E157" s="236" t="s">
        <v>1</v>
      </c>
      <c r="F157" s="237" t="s">
        <v>168</v>
      </c>
      <c r="G157" s="234"/>
      <c r="H157" s="238">
        <v>30</v>
      </c>
      <c r="I157" s="239"/>
      <c r="J157" s="234"/>
      <c r="K157" s="234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129</v>
      </c>
      <c r="AU157" s="244" t="s">
        <v>83</v>
      </c>
      <c r="AV157" s="13" t="s">
        <v>83</v>
      </c>
      <c r="AW157" s="13" t="s">
        <v>30</v>
      </c>
      <c r="AX157" s="13" t="s">
        <v>73</v>
      </c>
      <c r="AY157" s="244" t="s">
        <v>122</v>
      </c>
    </row>
    <row r="158" s="14" customFormat="1">
      <c r="A158" s="14"/>
      <c r="B158" s="245"/>
      <c r="C158" s="246"/>
      <c r="D158" s="235" t="s">
        <v>129</v>
      </c>
      <c r="E158" s="247" t="s">
        <v>1</v>
      </c>
      <c r="F158" s="248" t="s">
        <v>130</v>
      </c>
      <c r="G158" s="246"/>
      <c r="H158" s="249">
        <v>30</v>
      </c>
      <c r="I158" s="250"/>
      <c r="J158" s="246"/>
      <c r="K158" s="246"/>
      <c r="L158" s="251"/>
      <c r="M158" s="252"/>
      <c r="N158" s="253"/>
      <c r="O158" s="253"/>
      <c r="P158" s="253"/>
      <c r="Q158" s="253"/>
      <c r="R158" s="253"/>
      <c r="S158" s="253"/>
      <c r="T158" s="25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5" t="s">
        <v>129</v>
      </c>
      <c r="AU158" s="255" t="s">
        <v>83</v>
      </c>
      <c r="AV158" s="14" t="s">
        <v>128</v>
      </c>
      <c r="AW158" s="14" t="s">
        <v>30</v>
      </c>
      <c r="AX158" s="14" t="s">
        <v>81</v>
      </c>
      <c r="AY158" s="255" t="s">
        <v>122</v>
      </c>
    </row>
    <row r="159" s="2" customFormat="1" ht="21.75" customHeight="1">
      <c r="A159" s="38"/>
      <c r="B159" s="39"/>
      <c r="C159" s="219" t="s">
        <v>140</v>
      </c>
      <c r="D159" s="219" t="s">
        <v>124</v>
      </c>
      <c r="E159" s="220" t="s">
        <v>169</v>
      </c>
      <c r="F159" s="221" t="s">
        <v>170</v>
      </c>
      <c r="G159" s="222" t="s">
        <v>148</v>
      </c>
      <c r="H159" s="223">
        <v>10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38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128</v>
      </c>
      <c r="AT159" s="231" t="s">
        <v>124</v>
      </c>
      <c r="AU159" s="231" t="s">
        <v>83</v>
      </c>
      <c r="AY159" s="17" t="s">
        <v>122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81</v>
      </c>
      <c r="BK159" s="232">
        <f>ROUND(I159*H159,2)</f>
        <v>0</v>
      </c>
      <c r="BL159" s="17" t="s">
        <v>128</v>
      </c>
      <c r="BM159" s="231" t="s">
        <v>171</v>
      </c>
    </row>
    <row r="160" s="13" customFormat="1">
      <c r="A160" s="13"/>
      <c r="B160" s="233"/>
      <c r="C160" s="234"/>
      <c r="D160" s="235" t="s">
        <v>129</v>
      </c>
      <c r="E160" s="236" t="s">
        <v>1</v>
      </c>
      <c r="F160" s="237" t="s">
        <v>172</v>
      </c>
      <c r="G160" s="234"/>
      <c r="H160" s="238">
        <v>10</v>
      </c>
      <c r="I160" s="239"/>
      <c r="J160" s="234"/>
      <c r="K160" s="234"/>
      <c r="L160" s="240"/>
      <c r="M160" s="241"/>
      <c r="N160" s="242"/>
      <c r="O160" s="242"/>
      <c r="P160" s="242"/>
      <c r="Q160" s="242"/>
      <c r="R160" s="242"/>
      <c r="S160" s="242"/>
      <c r="T160" s="24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4" t="s">
        <v>129</v>
      </c>
      <c r="AU160" s="244" t="s">
        <v>83</v>
      </c>
      <c r="AV160" s="13" t="s">
        <v>83</v>
      </c>
      <c r="AW160" s="13" t="s">
        <v>30</v>
      </c>
      <c r="AX160" s="13" t="s">
        <v>73</v>
      </c>
      <c r="AY160" s="244" t="s">
        <v>122</v>
      </c>
    </row>
    <row r="161" s="14" customFormat="1">
      <c r="A161" s="14"/>
      <c r="B161" s="245"/>
      <c r="C161" s="246"/>
      <c r="D161" s="235" t="s">
        <v>129</v>
      </c>
      <c r="E161" s="247" t="s">
        <v>1</v>
      </c>
      <c r="F161" s="248" t="s">
        <v>130</v>
      </c>
      <c r="G161" s="246"/>
      <c r="H161" s="249">
        <v>10</v>
      </c>
      <c r="I161" s="250"/>
      <c r="J161" s="246"/>
      <c r="K161" s="246"/>
      <c r="L161" s="251"/>
      <c r="M161" s="252"/>
      <c r="N161" s="253"/>
      <c r="O161" s="253"/>
      <c r="P161" s="253"/>
      <c r="Q161" s="253"/>
      <c r="R161" s="253"/>
      <c r="S161" s="253"/>
      <c r="T161" s="25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5" t="s">
        <v>129</v>
      </c>
      <c r="AU161" s="255" t="s">
        <v>83</v>
      </c>
      <c r="AV161" s="14" t="s">
        <v>128</v>
      </c>
      <c r="AW161" s="14" t="s">
        <v>30</v>
      </c>
      <c r="AX161" s="14" t="s">
        <v>81</v>
      </c>
      <c r="AY161" s="255" t="s">
        <v>122</v>
      </c>
    </row>
    <row r="162" s="2" customFormat="1" ht="21.75" customHeight="1">
      <c r="A162" s="38"/>
      <c r="B162" s="39"/>
      <c r="C162" s="219" t="s">
        <v>173</v>
      </c>
      <c r="D162" s="219" t="s">
        <v>124</v>
      </c>
      <c r="E162" s="220" t="s">
        <v>174</v>
      </c>
      <c r="F162" s="221" t="s">
        <v>175</v>
      </c>
      <c r="G162" s="222" t="s">
        <v>176</v>
      </c>
      <c r="H162" s="223">
        <v>36</v>
      </c>
      <c r="I162" s="224"/>
      <c r="J162" s="225">
        <f>ROUND(I162*H162,2)</f>
        <v>0</v>
      </c>
      <c r="K162" s="226"/>
      <c r="L162" s="44"/>
      <c r="M162" s="227" t="s">
        <v>1</v>
      </c>
      <c r="N162" s="228" t="s">
        <v>38</v>
      </c>
      <c r="O162" s="91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1" t="s">
        <v>128</v>
      </c>
      <c r="AT162" s="231" t="s">
        <v>124</v>
      </c>
      <c r="AU162" s="231" t="s">
        <v>83</v>
      </c>
      <c r="AY162" s="17" t="s">
        <v>122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7" t="s">
        <v>81</v>
      </c>
      <c r="BK162" s="232">
        <f>ROUND(I162*H162,2)</f>
        <v>0</v>
      </c>
      <c r="BL162" s="17" t="s">
        <v>128</v>
      </c>
      <c r="BM162" s="231" t="s">
        <v>177</v>
      </c>
    </row>
    <row r="163" s="15" customFormat="1">
      <c r="A163" s="15"/>
      <c r="B163" s="256"/>
      <c r="C163" s="257"/>
      <c r="D163" s="235" t="s">
        <v>129</v>
      </c>
      <c r="E163" s="258" t="s">
        <v>1</v>
      </c>
      <c r="F163" s="259" t="s">
        <v>149</v>
      </c>
      <c r="G163" s="257"/>
      <c r="H163" s="258" t="s">
        <v>1</v>
      </c>
      <c r="I163" s="260"/>
      <c r="J163" s="257"/>
      <c r="K163" s="257"/>
      <c r="L163" s="261"/>
      <c r="M163" s="262"/>
      <c r="N163" s="263"/>
      <c r="O163" s="263"/>
      <c r="P163" s="263"/>
      <c r="Q163" s="263"/>
      <c r="R163" s="263"/>
      <c r="S163" s="263"/>
      <c r="T163" s="264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5" t="s">
        <v>129</v>
      </c>
      <c r="AU163" s="265" t="s">
        <v>83</v>
      </c>
      <c r="AV163" s="15" t="s">
        <v>81</v>
      </c>
      <c r="AW163" s="15" t="s">
        <v>30</v>
      </c>
      <c r="AX163" s="15" t="s">
        <v>73</v>
      </c>
      <c r="AY163" s="265" t="s">
        <v>122</v>
      </c>
    </row>
    <row r="164" s="13" customFormat="1">
      <c r="A164" s="13"/>
      <c r="B164" s="233"/>
      <c r="C164" s="234"/>
      <c r="D164" s="235" t="s">
        <v>129</v>
      </c>
      <c r="E164" s="236" t="s">
        <v>1</v>
      </c>
      <c r="F164" s="237" t="s">
        <v>178</v>
      </c>
      <c r="G164" s="234"/>
      <c r="H164" s="238">
        <v>36</v>
      </c>
      <c r="I164" s="239"/>
      <c r="J164" s="234"/>
      <c r="K164" s="234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129</v>
      </c>
      <c r="AU164" s="244" t="s">
        <v>83</v>
      </c>
      <c r="AV164" s="13" t="s">
        <v>83</v>
      </c>
      <c r="AW164" s="13" t="s">
        <v>30</v>
      </c>
      <c r="AX164" s="13" t="s">
        <v>73</v>
      </c>
      <c r="AY164" s="244" t="s">
        <v>122</v>
      </c>
    </row>
    <row r="165" s="14" customFormat="1">
      <c r="A165" s="14"/>
      <c r="B165" s="245"/>
      <c r="C165" s="246"/>
      <c r="D165" s="235" t="s">
        <v>129</v>
      </c>
      <c r="E165" s="247" t="s">
        <v>1</v>
      </c>
      <c r="F165" s="248" t="s">
        <v>130</v>
      </c>
      <c r="G165" s="246"/>
      <c r="H165" s="249">
        <v>36</v>
      </c>
      <c r="I165" s="250"/>
      <c r="J165" s="246"/>
      <c r="K165" s="246"/>
      <c r="L165" s="251"/>
      <c r="M165" s="252"/>
      <c r="N165" s="253"/>
      <c r="O165" s="253"/>
      <c r="P165" s="253"/>
      <c r="Q165" s="253"/>
      <c r="R165" s="253"/>
      <c r="S165" s="253"/>
      <c r="T165" s="25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5" t="s">
        <v>129</v>
      </c>
      <c r="AU165" s="255" t="s">
        <v>83</v>
      </c>
      <c r="AV165" s="14" t="s">
        <v>128</v>
      </c>
      <c r="AW165" s="14" t="s">
        <v>30</v>
      </c>
      <c r="AX165" s="14" t="s">
        <v>81</v>
      </c>
      <c r="AY165" s="255" t="s">
        <v>122</v>
      </c>
    </row>
    <row r="166" s="2" customFormat="1" ht="21.75" customHeight="1">
      <c r="A166" s="38"/>
      <c r="B166" s="39"/>
      <c r="C166" s="219" t="s">
        <v>152</v>
      </c>
      <c r="D166" s="219" t="s">
        <v>124</v>
      </c>
      <c r="E166" s="220" t="s">
        <v>179</v>
      </c>
      <c r="F166" s="221" t="s">
        <v>180</v>
      </c>
      <c r="G166" s="222" t="s">
        <v>176</v>
      </c>
      <c r="H166" s="223">
        <v>36</v>
      </c>
      <c r="I166" s="224"/>
      <c r="J166" s="225">
        <f>ROUND(I166*H166,2)</f>
        <v>0</v>
      </c>
      <c r="K166" s="226"/>
      <c r="L166" s="44"/>
      <c r="M166" s="227" t="s">
        <v>1</v>
      </c>
      <c r="N166" s="228" t="s">
        <v>38</v>
      </c>
      <c r="O166" s="91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128</v>
      </c>
      <c r="AT166" s="231" t="s">
        <v>124</v>
      </c>
      <c r="AU166" s="231" t="s">
        <v>83</v>
      </c>
      <c r="AY166" s="17" t="s">
        <v>122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81</v>
      </c>
      <c r="BK166" s="232">
        <f>ROUND(I166*H166,2)</f>
        <v>0</v>
      </c>
      <c r="BL166" s="17" t="s">
        <v>128</v>
      </c>
      <c r="BM166" s="231" t="s">
        <v>181</v>
      </c>
    </row>
    <row r="167" s="13" customFormat="1">
      <c r="A167" s="13"/>
      <c r="B167" s="233"/>
      <c r="C167" s="234"/>
      <c r="D167" s="235" t="s">
        <v>129</v>
      </c>
      <c r="E167" s="236" t="s">
        <v>1</v>
      </c>
      <c r="F167" s="237" t="s">
        <v>182</v>
      </c>
      <c r="G167" s="234"/>
      <c r="H167" s="238">
        <v>36</v>
      </c>
      <c r="I167" s="239"/>
      <c r="J167" s="234"/>
      <c r="K167" s="234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129</v>
      </c>
      <c r="AU167" s="244" t="s">
        <v>83</v>
      </c>
      <c r="AV167" s="13" t="s">
        <v>83</v>
      </c>
      <c r="AW167" s="13" t="s">
        <v>30</v>
      </c>
      <c r="AX167" s="13" t="s">
        <v>73</v>
      </c>
      <c r="AY167" s="244" t="s">
        <v>122</v>
      </c>
    </row>
    <row r="168" s="14" customFormat="1">
      <c r="A168" s="14"/>
      <c r="B168" s="245"/>
      <c r="C168" s="246"/>
      <c r="D168" s="235" t="s">
        <v>129</v>
      </c>
      <c r="E168" s="247" t="s">
        <v>1</v>
      </c>
      <c r="F168" s="248" t="s">
        <v>130</v>
      </c>
      <c r="G168" s="246"/>
      <c r="H168" s="249">
        <v>36</v>
      </c>
      <c r="I168" s="250"/>
      <c r="J168" s="246"/>
      <c r="K168" s="246"/>
      <c r="L168" s="251"/>
      <c r="M168" s="252"/>
      <c r="N168" s="253"/>
      <c r="O168" s="253"/>
      <c r="P168" s="253"/>
      <c r="Q168" s="253"/>
      <c r="R168" s="253"/>
      <c r="S168" s="253"/>
      <c r="T168" s="25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5" t="s">
        <v>129</v>
      </c>
      <c r="AU168" s="255" t="s">
        <v>83</v>
      </c>
      <c r="AV168" s="14" t="s">
        <v>128</v>
      </c>
      <c r="AW168" s="14" t="s">
        <v>30</v>
      </c>
      <c r="AX168" s="14" t="s">
        <v>81</v>
      </c>
      <c r="AY168" s="255" t="s">
        <v>122</v>
      </c>
    </row>
    <row r="169" s="2" customFormat="1" ht="21.75" customHeight="1">
      <c r="A169" s="38"/>
      <c r="B169" s="39"/>
      <c r="C169" s="219" t="s">
        <v>183</v>
      </c>
      <c r="D169" s="219" t="s">
        <v>124</v>
      </c>
      <c r="E169" s="220" t="s">
        <v>184</v>
      </c>
      <c r="F169" s="221" t="s">
        <v>185</v>
      </c>
      <c r="G169" s="222" t="s">
        <v>176</v>
      </c>
      <c r="H169" s="223">
        <v>73</v>
      </c>
      <c r="I169" s="224"/>
      <c r="J169" s="225">
        <f>ROUND(I169*H169,2)</f>
        <v>0</v>
      </c>
      <c r="K169" s="226"/>
      <c r="L169" s="44"/>
      <c r="M169" s="227" t="s">
        <v>1</v>
      </c>
      <c r="N169" s="228" t="s">
        <v>38</v>
      </c>
      <c r="O169" s="91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128</v>
      </c>
      <c r="AT169" s="231" t="s">
        <v>124</v>
      </c>
      <c r="AU169" s="231" t="s">
        <v>83</v>
      </c>
      <c r="AY169" s="17" t="s">
        <v>122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81</v>
      </c>
      <c r="BK169" s="232">
        <f>ROUND(I169*H169,2)</f>
        <v>0</v>
      </c>
      <c r="BL169" s="17" t="s">
        <v>128</v>
      </c>
      <c r="BM169" s="231" t="s">
        <v>186</v>
      </c>
    </row>
    <row r="170" s="13" customFormat="1">
      <c r="A170" s="13"/>
      <c r="B170" s="233"/>
      <c r="C170" s="234"/>
      <c r="D170" s="235" t="s">
        <v>129</v>
      </c>
      <c r="E170" s="236" t="s">
        <v>1</v>
      </c>
      <c r="F170" s="237" t="s">
        <v>187</v>
      </c>
      <c r="G170" s="234"/>
      <c r="H170" s="238">
        <v>73</v>
      </c>
      <c r="I170" s="239"/>
      <c r="J170" s="234"/>
      <c r="K170" s="234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129</v>
      </c>
      <c r="AU170" s="244" t="s">
        <v>83</v>
      </c>
      <c r="AV170" s="13" t="s">
        <v>83</v>
      </c>
      <c r="AW170" s="13" t="s">
        <v>30</v>
      </c>
      <c r="AX170" s="13" t="s">
        <v>73</v>
      </c>
      <c r="AY170" s="244" t="s">
        <v>122</v>
      </c>
    </row>
    <row r="171" s="14" customFormat="1">
      <c r="A171" s="14"/>
      <c r="B171" s="245"/>
      <c r="C171" s="246"/>
      <c r="D171" s="235" t="s">
        <v>129</v>
      </c>
      <c r="E171" s="247" t="s">
        <v>1</v>
      </c>
      <c r="F171" s="248" t="s">
        <v>130</v>
      </c>
      <c r="G171" s="246"/>
      <c r="H171" s="249">
        <v>73</v>
      </c>
      <c r="I171" s="250"/>
      <c r="J171" s="246"/>
      <c r="K171" s="246"/>
      <c r="L171" s="251"/>
      <c r="M171" s="252"/>
      <c r="N171" s="253"/>
      <c r="O171" s="253"/>
      <c r="P171" s="253"/>
      <c r="Q171" s="253"/>
      <c r="R171" s="253"/>
      <c r="S171" s="253"/>
      <c r="T171" s="25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5" t="s">
        <v>129</v>
      </c>
      <c r="AU171" s="255" t="s">
        <v>83</v>
      </c>
      <c r="AV171" s="14" t="s">
        <v>128</v>
      </c>
      <c r="AW171" s="14" t="s">
        <v>30</v>
      </c>
      <c r="AX171" s="14" t="s">
        <v>81</v>
      </c>
      <c r="AY171" s="255" t="s">
        <v>122</v>
      </c>
    </row>
    <row r="172" s="2" customFormat="1" ht="21.75" customHeight="1">
      <c r="A172" s="38"/>
      <c r="B172" s="39"/>
      <c r="C172" s="219" t="s">
        <v>159</v>
      </c>
      <c r="D172" s="219" t="s">
        <v>124</v>
      </c>
      <c r="E172" s="220" t="s">
        <v>188</v>
      </c>
      <c r="F172" s="221" t="s">
        <v>189</v>
      </c>
      <c r="G172" s="222" t="s">
        <v>176</v>
      </c>
      <c r="H172" s="223">
        <v>755</v>
      </c>
      <c r="I172" s="224"/>
      <c r="J172" s="225">
        <f>ROUND(I172*H172,2)</f>
        <v>0</v>
      </c>
      <c r="K172" s="226"/>
      <c r="L172" s="44"/>
      <c r="M172" s="227" t="s">
        <v>1</v>
      </c>
      <c r="N172" s="228" t="s">
        <v>38</v>
      </c>
      <c r="O172" s="91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1" t="s">
        <v>128</v>
      </c>
      <c r="AT172" s="231" t="s">
        <v>124</v>
      </c>
      <c r="AU172" s="231" t="s">
        <v>83</v>
      </c>
      <c r="AY172" s="17" t="s">
        <v>122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7" t="s">
        <v>81</v>
      </c>
      <c r="BK172" s="232">
        <f>ROUND(I172*H172,2)</f>
        <v>0</v>
      </c>
      <c r="BL172" s="17" t="s">
        <v>128</v>
      </c>
      <c r="BM172" s="231" t="s">
        <v>190</v>
      </c>
    </row>
    <row r="173" s="15" customFormat="1">
      <c r="A173" s="15"/>
      <c r="B173" s="256"/>
      <c r="C173" s="257"/>
      <c r="D173" s="235" t="s">
        <v>129</v>
      </c>
      <c r="E173" s="258" t="s">
        <v>1</v>
      </c>
      <c r="F173" s="259" t="s">
        <v>191</v>
      </c>
      <c r="G173" s="257"/>
      <c r="H173" s="258" t="s">
        <v>1</v>
      </c>
      <c r="I173" s="260"/>
      <c r="J173" s="257"/>
      <c r="K173" s="257"/>
      <c r="L173" s="261"/>
      <c r="M173" s="262"/>
      <c r="N173" s="263"/>
      <c r="O173" s="263"/>
      <c r="P173" s="263"/>
      <c r="Q173" s="263"/>
      <c r="R173" s="263"/>
      <c r="S173" s="263"/>
      <c r="T173" s="264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5" t="s">
        <v>129</v>
      </c>
      <c r="AU173" s="265" t="s">
        <v>83</v>
      </c>
      <c r="AV173" s="15" t="s">
        <v>81</v>
      </c>
      <c r="AW173" s="15" t="s">
        <v>30</v>
      </c>
      <c r="AX173" s="15" t="s">
        <v>73</v>
      </c>
      <c r="AY173" s="265" t="s">
        <v>122</v>
      </c>
    </row>
    <row r="174" s="13" customFormat="1">
      <c r="A174" s="13"/>
      <c r="B174" s="233"/>
      <c r="C174" s="234"/>
      <c r="D174" s="235" t="s">
        <v>129</v>
      </c>
      <c r="E174" s="236" t="s">
        <v>1</v>
      </c>
      <c r="F174" s="237" t="s">
        <v>192</v>
      </c>
      <c r="G174" s="234"/>
      <c r="H174" s="238">
        <v>704</v>
      </c>
      <c r="I174" s="239"/>
      <c r="J174" s="234"/>
      <c r="K174" s="234"/>
      <c r="L174" s="240"/>
      <c r="M174" s="241"/>
      <c r="N174" s="242"/>
      <c r="O174" s="242"/>
      <c r="P174" s="242"/>
      <c r="Q174" s="242"/>
      <c r="R174" s="242"/>
      <c r="S174" s="242"/>
      <c r="T174" s="24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4" t="s">
        <v>129</v>
      </c>
      <c r="AU174" s="244" t="s">
        <v>83</v>
      </c>
      <c r="AV174" s="13" t="s">
        <v>83</v>
      </c>
      <c r="AW174" s="13" t="s">
        <v>30</v>
      </c>
      <c r="AX174" s="13" t="s">
        <v>73</v>
      </c>
      <c r="AY174" s="244" t="s">
        <v>122</v>
      </c>
    </row>
    <row r="175" s="13" customFormat="1">
      <c r="A175" s="13"/>
      <c r="B175" s="233"/>
      <c r="C175" s="234"/>
      <c r="D175" s="235" t="s">
        <v>129</v>
      </c>
      <c r="E175" s="236" t="s">
        <v>1</v>
      </c>
      <c r="F175" s="237" t="s">
        <v>193</v>
      </c>
      <c r="G175" s="234"/>
      <c r="H175" s="238">
        <v>51</v>
      </c>
      <c r="I175" s="239"/>
      <c r="J175" s="234"/>
      <c r="K175" s="234"/>
      <c r="L175" s="240"/>
      <c r="M175" s="241"/>
      <c r="N175" s="242"/>
      <c r="O175" s="242"/>
      <c r="P175" s="242"/>
      <c r="Q175" s="242"/>
      <c r="R175" s="242"/>
      <c r="S175" s="242"/>
      <c r="T175" s="24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4" t="s">
        <v>129</v>
      </c>
      <c r="AU175" s="244" t="s">
        <v>83</v>
      </c>
      <c r="AV175" s="13" t="s">
        <v>83</v>
      </c>
      <c r="AW175" s="13" t="s">
        <v>30</v>
      </c>
      <c r="AX175" s="13" t="s">
        <v>73</v>
      </c>
      <c r="AY175" s="244" t="s">
        <v>122</v>
      </c>
    </row>
    <row r="176" s="14" customFormat="1">
      <c r="A176" s="14"/>
      <c r="B176" s="245"/>
      <c r="C176" s="246"/>
      <c r="D176" s="235" t="s">
        <v>129</v>
      </c>
      <c r="E176" s="247" t="s">
        <v>1</v>
      </c>
      <c r="F176" s="248" t="s">
        <v>130</v>
      </c>
      <c r="G176" s="246"/>
      <c r="H176" s="249">
        <v>755</v>
      </c>
      <c r="I176" s="250"/>
      <c r="J176" s="246"/>
      <c r="K176" s="246"/>
      <c r="L176" s="251"/>
      <c r="M176" s="252"/>
      <c r="N176" s="253"/>
      <c r="O176" s="253"/>
      <c r="P176" s="253"/>
      <c r="Q176" s="253"/>
      <c r="R176" s="253"/>
      <c r="S176" s="253"/>
      <c r="T176" s="25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5" t="s">
        <v>129</v>
      </c>
      <c r="AU176" s="255" t="s">
        <v>83</v>
      </c>
      <c r="AV176" s="14" t="s">
        <v>128</v>
      </c>
      <c r="AW176" s="14" t="s">
        <v>30</v>
      </c>
      <c r="AX176" s="14" t="s">
        <v>81</v>
      </c>
      <c r="AY176" s="255" t="s">
        <v>122</v>
      </c>
    </row>
    <row r="177" s="2" customFormat="1" ht="16.5" customHeight="1">
      <c r="A177" s="38"/>
      <c r="B177" s="39"/>
      <c r="C177" s="219" t="s">
        <v>8</v>
      </c>
      <c r="D177" s="219" t="s">
        <v>124</v>
      </c>
      <c r="E177" s="220" t="s">
        <v>194</v>
      </c>
      <c r="F177" s="221" t="s">
        <v>195</v>
      </c>
      <c r="G177" s="222" t="s">
        <v>196</v>
      </c>
      <c r="H177" s="223">
        <v>575</v>
      </c>
      <c r="I177" s="224"/>
      <c r="J177" s="225">
        <f>ROUND(I177*H177,2)</f>
        <v>0</v>
      </c>
      <c r="K177" s="226"/>
      <c r="L177" s="44"/>
      <c r="M177" s="227" t="s">
        <v>1</v>
      </c>
      <c r="N177" s="228" t="s">
        <v>38</v>
      </c>
      <c r="O177" s="91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1" t="s">
        <v>128</v>
      </c>
      <c r="AT177" s="231" t="s">
        <v>124</v>
      </c>
      <c r="AU177" s="231" t="s">
        <v>83</v>
      </c>
      <c r="AY177" s="17" t="s">
        <v>122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7" t="s">
        <v>81</v>
      </c>
      <c r="BK177" s="232">
        <f>ROUND(I177*H177,2)</f>
        <v>0</v>
      </c>
      <c r="BL177" s="17" t="s">
        <v>128</v>
      </c>
      <c r="BM177" s="231" t="s">
        <v>197</v>
      </c>
    </row>
    <row r="178" s="15" customFormat="1">
      <c r="A178" s="15"/>
      <c r="B178" s="256"/>
      <c r="C178" s="257"/>
      <c r="D178" s="235" t="s">
        <v>129</v>
      </c>
      <c r="E178" s="258" t="s">
        <v>1</v>
      </c>
      <c r="F178" s="259" t="s">
        <v>191</v>
      </c>
      <c r="G178" s="257"/>
      <c r="H178" s="258" t="s">
        <v>1</v>
      </c>
      <c r="I178" s="260"/>
      <c r="J178" s="257"/>
      <c r="K178" s="257"/>
      <c r="L178" s="261"/>
      <c r="M178" s="262"/>
      <c r="N178" s="263"/>
      <c r="O178" s="263"/>
      <c r="P178" s="263"/>
      <c r="Q178" s="263"/>
      <c r="R178" s="263"/>
      <c r="S178" s="263"/>
      <c r="T178" s="264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5" t="s">
        <v>129</v>
      </c>
      <c r="AU178" s="265" t="s">
        <v>83</v>
      </c>
      <c r="AV178" s="15" t="s">
        <v>81</v>
      </c>
      <c r="AW178" s="15" t="s">
        <v>30</v>
      </c>
      <c r="AX178" s="15" t="s">
        <v>73</v>
      </c>
      <c r="AY178" s="265" t="s">
        <v>122</v>
      </c>
    </row>
    <row r="179" s="13" customFormat="1">
      <c r="A179" s="13"/>
      <c r="B179" s="233"/>
      <c r="C179" s="234"/>
      <c r="D179" s="235" t="s">
        <v>129</v>
      </c>
      <c r="E179" s="236" t="s">
        <v>1</v>
      </c>
      <c r="F179" s="237" t="s">
        <v>198</v>
      </c>
      <c r="G179" s="234"/>
      <c r="H179" s="238">
        <v>575</v>
      </c>
      <c r="I179" s="239"/>
      <c r="J179" s="234"/>
      <c r="K179" s="234"/>
      <c r="L179" s="240"/>
      <c r="M179" s="241"/>
      <c r="N179" s="242"/>
      <c r="O179" s="242"/>
      <c r="P179" s="242"/>
      <c r="Q179" s="242"/>
      <c r="R179" s="242"/>
      <c r="S179" s="242"/>
      <c r="T179" s="24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129</v>
      </c>
      <c r="AU179" s="244" t="s">
        <v>83</v>
      </c>
      <c r="AV179" s="13" t="s">
        <v>83</v>
      </c>
      <c r="AW179" s="13" t="s">
        <v>30</v>
      </c>
      <c r="AX179" s="13" t="s">
        <v>73</v>
      </c>
      <c r="AY179" s="244" t="s">
        <v>122</v>
      </c>
    </row>
    <row r="180" s="14" customFormat="1">
      <c r="A180" s="14"/>
      <c r="B180" s="245"/>
      <c r="C180" s="246"/>
      <c r="D180" s="235" t="s">
        <v>129</v>
      </c>
      <c r="E180" s="247" t="s">
        <v>1</v>
      </c>
      <c r="F180" s="248" t="s">
        <v>130</v>
      </c>
      <c r="G180" s="246"/>
      <c r="H180" s="249">
        <v>575</v>
      </c>
      <c r="I180" s="250"/>
      <c r="J180" s="246"/>
      <c r="K180" s="246"/>
      <c r="L180" s="251"/>
      <c r="M180" s="252"/>
      <c r="N180" s="253"/>
      <c r="O180" s="253"/>
      <c r="P180" s="253"/>
      <c r="Q180" s="253"/>
      <c r="R180" s="253"/>
      <c r="S180" s="253"/>
      <c r="T180" s="25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5" t="s">
        <v>129</v>
      </c>
      <c r="AU180" s="255" t="s">
        <v>83</v>
      </c>
      <c r="AV180" s="14" t="s">
        <v>128</v>
      </c>
      <c r="AW180" s="14" t="s">
        <v>30</v>
      </c>
      <c r="AX180" s="14" t="s">
        <v>81</v>
      </c>
      <c r="AY180" s="255" t="s">
        <v>122</v>
      </c>
    </row>
    <row r="181" s="2" customFormat="1" ht="16.5" customHeight="1">
      <c r="A181" s="38"/>
      <c r="B181" s="39"/>
      <c r="C181" s="219" t="s">
        <v>163</v>
      </c>
      <c r="D181" s="219" t="s">
        <v>124</v>
      </c>
      <c r="E181" s="220" t="s">
        <v>199</v>
      </c>
      <c r="F181" s="221" t="s">
        <v>200</v>
      </c>
      <c r="G181" s="222" t="s">
        <v>196</v>
      </c>
      <c r="H181" s="223">
        <v>125</v>
      </c>
      <c r="I181" s="224"/>
      <c r="J181" s="225">
        <f>ROUND(I181*H181,2)</f>
        <v>0</v>
      </c>
      <c r="K181" s="226"/>
      <c r="L181" s="44"/>
      <c r="M181" s="227" t="s">
        <v>1</v>
      </c>
      <c r="N181" s="228" t="s">
        <v>38</v>
      </c>
      <c r="O181" s="91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1" t="s">
        <v>128</v>
      </c>
      <c r="AT181" s="231" t="s">
        <v>124</v>
      </c>
      <c r="AU181" s="231" t="s">
        <v>83</v>
      </c>
      <c r="AY181" s="17" t="s">
        <v>122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7" t="s">
        <v>81</v>
      </c>
      <c r="BK181" s="232">
        <f>ROUND(I181*H181,2)</f>
        <v>0</v>
      </c>
      <c r="BL181" s="17" t="s">
        <v>128</v>
      </c>
      <c r="BM181" s="231" t="s">
        <v>201</v>
      </c>
    </row>
    <row r="182" s="15" customFormat="1">
      <c r="A182" s="15"/>
      <c r="B182" s="256"/>
      <c r="C182" s="257"/>
      <c r="D182" s="235" t="s">
        <v>129</v>
      </c>
      <c r="E182" s="258" t="s">
        <v>1</v>
      </c>
      <c r="F182" s="259" t="s">
        <v>202</v>
      </c>
      <c r="G182" s="257"/>
      <c r="H182" s="258" t="s">
        <v>1</v>
      </c>
      <c r="I182" s="260"/>
      <c r="J182" s="257"/>
      <c r="K182" s="257"/>
      <c r="L182" s="261"/>
      <c r="M182" s="262"/>
      <c r="N182" s="263"/>
      <c r="O182" s="263"/>
      <c r="P182" s="263"/>
      <c r="Q182" s="263"/>
      <c r="R182" s="263"/>
      <c r="S182" s="263"/>
      <c r="T182" s="264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5" t="s">
        <v>129</v>
      </c>
      <c r="AU182" s="265" t="s">
        <v>83</v>
      </c>
      <c r="AV182" s="15" t="s">
        <v>81</v>
      </c>
      <c r="AW182" s="15" t="s">
        <v>30</v>
      </c>
      <c r="AX182" s="15" t="s">
        <v>73</v>
      </c>
      <c r="AY182" s="265" t="s">
        <v>122</v>
      </c>
    </row>
    <row r="183" s="13" customFormat="1">
      <c r="A183" s="13"/>
      <c r="B183" s="233"/>
      <c r="C183" s="234"/>
      <c r="D183" s="235" t="s">
        <v>129</v>
      </c>
      <c r="E183" s="236" t="s">
        <v>1</v>
      </c>
      <c r="F183" s="237" t="s">
        <v>203</v>
      </c>
      <c r="G183" s="234"/>
      <c r="H183" s="238">
        <v>125</v>
      </c>
      <c r="I183" s="239"/>
      <c r="J183" s="234"/>
      <c r="K183" s="234"/>
      <c r="L183" s="240"/>
      <c r="M183" s="241"/>
      <c r="N183" s="242"/>
      <c r="O183" s="242"/>
      <c r="P183" s="242"/>
      <c r="Q183" s="242"/>
      <c r="R183" s="242"/>
      <c r="S183" s="242"/>
      <c r="T183" s="24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4" t="s">
        <v>129</v>
      </c>
      <c r="AU183" s="244" t="s">
        <v>83</v>
      </c>
      <c r="AV183" s="13" t="s">
        <v>83</v>
      </c>
      <c r="AW183" s="13" t="s">
        <v>30</v>
      </c>
      <c r="AX183" s="13" t="s">
        <v>73</v>
      </c>
      <c r="AY183" s="244" t="s">
        <v>122</v>
      </c>
    </row>
    <row r="184" s="14" customFormat="1">
      <c r="A184" s="14"/>
      <c r="B184" s="245"/>
      <c r="C184" s="246"/>
      <c r="D184" s="235" t="s">
        <v>129</v>
      </c>
      <c r="E184" s="247" t="s">
        <v>1</v>
      </c>
      <c r="F184" s="248" t="s">
        <v>130</v>
      </c>
      <c r="G184" s="246"/>
      <c r="H184" s="249">
        <v>125</v>
      </c>
      <c r="I184" s="250"/>
      <c r="J184" s="246"/>
      <c r="K184" s="246"/>
      <c r="L184" s="251"/>
      <c r="M184" s="252"/>
      <c r="N184" s="253"/>
      <c r="O184" s="253"/>
      <c r="P184" s="253"/>
      <c r="Q184" s="253"/>
      <c r="R184" s="253"/>
      <c r="S184" s="253"/>
      <c r="T184" s="25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5" t="s">
        <v>129</v>
      </c>
      <c r="AU184" s="255" t="s">
        <v>83</v>
      </c>
      <c r="AV184" s="14" t="s">
        <v>128</v>
      </c>
      <c r="AW184" s="14" t="s">
        <v>30</v>
      </c>
      <c r="AX184" s="14" t="s">
        <v>81</v>
      </c>
      <c r="AY184" s="255" t="s">
        <v>122</v>
      </c>
    </row>
    <row r="185" s="2" customFormat="1" ht="16.5" customHeight="1">
      <c r="A185" s="38"/>
      <c r="B185" s="39"/>
      <c r="C185" s="219" t="s">
        <v>204</v>
      </c>
      <c r="D185" s="219" t="s">
        <v>124</v>
      </c>
      <c r="E185" s="220" t="s">
        <v>205</v>
      </c>
      <c r="F185" s="221" t="s">
        <v>206</v>
      </c>
      <c r="G185" s="222" t="s">
        <v>196</v>
      </c>
      <c r="H185" s="223">
        <v>224</v>
      </c>
      <c r="I185" s="224"/>
      <c r="J185" s="225">
        <f>ROUND(I185*H185,2)</f>
        <v>0</v>
      </c>
      <c r="K185" s="226"/>
      <c r="L185" s="44"/>
      <c r="M185" s="227" t="s">
        <v>1</v>
      </c>
      <c r="N185" s="228" t="s">
        <v>38</v>
      </c>
      <c r="O185" s="91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1" t="s">
        <v>128</v>
      </c>
      <c r="AT185" s="231" t="s">
        <v>124</v>
      </c>
      <c r="AU185" s="231" t="s">
        <v>83</v>
      </c>
      <c r="AY185" s="17" t="s">
        <v>122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7" t="s">
        <v>81</v>
      </c>
      <c r="BK185" s="232">
        <f>ROUND(I185*H185,2)</f>
        <v>0</v>
      </c>
      <c r="BL185" s="17" t="s">
        <v>128</v>
      </c>
      <c r="BM185" s="231" t="s">
        <v>207</v>
      </c>
    </row>
    <row r="186" s="15" customFormat="1">
      <c r="A186" s="15"/>
      <c r="B186" s="256"/>
      <c r="C186" s="257"/>
      <c r="D186" s="235" t="s">
        <v>129</v>
      </c>
      <c r="E186" s="258" t="s">
        <v>1</v>
      </c>
      <c r="F186" s="259" t="s">
        <v>191</v>
      </c>
      <c r="G186" s="257"/>
      <c r="H186" s="258" t="s">
        <v>1</v>
      </c>
      <c r="I186" s="260"/>
      <c r="J186" s="257"/>
      <c r="K186" s="257"/>
      <c r="L186" s="261"/>
      <c r="M186" s="262"/>
      <c r="N186" s="263"/>
      <c r="O186" s="263"/>
      <c r="P186" s="263"/>
      <c r="Q186" s="263"/>
      <c r="R186" s="263"/>
      <c r="S186" s="263"/>
      <c r="T186" s="264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5" t="s">
        <v>129</v>
      </c>
      <c r="AU186" s="265" t="s">
        <v>83</v>
      </c>
      <c r="AV186" s="15" t="s">
        <v>81</v>
      </c>
      <c r="AW186" s="15" t="s">
        <v>30</v>
      </c>
      <c r="AX186" s="15" t="s">
        <v>73</v>
      </c>
      <c r="AY186" s="265" t="s">
        <v>122</v>
      </c>
    </row>
    <row r="187" s="13" customFormat="1">
      <c r="A187" s="13"/>
      <c r="B187" s="233"/>
      <c r="C187" s="234"/>
      <c r="D187" s="235" t="s">
        <v>129</v>
      </c>
      <c r="E187" s="236" t="s">
        <v>1</v>
      </c>
      <c r="F187" s="237" t="s">
        <v>208</v>
      </c>
      <c r="G187" s="234"/>
      <c r="H187" s="238">
        <v>224</v>
      </c>
      <c r="I187" s="239"/>
      <c r="J187" s="234"/>
      <c r="K187" s="234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129</v>
      </c>
      <c r="AU187" s="244" t="s">
        <v>83</v>
      </c>
      <c r="AV187" s="13" t="s">
        <v>83</v>
      </c>
      <c r="AW187" s="13" t="s">
        <v>30</v>
      </c>
      <c r="AX187" s="13" t="s">
        <v>73</v>
      </c>
      <c r="AY187" s="244" t="s">
        <v>122</v>
      </c>
    </row>
    <row r="188" s="14" customFormat="1">
      <c r="A188" s="14"/>
      <c r="B188" s="245"/>
      <c r="C188" s="246"/>
      <c r="D188" s="235" t="s">
        <v>129</v>
      </c>
      <c r="E188" s="247" t="s">
        <v>1</v>
      </c>
      <c r="F188" s="248" t="s">
        <v>130</v>
      </c>
      <c r="G188" s="246"/>
      <c r="H188" s="249">
        <v>224</v>
      </c>
      <c r="I188" s="250"/>
      <c r="J188" s="246"/>
      <c r="K188" s="246"/>
      <c r="L188" s="251"/>
      <c r="M188" s="252"/>
      <c r="N188" s="253"/>
      <c r="O188" s="253"/>
      <c r="P188" s="253"/>
      <c r="Q188" s="253"/>
      <c r="R188" s="253"/>
      <c r="S188" s="253"/>
      <c r="T188" s="25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5" t="s">
        <v>129</v>
      </c>
      <c r="AU188" s="255" t="s">
        <v>83</v>
      </c>
      <c r="AV188" s="14" t="s">
        <v>128</v>
      </c>
      <c r="AW188" s="14" t="s">
        <v>30</v>
      </c>
      <c r="AX188" s="14" t="s">
        <v>81</v>
      </c>
      <c r="AY188" s="255" t="s">
        <v>122</v>
      </c>
    </row>
    <row r="189" s="2" customFormat="1" ht="21.75" customHeight="1">
      <c r="A189" s="38"/>
      <c r="B189" s="39"/>
      <c r="C189" s="219" t="s">
        <v>167</v>
      </c>
      <c r="D189" s="219" t="s">
        <v>124</v>
      </c>
      <c r="E189" s="220" t="s">
        <v>209</v>
      </c>
      <c r="F189" s="221" t="s">
        <v>210</v>
      </c>
      <c r="G189" s="222" t="s">
        <v>176</v>
      </c>
      <c r="H189" s="223">
        <v>21</v>
      </c>
      <c r="I189" s="224"/>
      <c r="J189" s="225">
        <f>ROUND(I189*H189,2)</f>
        <v>0</v>
      </c>
      <c r="K189" s="226"/>
      <c r="L189" s="44"/>
      <c r="M189" s="227" t="s">
        <v>1</v>
      </c>
      <c r="N189" s="228" t="s">
        <v>38</v>
      </c>
      <c r="O189" s="91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1" t="s">
        <v>128</v>
      </c>
      <c r="AT189" s="231" t="s">
        <v>124</v>
      </c>
      <c r="AU189" s="231" t="s">
        <v>83</v>
      </c>
      <c r="AY189" s="17" t="s">
        <v>122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7" t="s">
        <v>81</v>
      </c>
      <c r="BK189" s="232">
        <f>ROUND(I189*H189,2)</f>
        <v>0</v>
      </c>
      <c r="BL189" s="17" t="s">
        <v>128</v>
      </c>
      <c r="BM189" s="231" t="s">
        <v>182</v>
      </c>
    </row>
    <row r="190" s="15" customFormat="1">
      <c r="A190" s="15"/>
      <c r="B190" s="256"/>
      <c r="C190" s="257"/>
      <c r="D190" s="235" t="s">
        <v>129</v>
      </c>
      <c r="E190" s="258" t="s">
        <v>1</v>
      </c>
      <c r="F190" s="259" t="s">
        <v>191</v>
      </c>
      <c r="G190" s="257"/>
      <c r="H190" s="258" t="s">
        <v>1</v>
      </c>
      <c r="I190" s="260"/>
      <c r="J190" s="257"/>
      <c r="K190" s="257"/>
      <c r="L190" s="261"/>
      <c r="M190" s="262"/>
      <c r="N190" s="263"/>
      <c r="O190" s="263"/>
      <c r="P190" s="263"/>
      <c r="Q190" s="263"/>
      <c r="R190" s="263"/>
      <c r="S190" s="263"/>
      <c r="T190" s="264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5" t="s">
        <v>129</v>
      </c>
      <c r="AU190" s="265" t="s">
        <v>83</v>
      </c>
      <c r="AV190" s="15" t="s">
        <v>81</v>
      </c>
      <c r="AW190" s="15" t="s">
        <v>30</v>
      </c>
      <c r="AX190" s="15" t="s">
        <v>73</v>
      </c>
      <c r="AY190" s="265" t="s">
        <v>122</v>
      </c>
    </row>
    <row r="191" s="13" customFormat="1">
      <c r="A191" s="13"/>
      <c r="B191" s="233"/>
      <c r="C191" s="234"/>
      <c r="D191" s="235" t="s">
        <v>129</v>
      </c>
      <c r="E191" s="236" t="s">
        <v>1</v>
      </c>
      <c r="F191" s="237" t="s">
        <v>7</v>
      </c>
      <c r="G191" s="234"/>
      <c r="H191" s="238">
        <v>21</v>
      </c>
      <c r="I191" s="239"/>
      <c r="J191" s="234"/>
      <c r="K191" s="234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129</v>
      </c>
      <c r="AU191" s="244" t="s">
        <v>83</v>
      </c>
      <c r="AV191" s="13" t="s">
        <v>83</v>
      </c>
      <c r="AW191" s="13" t="s">
        <v>30</v>
      </c>
      <c r="AX191" s="13" t="s">
        <v>73</v>
      </c>
      <c r="AY191" s="244" t="s">
        <v>122</v>
      </c>
    </row>
    <row r="192" s="14" customFormat="1">
      <c r="A192" s="14"/>
      <c r="B192" s="245"/>
      <c r="C192" s="246"/>
      <c r="D192" s="235" t="s">
        <v>129</v>
      </c>
      <c r="E192" s="247" t="s">
        <v>1</v>
      </c>
      <c r="F192" s="248" t="s">
        <v>130</v>
      </c>
      <c r="G192" s="246"/>
      <c r="H192" s="249">
        <v>21</v>
      </c>
      <c r="I192" s="250"/>
      <c r="J192" s="246"/>
      <c r="K192" s="246"/>
      <c r="L192" s="251"/>
      <c r="M192" s="252"/>
      <c r="N192" s="253"/>
      <c r="O192" s="253"/>
      <c r="P192" s="253"/>
      <c r="Q192" s="253"/>
      <c r="R192" s="253"/>
      <c r="S192" s="253"/>
      <c r="T192" s="25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5" t="s">
        <v>129</v>
      </c>
      <c r="AU192" s="255" t="s">
        <v>83</v>
      </c>
      <c r="AV192" s="14" t="s">
        <v>128</v>
      </c>
      <c r="AW192" s="14" t="s">
        <v>30</v>
      </c>
      <c r="AX192" s="14" t="s">
        <v>81</v>
      </c>
      <c r="AY192" s="255" t="s">
        <v>122</v>
      </c>
    </row>
    <row r="193" s="2" customFormat="1" ht="21.75" customHeight="1">
      <c r="A193" s="38"/>
      <c r="B193" s="39"/>
      <c r="C193" s="219" t="s">
        <v>211</v>
      </c>
      <c r="D193" s="219" t="s">
        <v>124</v>
      </c>
      <c r="E193" s="220" t="s">
        <v>212</v>
      </c>
      <c r="F193" s="221" t="s">
        <v>213</v>
      </c>
      <c r="G193" s="222" t="s">
        <v>176</v>
      </c>
      <c r="H193" s="223">
        <v>315</v>
      </c>
      <c r="I193" s="224"/>
      <c r="J193" s="225">
        <f>ROUND(I193*H193,2)</f>
        <v>0</v>
      </c>
      <c r="K193" s="226"/>
      <c r="L193" s="44"/>
      <c r="M193" s="227" t="s">
        <v>1</v>
      </c>
      <c r="N193" s="228" t="s">
        <v>38</v>
      </c>
      <c r="O193" s="91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1" t="s">
        <v>128</v>
      </c>
      <c r="AT193" s="231" t="s">
        <v>124</v>
      </c>
      <c r="AU193" s="231" t="s">
        <v>83</v>
      </c>
      <c r="AY193" s="17" t="s">
        <v>122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7" t="s">
        <v>81</v>
      </c>
      <c r="BK193" s="232">
        <f>ROUND(I193*H193,2)</f>
        <v>0</v>
      </c>
      <c r="BL193" s="17" t="s">
        <v>128</v>
      </c>
      <c r="BM193" s="231" t="s">
        <v>214</v>
      </c>
    </row>
    <row r="194" s="15" customFormat="1">
      <c r="A194" s="15"/>
      <c r="B194" s="256"/>
      <c r="C194" s="257"/>
      <c r="D194" s="235" t="s">
        <v>129</v>
      </c>
      <c r="E194" s="258" t="s">
        <v>1</v>
      </c>
      <c r="F194" s="259" t="s">
        <v>215</v>
      </c>
      <c r="G194" s="257"/>
      <c r="H194" s="258" t="s">
        <v>1</v>
      </c>
      <c r="I194" s="260"/>
      <c r="J194" s="257"/>
      <c r="K194" s="257"/>
      <c r="L194" s="261"/>
      <c r="M194" s="262"/>
      <c r="N194" s="263"/>
      <c r="O194" s="263"/>
      <c r="P194" s="263"/>
      <c r="Q194" s="263"/>
      <c r="R194" s="263"/>
      <c r="S194" s="263"/>
      <c r="T194" s="264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5" t="s">
        <v>129</v>
      </c>
      <c r="AU194" s="265" t="s">
        <v>83</v>
      </c>
      <c r="AV194" s="15" t="s">
        <v>81</v>
      </c>
      <c r="AW194" s="15" t="s">
        <v>30</v>
      </c>
      <c r="AX194" s="15" t="s">
        <v>73</v>
      </c>
      <c r="AY194" s="265" t="s">
        <v>122</v>
      </c>
    </row>
    <row r="195" s="13" customFormat="1">
      <c r="A195" s="13"/>
      <c r="B195" s="233"/>
      <c r="C195" s="234"/>
      <c r="D195" s="235" t="s">
        <v>129</v>
      </c>
      <c r="E195" s="236" t="s">
        <v>1</v>
      </c>
      <c r="F195" s="237" t="s">
        <v>216</v>
      </c>
      <c r="G195" s="234"/>
      <c r="H195" s="238">
        <v>315</v>
      </c>
      <c r="I195" s="239"/>
      <c r="J195" s="234"/>
      <c r="K195" s="234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129</v>
      </c>
      <c r="AU195" s="244" t="s">
        <v>83</v>
      </c>
      <c r="AV195" s="13" t="s">
        <v>83</v>
      </c>
      <c r="AW195" s="13" t="s">
        <v>30</v>
      </c>
      <c r="AX195" s="13" t="s">
        <v>73</v>
      </c>
      <c r="AY195" s="244" t="s">
        <v>122</v>
      </c>
    </row>
    <row r="196" s="14" customFormat="1">
      <c r="A196" s="14"/>
      <c r="B196" s="245"/>
      <c r="C196" s="246"/>
      <c r="D196" s="235" t="s">
        <v>129</v>
      </c>
      <c r="E196" s="247" t="s">
        <v>1</v>
      </c>
      <c r="F196" s="248" t="s">
        <v>130</v>
      </c>
      <c r="G196" s="246"/>
      <c r="H196" s="249">
        <v>315</v>
      </c>
      <c r="I196" s="250"/>
      <c r="J196" s="246"/>
      <c r="K196" s="246"/>
      <c r="L196" s="251"/>
      <c r="M196" s="252"/>
      <c r="N196" s="253"/>
      <c r="O196" s="253"/>
      <c r="P196" s="253"/>
      <c r="Q196" s="253"/>
      <c r="R196" s="253"/>
      <c r="S196" s="253"/>
      <c r="T196" s="25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5" t="s">
        <v>129</v>
      </c>
      <c r="AU196" s="255" t="s">
        <v>83</v>
      </c>
      <c r="AV196" s="14" t="s">
        <v>128</v>
      </c>
      <c r="AW196" s="14" t="s">
        <v>30</v>
      </c>
      <c r="AX196" s="14" t="s">
        <v>81</v>
      </c>
      <c r="AY196" s="255" t="s">
        <v>122</v>
      </c>
    </row>
    <row r="197" s="2" customFormat="1" ht="21.75" customHeight="1">
      <c r="A197" s="38"/>
      <c r="B197" s="39"/>
      <c r="C197" s="219" t="s">
        <v>171</v>
      </c>
      <c r="D197" s="219" t="s">
        <v>124</v>
      </c>
      <c r="E197" s="220" t="s">
        <v>217</v>
      </c>
      <c r="F197" s="221" t="s">
        <v>218</v>
      </c>
      <c r="G197" s="222" t="s">
        <v>148</v>
      </c>
      <c r="H197" s="223">
        <v>709.85000000000002</v>
      </c>
      <c r="I197" s="224"/>
      <c r="J197" s="225">
        <f>ROUND(I197*H197,2)</f>
        <v>0</v>
      </c>
      <c r="K197" s="226"/>
      <c r="L197" s="44"/>
      <c r="M197" s="227" t="s">
        <v>1</v>
      </c>
      <c r="N197" s="228" t="s">
        <v>38</v>
      </c>
      <c r="O197" s="91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1" t="s">
        <v>128</v>
      </c>
      <c r="AT197" s="231" t="s">
        <v>124</v>
      </c>
      <c r="AU197" s="231" t="s">
        <v>83</v>
      </c>
      <c r="AY197" s="17" t="s">
        <v>122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7" t="s">
        <v>81</v>
      </c>
      <c r="BK197" s="232">
        <f>ROUND(I197*H197,2)</f>
        <v>0</v>
      </c>
      <c r="BL197" s="17" t="s">
        <v>128</v>
      </c>
      <c r="BM197" s="231" t="s">
        <v>219</v>
      </c>
    </row>
    <row r="198" s="15" customFormat="1">
      <c r="A198" s="15"/>
      <c r="B198" s="256"/>
      <c r="C198" s="257"/>
      <c r="D198" s="235" t="s">
        <v>129</v>
      </c>
      <c r="E198" s="258" t="s">
        <v>1</v>
      </c>
      <c r="F198" s="259" t="s">
        <v>220</v>
      </c>
      <c r="G198" s="257"/>
      <c r="H198" s="258" t="s">
        <v>1</v>
      </c>
      <c r="I198" s="260"/>
      <c r="J198" s="257"/>
      <c r="K198" s="257"/>
      <c r="L198" s="261"/>
      <c r="M198" s="262"/>
      <c r="N198" s="263"/>
      <c r="O198" s="263"/>
      <c r="P198" s="263"/>
      <c r="Q198" s="263"/>
      <c r="R198" s="263"/>
      <c r="S198" s="263"/>
      <c r="T198" s="264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5" t="s">
        <v>129</v>
      </c>
      <c r="AU198" s="265" t="s">
        <v>83</v>
      </c>
      <c r="AV198" s="15" t="s">
        <v>81</v>
      </c>
      <c r="AW198" s="15" t="s">
        <v>30</v>
      </c>
      <c r="AX198" s="15" t="s">
        <v>73</v>
      </c>
      <c r="AY198" s="265" t="s">
        <v>122</v>
      </c>
    </row>
    <row r="199" s="13" customFormat="1">
      <c r="A199" s="13"/>
      <c r="B199" s="233"/>
      <c r="C199" s="234"/>
      <c r="D199" s="235" t="s">
        <v>129</v>
      </c>
      <c r="E199" s="236" t="s">
        <v>1</v>
      </c>
      <c r="F199" s="237" t="s">
        <v>221</v>
      </c>
      <c r="G199" s="234"/>
      <c r="H199" s="238">
        <v>382.80000000000001</v>
      </c>
      <c r="I199" s="239"/>
      <c r="J199" s="234"/>
      <c r="K199" s="234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129</v>
      </c>
      <c r="AU199" s="244" t="s">
        <v>83</v>
      </c>
      <c r="AV199" s="13" t="s">
        <v>83</v>
      </c>
      <c r="AW199" s="13" t="s">
        <v>30</v>
      </c>
      <c r="AX199" s="13" t="s">
        <v>73</v>
      </c>
      <c r="AY199" s="244" t="s">
        <v>122</v>
      </c>
    </row>
    <row r="200" s="15" customFormat="1">
      <c r="A200" s="15"/>
      <c r="B200" s="256"/>
      <c r="C200" s="257"/>
      <c r="D200" s="235" t="s">
        <v>129</v>
      </c>
      <c r="E200" s="258" t="s">
        <v>1</v>
      </c>
      <c r="F200" s="259" t="s">
        <v>222</v>
      </c>
      <c r="G200" s="257"/>
      <c r="H200" s="258" t="s">
        <v>1</v>
      </c>
      <c r="I200" s="260"/>
      <c r="J200" s="257"/>
      <c r="K200" s="257"/>
      <c r="L200" s="261"/>
      <c r="M200" s="262"/>
      <c r="N200" s="263"/>
      <c r="O200" s="263"/>
      <c r="P200" s="263"/>
      <c r="Q200" s="263"/>
      <c r="R200" s="263"/>
      <c r="S200" s="263"/>
      <c r="T200" s="264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5" t="s">
        <v>129</v>
      </c>
      <c r="AU200" s="265" t="s">
        <v>83</v>
      </c>
      <c r="AV200" s="15" t="s">
        <v>81</v>
      </c>
      <c r="AW200" s="15" t="s">
        <v>30</v>
      </c>
      <c r="AX200" s="15" t="s">
        <v>73</v>
      </c>
      <c r="AY200" s="265" t="s">
        <v>122</v>
      </c>
    </row>
    <row r="201" s="13" customFormat="1">
      <c r="A201" s="13"/>
      <c r="B201" s="233"/>
      <c r="C201" s="234"/>
      <c r="D201" s="235" t="s">
        <v>129</v>
      </c>
      <c r="E201" s="236" t="s">
        <v>1</v>
      </c>
      <c r="F201" s="237" t="s">
        <v>223</v>
      </c>
      <c r="G201" s="234"/>
      <c r="H201" s="238">
        <v>95.599999999999994</v>
      </c>
      <c r="I201" s="239"/>
      <c r="J201" s="234"/>
      <c r="K201" s="234"/>
      <c r="L201" s="240"/>
      <c r="M201" s="241"/>
      <c r="N201" s="242"/>
      <c r="O201" s="242"/>
      <c r="P201" s="242"/>
      <c r="Q201" s="242"/>
      <c r="R201" s="242"/>
      <c r="S201" s="242"/>
      <c r="T201" s="24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4" t="s">
        <v>129</v>
      </c>
      <c r="AU201" s="244" t="s">
        <v>83</v>
      </c>
      <c r="AV201" s="13" t="s">
        <v>83</v>
      </c>
      <c r="AW201" s="13" t="s">
        <v>30</v>
      </c>
      <c r="AX201" s="13" t="s">
        <v>73</v>
      </c>
      <c r="AY201" s="244" t="s">
        <v>122</v>
      </c>
    </row>
    <row r="202" s="15" customFormat="1">
      <c r="A202" s="15"/>
      <c r="B202" s="256"/>
      <c r="C202" s="257"/>
      <c r="D202" s="235" t="s">
        <v>129</v>
      </c>
      <c r="E202" s="258" t="s">
        <v>1</v>
      </c>
      <c r="F202" s="259" t="s">
        <v>224</v>
      </c>
      <c r="G202" s="257"/>
      <c r="H202" s="258" t="s">
        <v>1</v>
      </c>
      <c r="I202" s="260"/>
      <c r="J202" s="257"/>
      <c r="K202" s="257"/>
      <c r="L202" s="261"/>
      <c r="M202" s="262"/>
      <c r="N202" s="263"/>
      <c r="O202" s="263"/>
      <c r="P202" s="263"/>
      <c r="Q202" s="263"/>
      <c r="R202" s="263"/>
      <c r="S202" s="263"/>
      <c r="T202" s="264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65" t="s">
        <v>129</v>
      </c>
      <c r="AU202" s="265" t="s">
        <v>83</v>
      </c>
      <c r="AV202" s="15" t="s">
        <v>81</v>
      </c>
      <c r="AW202" s="15" t="s">
        <v>30</v>
      </c>
      <c r="AX202" s="15" t="s">
        <v>73</v>
      </c>
      <c r="AY202" s="265" t="s">
        <v>122</v>
      </c>
    </row>
    <row r="203" s="13" customFormat="1">
      <c r="A203" s="13"/>
      <c r="B203" s="233"/>
      <c r="C203" s="234"/>
      <c r="D203" s="235" t="s">
        <v>129</v>
      </c>
      <c r="E203" s="236" t="s">
        <v>1</v>
      </c>
      <c r="F203" s="237" t="s">
        <v>225</v>
      </c>
      <c r="G203" s="234"/>
      <c r="H203" s="238">
        <v>231.44999999999999</v>
      </c>
      <c r="I203" s="239"/>
      <c r="J203" s="234"/>
      <c r="K203" s="234"/>
      <c r="L203" s="240"/>
      <c r="M203" s="241"/>
      <c r="N203" s="242"/>
      <c r="O203" s="242"/>
      <c r="P203" s="242"/>
      <c r="Q203" s="242"/>
      <c r="R203" s="242"/>
      <c r="S203" s="242"/>
      <c r="T203" s="24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4" t="s">
        <v>129</v>
      </c>
      <c r="AU203" s="244" t="s">
        <v>83</v>
      </c>
      <c r="AV203" s="13" t="s">
        <v>83</v>
      </c>
      <c r="AW203" s="13" t="s">
        <v>30</v>
      </c>
      <c r="AX203" s="13" t="s">
        <v>73</v>
      </c>
      <c r="AY203" s="244" t="s">
        <v>122</v>
      </c>
    </row>
    <row r="204" s="14" customFormat="1">
      <c r="A204" s="14"/>
      <c r="B204" s="245"/>
      <c r="C204" s="246"/>
      <c r="D204" s="235" t="s">
        <v>129</v>
      </c>
      <c r="E204" s="247" t="s">
        <v>1</v>
      </c>
      <c r="F204" s="248" t="s">
        <v>130</v>
      </c>
      <c r="G204" s="246"/>
      <c r="H204" s="249">
        <v>709.84999999999991</v>
      </c>
      <c r="I204" s="250"/>
      <c r="J204" s="246"/>
      <c r="K204" s="246"/>
      <c r="L204" s="251"/>
      <c r="M204" s="252"/>
      <c r="N204" s="253"/>
      <c r="O204" s="253"/>
      <c r="P204" s="253"/>
      <c r="Q204" s="253"/>
      <c r="R204" s="253"/>
      <c r="S204" s="253"/>
      <c r="T204" s="25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5" t="s">
        <v>129</v>
      </c>
      <c r="AU204" s="255" t="s">
        <v>83</v>
      </c>
      <c r="AV204" s="14" t="s">
        <v>128</v>
      </c>
      <c r="AW204" s="14" t="s">
        <v>30</v>
      </c>
      <c r="AX204" s="14" t="s">
        <v>81</v>
      </c>
      <c r="AY204" s="255" t="s">
        <v>122</v>
      </c>
    </row>
    <row r="205" s="2" customFormat="1" ht="21.75" customHeight="1">
      <c r="A205" s="38"/>
      <c r="B205" s="39"/>
      <c r="C205" s="219" t="s">
        <v>7</v>
      </c>
      <c r="D205" s="219" t="s">
        <v>124</v>
      </c>
      <c r="E205" s="220" t="s">
        <v>226</v>
      </c>
      <c r="F205" s="221" t="s">
        <v>227</v>
      </c>
      <c r="G205" s="222" t="s">
        <v>148</v>
      </c>
      <c r="H205" s="223">
        <v>236.61699999999999</v>
      </c>
      <c r="I205" s="224"/>
      <c r="J205" s="225">
        <f>ROUND(I205*H205,2)</f>
        <v>0</v>
      </c>
      <c r="K205" s="226"/>
      <c r="L205" s="44"/>
      <c r="M205" s="227" t="s">
        <v>1</v>
      </c>
      <c r="N205" s="228" t="s">
        <v>38</v>
      </c>
      <c r="O205" s="91"/>
      <c r="P205" s="229">
        <f>O205*H205</f>
        <v>0</v>
      </c>
      <c r="Q205" s="229">
        <v>0</v>
      </c>
      <c r="R205" s="229">
        <f>Q205*H205</f>
        <v>0</v>
      </c>
      <c r="S205" s="229">
        <v>0</v>
      </c>
      <c r="T205" s="23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1" t="s">
        <v>128</v>
      </c>
      <c r="AT205" s="231" t="s">
        <v>124</v>
      </c>
      <c r="AU205" s="231" t="s">
        <v>83</v>
      </c>
      <c r="AY205" s="17" t="s">
        <v>122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7" t="s">
        <v>81</v>
      </c>
      <c r="BK205" s="232">
        <f>ROUND(I205*H205,2)</f>
        <v>0</v>
      </c>
      <c r="BL205" s="17" t="s">
        <v>128</v>
      </c>
      <c r="BM205" s="231" t="s">
        <v>228</v>
      </c>
    </row>
    <row r="206" s="13" customFormat="1">
      <c r="A206" s="13"/>
      <c r="B206" s="233"/>
      <c r="C206" s="234"/>
      <c r="D206" s="235" t="s">
        <v>129</v>
      </c>
      <c r="E206" s="236" t="s">
        <v>1</v>
      </c>
      <c r="F206" s="237" t="s">
        <v>229</v>
      </c>
      <c r="G206" s="234"/>
      <c r="H206" s="238">
        <v>236.61699999999999</v>
      </c>
      <c r="I206" s="239"/>
      <c r="J206" s="234"/>
      <c r="K206" s="234"/>
      <c r="L206" s="240"/>
      <c r="M206" s="241"/>
      <c r="N206" s="242"/>
      <c r="O206" s="242"/>
      <c r="P206" s="242"/>
      <c r="Q206" s="242"/>
      <c r="R206" s="242"/>
      <c r="S206" s="242"/>
      <c r="T206" s="24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4" t="s">
        <v>129</v>
      </c>
      <c r="AU206" s="244" t="s">
        <v>83</v>
      </c>
      <c r="AV206" s="13" t="s">
        <v>83</v>
      </c>
      <c r="AW206" s="13" t="s">
        <v>30</v>
      </c>
      <c r="AX206" s="13" t="s">
        <v>73</v>
      </c>
      <c r="AY206" s="244" t="s">
        <v>122</v>
      </c>
    </row>
    <row r="207" s="14" customFormat="1">
      <c r="A207" s="14"/>
      <c r="B207" s="245"/>
      <c r="C207" s="246"/>
      <c r="D207" s="235" t="s">
        <v>129</v>
      </c>
      <c r="E207" s="247" t="s">
        <v>1</v>
      </c>
      <c r="F207" s="248" t="s">
        <v>130</v>
      </c>
      <c r="G207" s="246"/>
      <c r="H207" s="249">
        <v>236.61699999999999</v>
      </c>
      <c r="I207" s="250"/>
      <c r="J207" s="246"/>
      <c r="K207" s="246"/>
      <c r="L207" s="251"/>
      <c r="M207" s="252"/>
      <c r="N207" s="253"/>
      <c r="O207" s="253"/>
      <c r="P207" s="253"/>
      <c r="Q207" s="253"/>
      <c r="R207" s="253"/>
      <c r="S207" s="253"/>
      <c r="T207" s="25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5" t="s">
        <v>129</v>
      </c>
      <c r="AU207" s="255" t="s">
        <v>83</v>
      </c>
      <c r="AV207" s="14" t="s">
        <v>128</v>
      </c>
      <c r="AW207" s="14" t="s">
        <v>30</v>
      </c>
      <c r="AX207" s="14" t="s">
        <v>81</v>
      </c>
      <c r="AY207" s="255" t="s">
        <v>122</v>
      </c>
    </row>
    <row r="208" s="2" customFormat="1" ht="21.75" customHeight="1">
      <c r="A208" s="38"/>
      <c r="B208" s="39"/>
      <c r="C208" s="219" t="s">
        <v>177</v>
      </c>
      <c r="D208" s="219" t="s">
        <v>124</v>
      </c>
      <c r="E208" s="220" t="s">
        <v>230</v>
      </c>
      <c r="F208" s="221" t="s">
        <v>231</v>
      </c>
      <c r="G208" s="222" t="s">
        <v>148</v>
      </c>
      <c r="H208" s="223">
        <v>739.85000000000002</v>
      </c>
      <c r="I208" s="224"/>
      <c r="J208" s="225">
        <f>ROUND(I208*H208,2)</f>
        <v>0</v>
      </c>
      <c r="K208" s="226"/>
      <c r="L208" s="44"/>
      <c r="M208" s="227" t="s">
        <v>1</v>
      </c>
      <c r="N208" s="228" t="s">
        <v>38</v>
      </c>
      <c r="O208" s="91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1" t="s">
        <v>128</v>
      </c>
      <c r="AT208" s="231" t="s">
        <v>124</v>
      </c>
      <c r="AU208" s="231" t="s">
        <v>83</v>
      </c>
      <c r="AY208" s="17" t="s">
        <v>122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7" t="s">
        <v>81</v>
      </c>
      <c r="BK208" s="232">
        <f>ROUND(I208*H208,2)</f>
        <v>0</v>
      </c>
      <c r="BL208" s="17" t="s">
        <v>128</v>
      </c>
      <c r="BM208" s="231" t="s">
        <v>232</v>
      </c>
    </row>
    <row r="209" s="13" customFormat="1">
      <c r="A209" s="13"/>
      <c r="B209" s="233"/>
      <c r="C209" s="234"/>
      <c r="D209" s="235" t="s">
        <v>129</v>
      </c>
      <c r="E209" s="236" t="s">
        <v>1</v>
      </c>
      <c r="F209" s="237" t="s">
        <v>233</v>
      </c>
      <c r="G209" s="234"/>
      <c r="H209" s="238">
        <v>709.85000000000002</v>
      </c>
      <c r="I209" s="239"/>
      <c r="J209" s="234"/>
      <c r="K209" s="234"/>
      <c r="L209" s="240"/>
      <c r="M209" s="241"/>
      <c r="N209" s="242"/>
      <c r="O209" s="242"/>
      <c r="P209" s="242"/>
      <c r="Q209" s="242"/>
      <c r="R209" s="242"/>
      <c r="S209" s="242"/>
      <c r="T209" s="24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4" t="s">
        <v>129</v>
      </c>
      <c r="AU209" s="244" t="s">
        <v>83</v>
      </c>
      <c r="AV209" s="13" t="s">
        <v>83</v>
      </c>
      <c r="AW209" s="13" t="s">
        <v>30</v>
      </c>
      <c r="AX209" s="13" t="s">
        <v>73</v>
      </c>
      <c r="AY209" s="244" t="s">
        <v>122</v>
      </c>
    </row>
    <row r="210" s="13" customFormat="1">
      <c r="A210" s="13"/>
      <c r="B210" s="233"/>
      <c r="C210" s="234"/>
      <c r="D210" s="235" t="s">
        <v>129</v>
      </c>
      <c r="E210" s="236" t="s">
        <v>1</v>
      </c>
      <c r="F210" s="237" t="s">
        <v>197</v>
      </c>
      <c r="G210" s="234"/>
      <c r="H210" s="238">
        <v>30</v>
      </c>
      <c r="I210" s="239"/>
      <c r="J210" s="234"/>
      <c r="K210" s="234"/>
      <c r="L210" s="240"/>
      <c r="M210" s="241"/>
      <c r="N210" s="242"/>
      <c r="O210" s="242"/>
      <c r="P210" s="242"/>
      <c r="Q210" s="242"/>
      <c r="R210" s="242"/>
      <c r="S210" s="242"/>
      <c r="T210" s="24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4" t="s">
        <v>129</v>
      </c>
      <c r="AU210" s="244" t="s">
        <v>83</v>
      </c>
      <c r="AV210" s="13" t="s">
        <v>83</v>
      </c>
      <c r="AW210" s="13" t="s">
        <v>30</v>
      </c>
      <c r="AX210" s="13" t="s">
        <v>73</v>
      </c>
      <c r="AY210" s="244" t="s">
        <v>122</v>
      </c>
    </row>
    <row r="211" s="14" customFormat="1">
      <c r="A211" s="14"/>
      <c r="B211" s="245"/>
      <c r="C211" s="246"/>
      <c r="D211" s="235" t="s">
        <v>129</v>
      </c>
      <c r="E211" s="247" t="s">
        <v>1</v>
      </c>
      <c r="F211" s="248" t="s">
        <v>130</v>
      </c>
      <c r="G211" s="246"/>
      <c r="H211" s="249">
        <v>739.85000000000002</v>
      </c>
      <c r="I211" s="250"/>
      <c r="J211" s="246"/>
      <c r="K211" s="246"/>
      <c r="L211" s="251"/>
      <c r="M211" s="252"/>
      <c r="N211" s="253"/>
      <c r="O211" s="253"/>
      <c r="P211" s="253"/>
      <c r="Q211" s="253"/>
      <c r="R211" s="253"/>
      <c r="S211" s="253"/>
      <c r="T211" s="25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5" t="s">
        <v>129</v>
      </c>
      <c r="AU211" s="255" t="s">
        <v>83</v>
      </c>
      <c r="AV211" s="14" t="s">
        <v>128</v>
      </c>
      <c r="AW211" s="14" t="s">
        <v>30</v>
      </c>
      <c r="AX211" s="14" t="s">
        <v>81</v>
      </c>
      <c r="AY211" s="255" t="s">
        <v>122</v>
      </c>
    </row>
    <row r="212" s="2" customFormat="1" ht="33" customHeight="1">
      <c r="A212" s="38"/>
      <c r="B212" s="39"/>
      <c r="C212" s="219" t="s">
        <v>234</v>
      </c>
      <c r="D212" s="219" t="s">
        <v>124</v>
      </c>
      <c r="E212" s="220" t="s">
        <v>235</v>
      </c>
      <c r="F212" s="221" t="s">
        <v>236</v>
      </c>
      <c r="G212" s="222" t="s">
        <v>148</v>
      </c>
      <c r="H212" s="223">
        <v>7398.5</v>
      </c>
      <c r="I212" s="224"/>
      <c r="J212" s="225">
        <f>ROUND(I212*H212,2)</f>
        <v>0</v>
      </c>
      <c r="K212" s="226"/>
      <c r="L212" s="44"/>
      <c r="M212" s="227" t="s">
        <v>1</v>
      </c>
      <c r="N212" s="228" t="s">
        <v>38</v>
      </c>
      <c r="O212" s="91"/>
      <c r="P212" s="229">
        <f>O212*H212</f>
        <v>0</v>
      </c>
      <c r="Q212" s="229">
        <v>0</v>
      </c>
      <c r="R212" s="229">
        <f>Q212*H212</f>
        <v>0</v>
      </c>
      <c r="S212" s="229">
        <v>0</v>
      </c>
      <c r="T212" s="23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1" t="s">
        <v>128</v>
      </c>
      <c r="AT212" s="231" t="s">
        <v>124</v>
      </c>
      <c r="AU212" s="231" t="s">
        <v>83</v>
      </c>
      <c r="AY212" s="17" t="s">
        <v>122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7" t="s">
        <v>81</v>
      </c>
      <c r="BK212" s="232">
        <f>ROUND(I212*H212,2)</f>
        <v>0</v>
      </c>
      <c r="BL212" s="17" t="s">
        <v>128</v>
      </c>
      <c r="BM212" s="231" t="s">
        <v>237</v>
      </c>
    </row>
    <row r="213" s="15" customFormat="1">
      <c r="A213" s="15"/>
      <c r="B213" s="256"/>
      <c r="C213" s="257"/>
      <c r="D213" s="235" t="s">
        <v>129</v>
      </c>
      <c r="E213" s="258" t="s">
        <v>1</v>
      </c>
      <c r="F213" s="259" t="s">
        <v>238</v>
      </c>
      <c r="G213" s="257"/>
      <c r="H213" s="258" t="s">
        <v>1</v>
      </c>
      <c r="I213" s="260"/>
      <c r="J213" s="257"/>
      <c r="K213" s="257"/>
      <c r="L213" s="261"/>
      <c r="M213" s="262"/>
      <c r="N213" s="263"/>
      <c r="O213" s="263"/>
      <c r="P213" s="263"/>
      <c r="Q213" s="263"/>
      <c r="R213" s="263"/>
      <c r="S213" s="263"/>
      <c r="T213" s="264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5" t="s">
        <v>129</v>
      </c>
      <c r="AU213" s="265" t="s">
        <v>83</v>
      </c>
      <c r="AV213" s="15" t="s">
        <v>81</v>
      </c>
      <c r="AW213" s="15" t="s">
        <v>30</v>
      </c>
      <c r="AX213" s="15" t="s">
        <v>73</v>
      </c>
      <c r="AY213" s="265" t="s">
        <v>122</v>
      </c>
    </row>
    <row r="214" s="13" customFormat="1">
      <c r="A214" s="13"/>
      <c r="B214" s="233"/>
      <c r="C214" s="234"/>
      <c r="D214" s="235" t="s">
        <v>129</v>
      </c>
      <c r="E214" s="236" t="s">
        <v>1</v>
      </c>
      <c r="F214" s="237" t="s">
        <v>239</v>
      </c>
      <c r="G214" s="234"/>
      <c r="H214" s="238">
        <v>7398.5</v>
      </c>
      <c r="I214" s="239"/>
      <c r="J214" s="234"/>
      <c r="K214" s="234"/>
      <c r="L214" s="240"/>
      <c r="M214" s="241"/>
      <c r="N214" s="242"/>
      <c r="O214" s="242"/>
      <c r="P214" s="242"/>
      <c r="Q214" s="242"/>
      <c r="R214" s="242"/>
      <c r="S214" s="242"/>
      <c r="T214" s="24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4" t="s">
        <v>129</v>
      </c>
      <c r="AU214" s="244" t="s">
        <v>83</v>
      </c>
      <c r="AV214" s="13" t="s">
        <v>83</v>
      </c>
      <c r="AW214" s="13" t="s">
        <v>30</v>
      </c>
      <c r="AX214" s="13" t="s">
        <v>73</v>
      </c>
      <c r="AY214" s="244" t="s">
        <v>122</v>
      </c>
    </row>
    <row r="215" s="14" customFormat="1">
      <c r="A215" s="14"/>
      <c r="B215" s="245"/>
      <c r="C215" s="246"/>
      <c r="D215" s="235" t="s">
        <v>129</v>
      </c>
      <c r="E215" s="247" t="s">
        <v>1</v>
      </c>
      <c r="F215" s="248" t="s">
        <v>130</v>
      </c>
      <c r="G215" s="246"/>
      <c r="H215" s="249">
        <v>7398.5</v>
      </c>
      <c r="I215" s="250"/>
      <c r="J215" s="246"/>
      <c r="K215" s="246"/>
      <c r="L215" s="251"/>
      <c r="M215" s="252"/>
      <c r="N215" s="253"/>
      <c r="O215" s="253"/>
      <c r="P215" s="253"/>
      <c r="Q215" s="253"/>
      <c r="R215" s="253"/>
      <c r="S215" s="253"/>
      <c r="T215" s="25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5" t="s">
        <v>129</v>
      </c>
      <c r="AU215" s="255" t="s">
        <v>83</v>
      </c>
      <c r="AV215" s="14" t="s">
        <v>128</v>
      </c>
      <c r="AW215" s="14" t="s">
        <v>30</v>
      </c>
      <c r="AX215" s="14" t="s">
        <v>81</v>
      </c>
      <c r="AY215" s="255" t="s">
        <v>122</v>
      </c>
    </row>
    <row r="216" s="2" customFormat="1" ht="16.5" customHeight="1">
      <c r="A216" s="38"/>
      <c r="B216" s="39"/>
      <c r="C216" s="219" t="s">
        <v>181</v>
      </c>
      <c r="D216" s="219" t="s">
        <v>124</v>
      </c>
      <c r="E216" s="220" t="s">
        <v>240</v>
      </c>
      <c r="F216" s="221" t="s">
        <v>241</v>
      </c>
      <c r="G216" s="222" t="s">
        <v>148</v>
      </c>
      <c r="H216" s="223">
        <v>739.85000000000002</v>
      </c>
      <c r="I216" s="224"/>
      <c r="J216" s="225">
        <f>ROUND(I216*H216,2)</f>
        <v>0</v>
      </c>
      <c r="K216" s="226"/>
      <c r="L216" s="44"/>
      <c r="M216" s="227" t="s">
        <v>1</v>
      </c>
      <c r="N216" s="228" t="s">
        <v>38</v>
      </c>
      <c r="O216" s="91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1" t="s">
        <v>128</v>
      </c>
      <c r="AT216" s="231" t="s">
        <v>124</v>
      </c>
      <c r="AU216" s="231" t="s">
        <v>83</v>
      </c>
      <c r="AY216" s="17" t="s">
        <v>122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7" t="s">
        <v>81</v>
      </c>
      <c r="BK216" s="232">
        <f>ROUND(I216*H216,2)</f>
        <v>0</v>
      </c>
      <c r="BL216" s="17" t="s">
        <v>128</v>
      </c>
      <c r="BM216" s="231" t="s">
        <v>242</v>
      </c>
    </row>
    <row r="217" s="13" customFormat="1">
      <c r="A217" s="13"/>
      <c r="B217" s="233"/>
      <c r="C217" s="234"/>
      <c r="D217" s="235" t="s">
        <v>129</v>
      </c>
      <c r="E217" s="236" t="s">
        <v>1</v>
      </c>
      <c r="F217" s="237" t="s">
        <v>243</v>
      </c>
      <c r="G217" s="234"/>
      <c r="H217" s="238">
        <v>739.85000000000002</v>
      </c>
      <c r="I217" s="239"/>
      <c r="J217" s="234"/>
      <c r="K217" s="234"/>
      <c r="L217" s="240"/>
      <c r="M217" s="241"/>
      <c r="N217" s="242"/>
      <c r="O217" s="242"/>
      <c r="P217" s="242"/>
      <c r="Q217" s="242"/>
      <c r="R217" s="242"/>
      <c r="S217" s="242"/>
      <c r="T217" s="24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4" t="s">
        <v>129</v>
      </c>
      <c r="AU217" s="244" t="s">
        <v>83</v>
      </c>
      <c r="AV217" s="13" t="s">
        <v>83</v>
      </c>
      <c r="AW217" s="13" t="s">
        <v>30</v>
      </c>
      <c r="AX217" s="13" t="s">
        <v>73</v>
      </c>
      <c r="AY217" s="244" t="s">
        <v>122</v>
      </c>
    </row>
    <row r="218" s="14" customFormat="1">
      <c r="A218" s="14"/>
      <c r="B218" s="245"/>
      <c r="C218" s="246"/>
      <c r="D218" s="235" t="s">
        <v>129</v>
      </c>
      <c r="E218" s="247" t="s">
        <v>1</v>
      </c>
      <c r="F218" s="248" t="s">
        <v>130</v>
      </c>
      <c r="G218" s="246"/>
      <c r="H218" s="249">
        <v>739.85000000000002</v>
      </c>
      <c r="I218" s="250"/>
      <c r="J218" s="246"/>
      <c r="K218" s="246"/>
      <c r="L218" s="251"/>
      <c r="M218" s="252"/>
      <c r="N218" s="253"/>
      <c r="O218" s="253"/>
      <c r="P218" s="253"/>
      <c r="Q218" s="253"/>
      <c r="R218" s="253"/>
      <c r="S218" s="253"/>
      <c r="T218" s="25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5" t="s">
        <v>129</v>
      </c>
      <c r="AU218" s="255" t="s">
        <v>83</v>
      </c>
      <c r="AV218" s="14" t="s">
        <v>128</v>
      </c>
      <c r="AW218" s="14" t="s">
        <v>30</v>
      </c>
      <c r="AX218" s="14" t="s">
        <v>81</v>
      </c>
      <c r="AY218" s="255" t="s">
        <v>122</v>
      </c>
    </row>
    <row r="219" s="2" customFormat="1" ht="21.75" customHeight="1">
      <c r="A219" s="38"/>
      <c r="B219" s="39"/>
      <c r="C219" s="219" t="s">
        <v>244</v>
      </c>
      <c r="D219" s="219" t="s">
        <v>124</v>
      </c>
      <c r="E219" s="220" t="s">
        <v>245</v>
      </c>
      <c r="F219" s="221" t="s">
        <v>246</v>
      </c>
      <c r="G219" s="222" t="s">
        <v>158</v>
      </c>
      <c r="H219" s="223">
        <v>1331.73</v>
      </c>
      <c r="I219" s="224"/>
      <c r="J219" s="225">
        <f>ROUND(I219*H219,2)</f>
        <v>0</v>
      </c>
      <c r="K219" s="226"/>
      <c r="L219" s="44"/>
      <c r="M219" s="227" t="s">
        <v>1</v>
      </c>
      <c r="N219" s="228" t="s">
        <v>38</v>
      </c>
      <c r="O219" s="91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1" t="s">
        <v>128</v>
      </c>
      <c r="AT219" s="231" t="s">
        <v>124</v>
      </c>
      <c r="AU219" s="231" t="s">
        <v>83</v>
      </c>
      <c r="AY219" s="17" t="s">
        <v>122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7" t="s">
        <v>81</v>
      </c>
      <c r="BK219" s="232">
        <f>ROUND(I219*H219,2)</f>
        <v>0</v>
      </c>
      <c r="BL219" s="17" t="s">
        <v>128</v>
      </c>
      <c r="BM219" s="231" t="s">
        <v>247</v>
      </c>
    </row>
    <row r="220" s="13" customFormat="1">
      <c r="A220" s="13"/>
      <c r="B220" s="233"/>
      <c r="C220" s="234"/>
      <c r="D220" s="235" t="s">
        <v>129</v>
      </c>
      <c r="E220" s="236" t="s">
        <v>1</v>
      </c>
      <c r="F220" s="237" t="s">
        <v>248</v>
      </c>
      <c r="G220" s="234"/>
      <c r="H220" s="238">
        <v>1331.73</v>
      </c>
      <c r="I220" s="239"/>
      <c r="J220" s="234"/>
      <c r="K220" s="234"/>
      <c r="L220" s="240"/>
      <c r="M220" s="241"/>
      <c r="N220" s="242"/>
      <c r="O220" s="242"/>
      <c r="P220" s="242"/>
      <c r="Q220" s="242"/>
      <c r="R220" s="242"/>
      <c r="S220" s="242"/>
      <c r="T220" s="24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4" t="s">
        <v>129</v>
      </c>
      <c r="AU220" s="244" t="s">
        <v>83</v>
      </c>
      <c r="AV220" s="13" t="s">
        <v>83</v>
      </c>
      <c r="AW220" s="13" t="s">
        <v>30</v>
      </c>
      <c r="AX220" s="13" t="s">
        <v>73</v>
      </c>
      <c r="AY220" s="244" t="s">
        <v>122</v>
      </c>
    </row>
    <row r="221" s="14" customFormat="1">
      <c r="A221" s="14"/>
      <c r="B221" s="245"/>
      <c r="C221" s="246"/>
      <c r="D221" s="235" t="s">
        <v>129</v>
      </c>
      <c r="E221" s="247" t="s">
        <v>1</v>
      </c>
      <c r="F221" s="248" t="s">
        <v>130</v>
      </c>
      <c r="G221" s="246"/>
      <c r="H221" s="249">
        <v>1331.73</v>
      </c>
      <c r="I221" s="250"/>
      <c r="J221" s="246"/>
      <c r="K221" s="246"/>
      <c r="L221" s="251"/>
      <c r="M221" s="252"/>
      <c r="N221" s="253"/>
      <c r="O221" s="253"/>
      <c r="P221" s="253"/>
      <c r="Q221" s="253"/>
      <c r="R221" s="253"/>
      <c r="S221" s="253"/>
      <c r="T221" s="25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5" t="s">
        <v>129</v>
      </c>
      <c r="AU221" s="255" t="s">
        <v>83</v>
      </c>
      <c r="AV221" s="14" t="s">
        <v>128</v>
      </c>
      <c r="AW221" s="14" t="s">
        <v>30</v>
      </c>
      <c r="AX221" s="14" t="s">
        <v>81</v>
      </c>
      <c r="AY221" s="255" t="s">
        <v>122</v>
      </c>
    </row>
    <row r="222" s="2" customFormat="1" ht="21.75" customHeight="1">
      <c r="A222" s="38"/>
      <c r="B222" s="39"/>
      <c r="C222" s="219" t="s">
        <v>186</v>
      </c>
      <c r="D222" s="219" t="s">
        <v>124</v>
      </c>
      <c r="E222" s="220" t="s">
        <v>249</v>
      </c>
      <c r="F222" s="221" t="s">
        <v>250</v>
      </c>
      <c r="G222" s="222" t="s">
        <v>176</v>
      </c>
      <c r="H222" s="223">
        <v>478</v>
      </c>
      <c r="I222" s="224"/>
      <c r="J222" s="225">
        <f>ROUND(I222*H222,2)</f>
        <v>0</v>
      </c>
      <c r="K222" s="226"/>
      <c r="L222" s="44"/>
      <c r="M222" s="227" t="s">
        <v>1</v>
      </c>
      <c r="N222" s="228" t="s">
        <v>38</v>
      </c>
      <c r="O222" s="91"/>
      <c r="P222" s="229">
        <f>O222*H222</f>
        <v>0</v>
      </c>
      <c r="Q222" s="229">
        <v>0</v>
      </c>
      <c r="R222" s="229">
        <f>Q222*H222</f>
        <v>0</v>
      </c>
      <c r="S222" s="229">
        <v>0</v>
      </c>
      <c r="T222" s="23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1" t="s">
        <v>128</v>
      </c>
      <c r="AT222" s="231" t="s">
        <v>124</v>
      </c>
      <c r="AU222" s="231" t="s">
        <v>83</v>
      </c>
      <c r="AY222" s="17" t="s">
        <v>122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7" t="s">
        <v>81</v>
      </c>
      <c r="BK222" s="232">
        <f>ROUND(I222*H222,2)</f>
        <v>0</v>
      </c>
      <c r="BL222" s="17" t="s">
        <v>128</v>
      </c>
      <c r="BM222" s="231" t="s">
        <v>251</v>
      </c>
    </row>
    <row r="223" s="13" customFormat="1">
      <c r="A223" s="13"/>
      <c r="B223" s="233"/>
      <c r="C223" s="234"/>
      <c r="D223" s="235" t="s">
        <v>129</v>
      </c>
      <c r="E223" s="236" t="s">
        <v>1</v>
      </c>
      <c r="F223" s="237" t="s">
        <v>252</v>
      </c>
      <c r="G223" s="234"/>
      <c r="H223" s="238">
        <v>478</v>
      </c>
      <c r="I223" s="239"/>
      <c r="J223" s="234"/>
      <c r="K223" s="234"/>
      <c r="L223" s="240"/>
      <c r="M223" s="241"/>
      <c r="N223" s="242"/>
      <c r="O223" s="242"/>
      <c r="P223" s="242"/>
      <c r="Q223" s="242"/>
      <c r="R223" s="242"/>
      <c r="S223" s="242"/>
      <c r="T223" s="24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4" t="s">
        <v>129</v>
      </c>
      <c r="AU223" s="244" t="s">
        <v>83</v>
      </c>
      <c r="AV223" s="13" t="s">
        <v>83</v>
      </c>
      <c r="AW223" s="13" t="s">
        <v>30</v>
      </c>
      <c r="AX223" s="13" t="s">
        <v>73</v>
      </c>
      <c r="AY223" s="244" t="s">
        <v>122</v>
      </c>
    </row>
    <row r="224" s="14" customFormat="1">
      <c r="A224" s="14"/>
      <c r="B224" s="245"/>
      <c r="C224" s="246"/>
      <c r="D224" s="235" t="s">
        <v>129</v>
      </c>
      <c r="E224" s="247" t="s">
        <v>1</v>
      </c>
      <c r="F224" s="248" t="s">
        <v>130</v>
      </c>
      <c r="G224" s="246"/>
      <c r="H224" s="249">
        <v>478</v>
      </c>
      <c r="I224" s="250"/>
      <c r="J224" s="246"/>
      <c r="K224" s="246"/>
      <c r="L224" s="251"/>
      <c r="M224" s="252"/>
      <c r="N224" s="253"/>
      <c r="O224" s="253"/>
      <c r="P224" s="253"/>
      <c r="Q224" s="253"/>
      <c r="R224" s="253"/>
      <c r="S224" s="253"/>
      <c r="T224" s="25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5" t="s">
        <v>129</v>
      </c>
      <c r="AU224" s="255" t="s">
        <v>83</v>
      </c>
      <c r="AV224" s="14" t="s">
        <v>128</v>
      </c>
      <c r="AW224" s="14" t="s">
        <v>30</v>
      </c>
      <c r="AX224" s="14" t="s">
        <v>81</v>
      </c>
      <c r="AY224" s="255" t="s">
        <v>122</v>
      </c>
    </row>
    <row r="225" s="2" customFormat="1" ht="16.5" customHeight="1">
      <c r="A225" s="38"/>
      <c r="B225" s="39"/>
      <c r="C225" s="266" t="s">
        <v>253</v>
      </c>
      <c r="D225" s="266" t="s">
        <v>155</v>
      </c>
      <c r="E225" s="267" t="s">
        <v>254</v>
      </c>
      <c r="F225" s="268" t="s">
        <v>255</v>
      </c>
      <c r="G225" s="269" t="s">
        <v>158</v>
      </c>
      <c r="H225" s="270">
        <v>172.08000000000001</v>
      </c>
      <c r="I225" s="271"/>
      <c r="J225" s="272">
        <f>ROUND(I225*H225,2)</f>
        <v>0</v>
      </c>
      <c r="K225" s="273"/>
      <c r="L225" s="274"/>
      <c r="M225" s="275" t="s">
        <v>1</v>
      </c>
      <c r="N225" s="276" t="s">
        <v>38</v>
      </c>
      <c r="O225" s="91"/>
      <c r="P225" s="229">
        <f>O225*H225</f>
        <v>0</v>
      </c>
      <c r="Q225" s="229">
        <v>0</v>
      </c>
      <c r="R225" s="229">
        <f>Q225*H225</f>
        <v>0</v>
      </c>
      <c r="S225" s="229">
        <v>0</v>
      </c>
      <c r="T225" s="230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1" t="s">
        <v>144</v>
      </c>
      <c r="AT225" s="231" t="s">
        <v>155</v>
      </c>
      <c r="AU225" s="231" t="s">
        <v>83</v>
      </c>
      <c r="AY225" s="17" t="s">
        <v>122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7" t="s">
        <v>81</v>
      </c>
      <c r="BK225" s="232">
        <f>ROUND(I225*H225,2)</f>
        <v>0</v>
      </c>
      <c r="BL225" s="17" t="s">
        <v>128</v>
      </c>
      <c r="BM225" s="231" t="s">
        <v>256</v>
      </c>
    </row>
    <row r="226" s="13" customFormat="1">
      <c r="A226" s="13"/>
      <c r="B226" s="233"/>
      <c r="C226" s="234"/>
      <c r="D226" s="235" t="s">
        <v>129</v>
      </c>
      <c r="E226" s="236" t="s">
        <v>1</v>
      </c>
      <c r="F226" s="237" t="s">
        <v>257</v>
      </c>
      <c r="G226" s="234"/>
      <c r="H226" s="238">
        <v>172.08000000000001</v>
      </c>
      <c r="I226" s="239"/>
      <c r="J226" s="234"/>
      <c r="K226" s="234"/>
      <c r="L226" s="240"/>
      <c r="M226" s="241"/>
      <c r="N226" s="242"/>
      <c r="O226" s="242"/>
      <c r="P226" s="242"/>
      <c r="Q226" s="242"/>
      <c r="R226" s="242"/>
      <c r="S226" s="242"/>
      <c r="T226" s="24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4" t="s">
        <v>129</v>
      </c>
      <c r="AU226" s="244" t="s">
        <v>83</v>
      </c>
      <c r="AV226" s="13" t="s">
        <v>83</v>
      </c>
      <c r="AW226" s="13" t="s">
        <v>30</v>
      </c>
      <c r="AX226" s="13" t="s">
        <v>73</v>
      </c>
      <c r="AY226" s="244" t="s">
        <v>122</v>
      </c>
    </row>
    <row r="227" s="14" customFormat="1">
      <c r="A227" s="14"/>
      <c r="B227" s="245"/>
      <c r="C227" s="246"/>
      <c r="D227" s="235" t="s">
        <v>129</v>
      </c>
      <c r="E227" s="247" t="s">
        <v>1</v>
      </c>
      <c r="F227" s="248" t="s">
        <v>130</v>
      </c>
      <c r="G227" s="246"/>
      <c r="H227" s="249">
        <v>172.08000000000001</v>
      </c>
      <c r="I227" s="250"/>
      <c r="J227" s="246"/>
      <c r="K227" s="246"/>
      <c r="L227" s="251"/>
      <c r="M227" s="252"/>
      <c r="N227" s="253"/>
      <c r="O227" s="253"/>
      <c r="P227" s="253"/>
      <c r="Q227" s="253"/>
      <c r="R227" s="253"/>
      <c r="S227" s="253"/>
      <c r="T227" s="25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5" t="s">
        <v>129</v>
      </c>
      <c r="AU227" s="255" t="s">
        <v>83</v>
      </c>
      <c r="AV227" s="14" t="s">
        <v>128</v>
      </c>
      <c r="AW227" s="14" t="s">
        <v>30</v>
      </c>
      <c r="AX227" s="14" t="s">
        <v>81</v>
      </c>
      <c r="AY227" s="255" t="s">
        <v>122</v>
      </c>
    </row>
    <row r="228" s="2" customFormat="1" ht="21.75" customHeight="1">
      <c r="A228" s="38"/>
      <c r="B228" s="39"/>
      <c r="C228" s="219" t="s">
        <v>190</v>
      </c>
      <c r="D228" s="219" t="s">
        <v>124</v>
      </c>
      <c r="E228" s="220" t="s">
        <v>258</v>
      </c>
      <c r="F228" s="221" t="s">
        <v>259</v>
      </c>
      <c r="G228" s="222" t="s">
        <v>176</v>
      </c>
      <c r="H228" s="223">
        <v>478</v>
      </c>
      <c r="I228" s="224"/>
      <c r="J228" s="225">
        <f>ROUND(I228*H228,2)</f>
        <v>0</v>
      </c>
      <c r="K228" s="226"/>
      <c r="L228" s="44"/>
      <c r="M228" s="227" t="s">
        <v>1</v>
      </c>
      <c r="N228" s="228" t="s">
        <v>38</v>
      </c>
      <c r="O228" s="91"/>
      <c r="P228" s="229">
        <f>O228*H228</f>
        <v>0</v>
      </c>
      <c r="Q228" s="229">
        <v>0</v>
      </c>
      <c r="R228" s="229">
        <f>Q228*H228</f>
        <v>0</v>
      </c>
      <c r="S228" s="229">
        <v>0</v>
      </c>
      <c r="T228" s="230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1" t="s">
        <v>128</v>
      </c>
      <c r="AT228" s="231" t="s">
        <v>124</v>
      </c>
      <c r="AU228" s="231" t="s">
        <v>83</v>
      </c>
      <c r="AY228" s="17" t="s">
        <v>122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7" t="s">
        <v>81</v>
      </c>
      <c r="BK228" s="232">
        <f>ROUND(I228*H228,2)</f>
        <v>0</v>
      </c>
      <c r="BL228" s="17" t="s">
        <v>128</v>
      </c>
      <c r="BM228" s="231" t="s">
        <v>260</v>
      </c>
    </row>
    <row r="229" s="13" customFormat="1">
      <c r="A229" s="13"/>
      <c r="B229" s="233"/>
      <c r="C229" s="234"/>
      <c r="D229" s="235" t="s">
        <v>129</v>
      </c>
      <c r="E229" s="236" t="s">
        <v>1</v>
      </c>
      <c r="F229" s="237" t="s">
        <v>252</v>
      </c>
      <c r="G229" s="234"/>
      <c r="H229" s="238">
        <v>478</v>
      </c>
      <c r="I229" s="239"/>
      <c r="J229" s="234"/>
      <c r="K229" s="234"/>
      <c r="L229" s="240"/>
      <c r="M229" s="241"/>
      <c r="N229" s="242"/>
      <c r="O229" s="242"/>
      <c r="P229" s="242"/>
      <c r="Q229" s="242"/>
      <c r="R229" s="242"/>
      <c r="S229" s="242"/>
      <c r="T229" s="24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4" t="s">
        <v>129</v>
      </c>
      <c r="AU229" s="244" t="s">
        <v>83</v>
      </c>
      <c r="AV229" s="13" t="s">
        <v>83</v>
      </c>
      <c r="AW229" s="13" t="s">
        <v>30</v>
      </c>
      <c r="AX229" s="13" t="s">
        <v>73</v>
      </c>
      <c r="AY229" s="244" t="s">
        <v>122</v>
      </c>
    </row>
    <row r="230" s="14" customFormat="1">
      <c r="A230" s="14"/>
      <c r="B230" s="245"/>
      <c r="C230" s="246"/>
      <c r="D230" s="235" t="s">
        <v>129</v>
      </c>
      <c r="E230" s="247" t="s">
        <v>1</v>
      </c>
      <c r="F230" s="248" t="s">
        <v>130</v>
      </c>
      <c r="G230" s="246"/>
      <c r="H230" s="249">
        <v>478</v>
      </c>
      <c r="I230" s="250"/>
      <c r="J230" s="246"/>
      <c r="K230" s="246"/>
      <c r="L230" s="251"/>
      <c r="M230" s="252"/>
      <c r="N230" s="253"/>
      <c r="O230" s="253"/>
      <c r="P230" s="253"/>
      <c r="Q230" s="253"/>
      <c r="R230" s="253"/>
      <c r="S230" s="253"/>
      <c r="T230" s="25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5" t="s">
        <v>129</v>
      </c>
      <c r="AU230" s="255" t="s">
        <v>83</v>
      </c>
      <c r="AV230" s="14" t="s">
        <v>128</v>
      </c>
      <c r="AW230" s="14" t="s">
        <v>30</v>
      </c>
      <c r="AX230" s="14" t="s">
        <v>81</v>
      </c>
      <c r="AY230" s="255" t="s">
        <v>122</v>
      </c>
    </row>
    <row r="231" s="2" customFormat="1" ht="16.5" customHeight="1">
      <c r="A231" s="38"/>
      <c r="B231" s="39"/>
      <c r="C231" s="266" t="s">
        <v>261</v>
      </c>
      <c r="D231" s="266" t="s">
        <v>155</v>
      </c>
      <c r="E231" s="267" t="s">
        <v>262</v>
      </c>
      <c r="F231" s="268" t="s">
        <v>263</v>
      </c>
      <c r="G231" s="269" t="s">
        <v>264</v>
      </c>
      <c r="H231" s="270">
        <v>23.899999999999999</v>
      </c>
      <c r="I231" s="271"/>
      <c r="J231" s="272">
        <f>ROUND(I231*H231,2)</f>
        <v>0</v>
      </c>
      <c r="K231" s="273"/>
      <c r="L231" s="274"/>
      <c r="M231" s="275" t="s">
        <v>1</v>
      </c>
      <c r="N231" s="276" t="s">
        <v>38</v>
      </c>
      <c r="O231" s="91"/>
      <c r="P231" s="229">
        <f>O231*H231</f>
        <v>0</v>
      </c>
      <c r="Q231" s="229">
        <v>0</v>
      </c>
      <c r="R231" s="229">
        <f>Q231*H231</f>
        <v>0</v>
      </c>
      <c r="S231" s="229">
        <v>0</v>
      </c>
      <c r="T231" s="230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1" t="s">
        <v>144</v>
      </c>
      <c r="AT231" s="231" t="s">
        <v>155</v>
      </c>
      <c r="AU231" s="231" t="s">
        <v>83</v>
      </c>
      <c r="AY231" s="17" t="s">
        <v>122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7" t="s">
        <v>81</v>
      </c>
      <c r="BK231" s="232">
        <f>ROUND(I231*H231,2)</f>
        <v>0</v>
      </c>
      <c r="BL231" s="17" t="s">
        <v>128</v>
      </c>
      <c r="BM231" s="231" t="s">
        <v>265</v>
      </c>
    </row>
    <row r="232" s="13" customFormat="1">
      <c r="A232" s="13"/>
      <c r="B232" s="233"/>
      <c r="C232" s="234"/>
      <c r="D232" s="235" t="s">
        <v>129</v>
      </c>
      <c r="E232" s="236" t="s">
        <v>1</v>
      </c>
      <c r="F232" s="237" t="s">
        <v>266</v>
      </c>
      <c r="G232" s="234"/>
      <c r="H232" s="238">
        <v>23.899999999999999</v>
      </c>
      <c r="I232" s="239"/>
      <c r="J232" s="234"/>
      <c r="K232" s="234"/>
      <c r="L232" s="240"/>
      <c r="M232" s="241"/>
      <c r="N232" s="242"/>
      <c r="O232" s="242"/>
      <c r="P232" s="242"/>
      <c r="Q232" s="242"/>
      <c r="R232" s="242"/>
      <c r="S232" s="242"/>
      <c r="T232" s="24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4" t="s">
        <v>129</v>
      </c>
      <c r="AU232" s="244" t="s">
        <v>83</v>
      </c>
      <c r="AV232" s="13" t="s">
        <v>83</v>
      </c>
      <c r="AW232" s="13" t="s">
        <v>30</v>
      </c>
      <c r="AX232" s="13" t="s">
        <v>73</v>
      </c>
      <c r="AY232" s="244" t="s">
        <v>122</v>
      </c>
    </row>
    <row r="233" s="14" customFormat="1">
      <c r="A233" s="14"/>
      <c r="B233" s="245"/>
      <c r="C233" s="246"/>
      <c r="D233" s="235" t="s">
        <v>129</v>
      </c>
      <c r="E233" s="247" t="s">
        <v>1</v>
      </c>
      <c r="F233" s="248" t="s">
        <v>130</v>
      </c>
      <c r="G233" s="246"/>
      <c r="H233" s="249">
        <v>23.899999999999999</v>
      </c>
      <c r="I233" s="250"/>
      <c r="J233" s="246"/>
      <c r="K233" s="246"/>
      <c r="L233" s="251"/>
      <c r="M233" s="252"/>
      <c r="N233" s="253"/>
      <c r="O233" s="253"/>
      <c r="P233" s="253"/>
      <c r="Q233" s="253"/>
      <c r="R233" s="253"/>
      <c r="S233" s="253"/>
      <c r="T233" s="25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5" t="s">
        <v>129</v>
      </c>
      <c r="AU233" s="255" t="s">
        <v>83</v>
      </c>
      <c r="AV233" s="14" t="s">
        <v>128</v>
      </c>
      <c r="AW233" s="14" t="s">
        <v>30</v>
      </c>
      <c r="AX233" s="14" t="s">
        <v>81</v>
      </c>
      <c r="AY233" s="255" t="s">
        <v>122</v>
      </c>
    </row>
    <row r="234" s="2" customFormat="1" ht="21.75" customHeight="1">
      <c r="A234" s="38"/>
      <c r="B234" s="39"/>
      <c r="C234" s="219" t="s">
        <v>197</v>
      </c>
      <c r="D234" s="219" t="s">
        <v>124</v>
      </c>
      <c r="E234" s="220" t="s">
        <v>267</v>
      </c>
      <c r="F234" s="221" t="s">
        <v>268</v>
      </c>
      <c r="G234" s="222" t="s">
        <v>176</v>
      </c>
      <c r="H234" s="223">
        <v>1276</v>
      </c>
      <c r="I234" s="224"/>
      <c r="J234" s="225">
        <f>ROUND(I234*H234,2)</f>
        <v>0</v>
      </c>
      <c r="K234" s="226"/>
      <c r="L234" s="44"/>
      <c r="M234" s="227" t="s">
        <v>1</v>
      </c>
      <c r="N234" s="228" t="s">
        <v>38</v>
      </c>
      <c r="O234" s="91"/>
      <c r="P234" s="229">
        <f>O234*H234</f>
        <v>0</v>
      </c>
      <c r="Q234" s="229">
        <v>0</v>
      </c>
      <c r="R234" s="229">
        <f>Q234*H234</f>
        <v>0</v>
      </c>
      <c r="S234" s="229">
        <v>0</v>
      </c>
      <c r="T234" s="230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1" t="s">
        <v>128</v>
      </c>
      <c r="AT234" s="231" t="s">
        <v>124</v>
      </c>
      <c r="AU234" s="231" t="s">
        <v>83</v>
      </c>
      <c r="AY234" s="17" t="s">
        <v>122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7" t="s">
        <v>81</v>
      </c>
      <c r="BK234" s="232">
        <f>ROUND(I234*H234,2)</f>
        <v>0</v>
      </c>
      <c r="BL234" s="17" t="s">
        <v>128</v>
      </c>
      <c r="BM234" s="231" t="s">
        <v>269</v>
      </c>
    </row>
    <row r="235" s="13" customFormat="1">
      <c r="A235" s="13"/>
      <c r="B235" s="233"/>
      <c r="C235" s="234"/>
      <c r="D235" s="235" t="s">
        <v>129</v>
      </c>
      <c r="E235" s="236" t="s">
        <v>1</v>
      </c>
      <c r="F235" s="237" t="s">
        <v>270</v>
      </c>
      <c r="G235" s="234"/>
      <c r="H235" s="238">
        <v>1276</v>
      </c>
      <c r="I235" s="239"/>
      <c r="J235" s="234"/>
      <c r="K235" s="234"/>
      <c r="L235" s="240"/>
      <c r="M235" s="241"/>
      <c r="N235" s="242"/>
      <c r="O235" s="242"/>
      <c r="P235" s="242"/>
      <c r="Q235" s="242"/>
      <c r="R235" s="242"/>
      <c r="S235" s="242"/>
      <c r="T235" s="24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4" t="s">
        <v>129</v>
      </c>
      <c r="AU235" s="244" t="s">
        <v>83</v>
      </c>
      <c r="AV235" s="13" t="s">
        <v>83</v>
      </c>
      <c r="AW235" s="13" t="s">
        <v>30</v>
      </c>
      <c r="AX235" s="13" t="s">
        <v>73</v>
      </c>
      <c r="AY235" s="244" t="s">
        <v>122</v>
      </c>
    </row>
    <row r="236" s="14" customFormat="1">
      <c r="A236" s="14"/>
      <c r="B236" s="245"/>
      <c r="C236" s="246"/>
      <c r="D236" s="235" t="s">
        <v>129</v>
      </c>
      <c r="E236" s="247" t="s">
        <v>1</v>
      </c>
      <c r="F236" s="248" t="s">
        <v>130</v>
      </c>
      <c r="G236" s="246"/>
      <c r="H236" s="249">
        <v>1276</v>
      </c>
      <c r="I236" s="250"/>
      <c r="J236" s="246"/>
      <c r="K236" s="246"/>
      <c r="L236" s="251"/>
      <c r="M236" s="252"/>
      <c r="N236" s="253"/>
      <c r="O236" s="253"/>
      <c r="P236" s="253"/>
      <c r="Q236" s="253"/>
      <c r="R236" s="253"/>
      <c r="S236" s="253"/>
      <c r="T236" s="25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5" t="s">
        <v>129</v>
      </c>
      <c r="AU236" s="255" t="s">
        <v>83</v>
      </c>
      <c r="AV236" s="14" t="s">
        <v>128</v>
      </c>
      <c r="AW236" s="14" t="s">
        <v>30</v>
      </c>
      <c r="AX236" s="14" t="s">
        <v>81</v>
      </c>
      <c r="AY236" s="255" t="s">
        <v>122</v>
      </c>
    </row>
    <row r="237" s="12" customFormat="1" ht="22.8" customHeight="1">
      <c r="A237" s="12"/>
      <c r="B237" s="203"/>
      <c r="C237" s="204"/>
      <c r="D237" s="205" t="s">
        <v>72</v>
      </c>
      <c r="E237" s="217" t="s">
        <v>83</v>
      </c>
      <c r="F237" s="217" t="s">
        <v>271</v>
      </c>
      <c r="G237" s="204"/>
      <c r="H237" s="204"/>
      <c r="I237" s="207"/>
      <c r="J237" s="218">
        <f>BK237</f>
        <v>0</v>
      </c>
      <c r="K237" s="204"/>
      <c r="L237" s="209"/>
      <c r="M237" s="210"/>
      <c r="N237" s="211"/>
      <c r="O237" s="211"/>
      <c r="P237" s="212">
        <f>SUM(P238:P250)</f>
        <v>0</v>
      </c>
      <c r="Q237" s="211"/>
      <c r="R237" s="212">
        <f>SUM(R238:R250)</f>
        <v>0</v>
      </c>
      <c r="S237" s="211"/>
      <c r="T237" s="213">
        <f>SUM(T238:T250)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4" t="s">
        <v>81</v>
      </c>
      <c r="AT237" s="215" t="s">
        <v>72</v>
      </c>
      <c r="AU237" s="215" t="s">
        <v>81</v>
      </c>
      <c r="AY237" s="214" t="s">
        <v>122</v>
      </c>
      <c r="BK237" s="216">
        <f>SUM(BK238:BK250)</f>
        <v>0</v>
      </c>
    </row>
    <row r="238" s="2" customFormat="1" ht="21.75" customHeight="1">
      <c r="A238" s="38"/>
      <c r="B238" s="39"/>
      <c r="C238" s="219" t="s">
        <v>272</v>
      </c>
      <c r="D238" s="219" t="s">
        <v>124</v>
      </c>
      <c r="E238" s="220" t="s">
        <v>273</v>
      </c>
      <c r="F238" s="221" t="s">
        <v>274</v>
      </c>
      <c r="G238" s="222" t="s">
        <v>148</v>
      </c>
      <c r="H238" s="223">
        <v>2</v>
      </c>
      <c r="I238" s="224"/>
      <c r="J238" s="225">
        <f>ROUND(I238*H238,2)</f>
        <v>0</v>
      </c>
      <c r="K238" s="226"/>
      <c r="L238" s="44"/>
      <c r="M238" s="227" t="s">
        <v>1</v>
      </c>
      <c r="N238" s="228" t="s">
        <v>38</v>
      </c>
      <c r="O238" s="91"/>
      <c r="P238" s="229">
        <f>O238*H238</f>
        <v>0</v>
      </c>
      <c r="Q238" s="229">
        <v>0</v>
      </c>
      <c r="R238" s="229">
        <f>Q238*H238</f>
        <v>0</v>
      </c>
      <c r="S238" s="229">
        <v>0</v>
      </c>
      <c r="T238" s="230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1" t="s">
        <v>128</v>
      </c>
      <c r="AT238" s="231" t="s">
        <v>124</v>
      </c>
      <c r="AU238" s="231" t="s">
        <v>83</v>
      </c>
      <c r="AY238" s="17" t="s">
        <v>122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7" t="s">
        <v>81</v>
      </c>
      <c r="BK238" s="232">
        <f>ROUND(I238*H238,2)</f>
        <v>0</v>
      </c>
      <c r="BL238" s="17" t="s">
        <v>128</v>
      </c>
      <c r="BM238" s="231" t="s">
        <v>275</v>
      </c>
    </row>
    <row r="239" s="15" customFormat="1">
      <c r="A239" s="15"/>
      <c r="B239" s="256"/>
      <c r="C239" s="257"/>
      <c r="D239" s="235" t="s">
        <v>129</v>
      </c>
      <c r="E239" s="258" t="s">
        <v>1</v>
      </c>
      <c r="F239" s="259" t="s">
        <v>149</v>
      </c>
      <c r="G239" s="257"/>
      <c r="H239" s="258" t="s">
        <v>1</v>
      </c>
      <c r="I239" s="260"/>
      <c r="J239" s="257"/>
      <c r="K239" s="257"/>
      <c r="L239" s="261"/>
      <c r="M239" s="262"/>
      <c r="N239" s="263"/>
      <c r="O239" s="263"/>
      <c r="P239" s="263"/>
      <c r="Q239" s="263"/>
      <c r="R239" s="263"/>
      <c r="S239" s="263"/>
      <c r="T239" s="264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5" t="s">
        <v>129</v>
      </c>
      <c r="AU239" s="265" t="s">
        <v>83</v>
      </c>
      <c r="AV239" s="15" t="s">
        <v>81</v>
      </c>
      <c r="AW239" s="15" t="s">
        <v>30</v>
      </c>
      <c r="AX239" s="15" t="s">
        <v>73</v>
      </c>
      <c r="AY239" s="265" t="s">
        <v>122</v>
      </c>
    </row>
    <row r="240" s="13" customFormat="1">
      <c r="A240" s="13"/>
      <c r="B240" s="233"/>
      <c r="C240" s="234"/>
      <c r="D240" s="235" t="s">
        <v>129</v>
      </c>
      <c r="E240" s="236" t="s">
        <v>1</v>
      </c>
      <c r="F240" s="237" t="s">
        <v>276</v>
      </c>
      <c r="G240" s="234"/>
      <c r="H240" s="238">
        <v>2</v>
      </c>
      <c r="I240" s="239"/>
      <c r="J240" s="234"/>
      <c r="K240" s="234"/>
      <c r="L240" s="240"/>
      <c r="M240" s="241"/>
      <c r="N240" s="242"/>
      <c r="O240" s="242"/>
      <c r="P240" s="242"/>
      <c r="Q240" s="242"/>
      <c r="R240" s="242"/>
      <c r="S240" s="242"/>
      <c r="T240" s="24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4" t="s">
        <v>129</v>
      </c>
      <c r="AU240" s="244" t="s">
        <v>83</v>
      </c>
      <c r="AV240" s="13" t="s">
        <v>83</v>
      </c>
      <c r="AW240" s="13" t="s">
        <v>30</v>
      </c>
      <c r="AX240" s="13" t="s">
        <v>73</v>
      </c>
      <c r="AY240" s="244" t="s">
        <v>122</v>
      </c>
    </row>
    <row r="241" s="14" customFormat="1">
      <c r="A241" s="14"/>
      <c r="B241" s="245"/>
      <c r="C241" s="246"/>
      <c r="D241" s="235" t="s">
        <v>129</v>
      </c>
      <c r="E241" s="247" t="s">
        <v>1</v>
      </c>
      <c r="F241" s="248" t="s">
        <v>130</v>
      </c>
      <c r="G241" s="246"/>
      <c r="H241" s="249">
        <v>2</v>
      </c>
      <c r="I241" s="250"/>
      <c r="J241" s="246"/>
      <c r="K241" s="246"/>
      <c r="L241" s="251"/>
      <c r="M241" s="252"/>
      <c r="N241" s="253"/>
      <c r="O241" s="253"/>
      <c r="P241" s="253"/>
      <c r="Q241" s="253"/>
      <c r="R241" s="253"/>
      <c r="S241" s="253"/>
      <c r="T241" s="25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5" t="s">
        <v>129</v>
      </c>
      <c r="AU241" s="255" t="s">
        <v>83</v>
      </c>
      <c r="AV241" s="14" t="s">
        <v>128</v>
      </c>
      <c r="AW241" s="14" t="s">
        <v>30</v>
      </c>
      <c r="AX241" s="14" t="s">
        <v>81</v>
      </c>
      <c r="AY241" s="255" t="s">
        <v>122</v>
      </c>
    </row>
    <row r="242" s="2" customFormat="1" ht="16.5" customHeight="1">
      <c r="A242" s="38"/>
      <c r="B242" s="39"/>
      <c r="C242" s="219" t="s">
        <v>201</v>
      </c>
      <c r="D242" s="219" t="s">
        <v>124</v>
      </c>
      <c r="E242" s="220" t="s">
        <v>277</v>
      </c>
      <c r="F242" s="221" t="s">
        <v>278</v>
      </c>
      <c r="G242" s="222" t="s">
        <v>148</v>
      </c>
      <c r="H242" s="223">
        <v>1.3680000000000001</v>
      </c>
      <c r="I242" s="224"/>
      <c r="J242" s="225">
        <f>ROUND(I242*H242,2)</f>
        <v>0</v>
      </c>
      <c r="K242" s="226"/>
      <c r="L242" s="44"/>
      <c r="M242" s="227" t="s">
        <v>1</v>
      </c>
      <c r="N242" s="228" t="s">
        <v>38</v>
      </c>
      <c r="O242" s="91"/>
      <c r="P242" s="229">
        <f>O242*H242</f>
        <v>0</v>
      </c>
      <c r="Q242" s="229">
        <v>0</v>
      </c>
      <c r="R242" s="229">
        <f>Q242*H242</f>
        <v>0</v>
      </c>
      <c r="S242" s="229">
        <v>0</v>
      </c>
      <c r="T242" s="230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1" t="s">
        <v>128</v>
      </c>
      <c r="AT242" s="231" t="s">
        <v>124</v>
      </c>
      <c r="AU242" s="231" t="s">
        <v>83</v>
      </c>
      <c r="AY242" s="17" t="s">
        <v>122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7" t="s">
        <v>81</v>
      </c>
      <c r="BK242" s="232">
        <f>ROUND(I242*H242,2)</f>
        <v>0</v>
      </c>
      <c r="BL242" s="17" t="s">
        <v>128</v>
      </c>
      <c r="BM242" s="231" t="s">
        <v>279</v>
      </c>
    </row>
    <row r="243" s="15" customFormat="1">
      <c r="A243" s="15"/>
      <c r="B243" s="256"/>
      <c r="C243" s="257"/>
      <c r="D243" s="235" t="s">
        <v>129</v>
      </c>
      <c r="E243" s="258" t="s">
        <v>1</v>
      </c>
      <c r="F243" s="259" t="s">
        <v>149</v>
      </c>
      <c r="G243" s="257"/>
      <c r="H243" s="258" t="s">
        <v>1</v>
      </c>
      <c r="I243" s="260"/>
      <c r="J243" s="257"/>
      <c r="K243" s="257"/>
      <c r="L243" s="261"/>
      <c r="M243" s="262"/>
      <c r="N243" s="263"/>
      <c r="O243" s="263"/>
      <c r="P243" s="263"/>
      <c r="Q243" s="263"/>
      <c r="R243" s="263"/>
      <c r="S243" s="263"/>
      <c r="T243" s="264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5" t="s">
        <v>129</v>
      </c>
      <c r="AU243" s="265" t="s">
        <v>83</v>
      </c>
      <c r="AV243" s="15" t="s">
        <v>81</v>
      </c>
      <c r="AW243" s="15" t="s">
        <v>30</v>
      </c>
      <c r="AX243" s="15" t="s">
        <v>73</v>
      </c>
      <c r="AY243" s="265" t="s">
        <v>122</v>
      </c>
    </row>
    <row r="244" s="13" customFormat="1">
      <c r="A244" s="13"/>
      <c r="B244" s="233"/>
      <c r="C244" s="234"/>
      <c r="D244" s="235" t="s">
        <v>129</v>
      </c>
      <c r="E244" s="236" t="s">
        <v>1</v>
      </c>
      <c r="F244" s="237" t="s">
        <v>280</v>
      </c>
      <c r="G244" s="234"/>
      <c r="H244" s="238">
        <v>1.3680000000000001</v>
      </c>
      <c r="I244" s="239"/>
      <c r="J244" s="234"/>
      <c r="K244" s="234"/>
      <c r="L244" s="240"/>
      <c r="M244" s="241"/>
      <c r="N244" s="242"/>
      <c r="O244" s="242"/>
      <c r="P244" s="242"/>
      <c r="Q244" s="242"/>
      <c r="R244" s="242"/>
      <c r="S244" s="242"/>
      <c r="T244" s="24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4" t="s">
        <v>129</v>
      </c>
      <c r="AU244" s="244" t="s">
        <v>83</v>
      </c>
      <c r="AV244" s="13" t="s">
        <v>83</v>
      </c>
      <c r="AW244" s="13" t="s">
        <v>30</v>
      </c>
      <c r="AX244" s="13" t="s">
        <v>73</v>
      </c>
      <c r="AY244" s="244" t="s">
        <v>122</v>
      </c>
    </row>
    <row r="245" s="14" customFormat="1">
      <c r="A245" s="14"/>
      <c r="B245" s="245"/>
      <c r="C245" s="246"/>
      <c r="D245" s="235" t="s">
        <v>129</v>
      </c>
      <c r="E245" s="247" t="s">
        <v>1</v>
      </c>
      <c r="F245" s="248" t="s">
        <v>130</v>
      </c>
      <c r="G245" s="246"/>
      <c r="H245" s="249">
        <v>1.3680000000000001</v>
      </c>
      <c r="I245" s="250"/>
      <c r="J245" s="246"/>
      <c r="K245" s="246"/>
      <c r="L245" s="251"/>
      <c r="M245" s="252"/>
      <c r="N245" s="253"/>
      <c r="O245" s="253"/>
      <c r="P245" s="253"/>
      <c r="Q245" s="253"/>
      <c r="R245" s="253"/>
      <c r="S245" s="253"/>
      <c r="T245" s="25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5" t="s">
        <v>129</v>
      </c>
      <c r="AU245" s="255" t="s">
        <v>83</v>
      </c>
      <c r="AV245" s="14" t="s">
        <v>128</v>
      </c>
      <c r="AW245" s="14" t="s">
        <v>30</v>
      </c>
      <c r="AX245" s="14" t="s">
        <v>81</v>
      </c>
      <c r="AY245" s="255" t="s">
        <v>122</v>
      </c>
    </row>
    <row r="246" s="2" customFormat="1" ht="16.5" customHeight="1">
      <c r="A246" s="38"/>
      <c r="B246" s="39"/>
      <c r="C246" s="219" t="s">
        <v>281</v>
      </c>
      <c r="D246" s="219" t="s">
        <v>124</v>
      </c>
      <c r="E246" s="220" t="s">
        <v>282</v>
      </c>
      <c r="F246" s="221" t="s">
        <v>283</v>
      </c>
      <c r="G246" s="222" t="s">
        <v>176</v>
      </c>
      <c r="H246" s="223">
        <v>2.96</v>
      </c>
      <c r="I246" s="224"/>
      <c r="J246" s="225">
        <f>ROUND(I246*H246,2)</f>
        <v>0</v>
      </c>
      <c r="K246" s="226"/>
      <c r="L246" s="44"/>
      <c r="M246" s="227" t="s">
        <v>1</v>
      </c>
      <c r="N246" s="228" t="s">
        <v>38</v>
      </c>
      <c r="O246" s="91"/>
      <c r="P246" s="229">
        <f>O246*H246</f>
        <v>0</v>
      </c>
      <c r="Q246" s="229">
        <v>0</v>
      </c>
      <c r="R246" s="229">
        <f>Q246*H246</f>
        <v>0</v>
      </c>
      <c r="S246" s="229">
        <v>0</v>
      </c>
      <c r="T246" s="230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1" t="s">
        <v>128</v>
      </c>
      <c r="AT246" s="231" t="s">
        <v>124</v>
      </c>
      <c r="AU246" s="231" t="s">
        <v>83</v>
      </c>
      <c r="AY246" s="17" t="s">
        <v>122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7" t="s">
        <v>81</v>
      </c>
      <c r="BK246" s="232">
        <f>ROUND(I246*H246,2)</f>
        <v>0</v>
      </c>
      <c r="BL246" s="17" t="s">
        <v>128</v>
      </c>
      <c r="BM246" s="231" t="s">
        <v>284</v>
      </c>
    </row>
    <row r="247" s="15" customFormat="1">
      <c r="A247" s="15"/>
      <c r="B247" s="256"/>
      <c r="C247" s="257"/>
      <c r="D247" s="235" t="s">
        <v>129</v>
      </c>
      <c r="E247" s="258" t="s">
        <v>1</v>
      </c>
      <c r="F247" s="259" t="s">
        <v>149</v>
      </c>
      <c r="G247" s="257"/>
      <c r="H247" s="258" t="s">
        <v>1</v>
      </c>
      <c r="I247" s="260"/>
      <c r="J247" s="257"/>
      <c r="K247" s="257"/>
      <c r="L247" s="261"/>
      <c r="M247" s="262"/>
      <c r="N247" s="263"/>
      <c r="O247" s="263"/>
      <c r="P247" s="263"/>
      <c r="Q247" s="263"/>
      <c r="R247" s="263"/>
      <c r="S247" s="263"/>
      <c r="T247" s="264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65" t="s">
        <v>129</v>
      </c>
      <c r="AU247" s="265" t="s">
        <v>83</v>
      </c>
      <c r="AV247" s="15" t="s">
        <v>81</v>
      </c>
      <c r="AW247" s="15" t="s">
        <v>30</v>
      </c>
      <c r="AX247" s="15" t="s">
        <v>73</v>
      </c>
      <c r="AY247" s="265" t="s">
        <v>122</v>
      </c>
    </row>
    <row r="248" s="13" customFormat="1">
      <c r="A248" s="13"/>
      <c r="B248" s="233"/>
      <c r="C248" s="234"/>
      <c r="D248" s="235" t="s">
        <v>129</v>
      </c>
      <c r="E248" s="236" t="s">
        <v>1</v>
      </c>
      <c r="F248" s="237" t="s">
        <v>285</v>
      </c>
      <c r="G248" s="234"/>
      <c r="H248" s="238">
        <v>2.96</v>
      </c>
      <c r="I248" s="239"/>
      <c r="J248" s="234"/>
      <c r="K248" s="234"/>
      <c r="L248" s="240"/>
      <c r="M248" s="241"/>
      <c r="N248" s="242"/>
      <c r="O248" s="242"/>
      <c r="P248" s="242"/>
      <c r="Q248" s="242"/>
      <c r="R248" s="242"/>
      <c r="S248" s="242"/>
      <c r="T248" s="24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4" t="s">
        <v>129</v>
      </c>
      <c r="AU248" s="244" t="s">
        <v>83</v>
      </c>
      <c r="AV248" s="13" t="s">
        <v>83</v>
      </c>
      <c r="AW248" s="13" t="s">
        <v>30</v>
      </c>
      <c r="AX248" s="13" t="s">
        <v>73</v>
      </c>
      <c r="AY248" s="244" t="s">
        <v>122</v>
      </c>
    </row>
    <row r="249" s="14" customFormat="1">
      <c r="A249" s="14"/>
      <c r="B249" s="245"/>
      <c r="C249" s="246"/>
      <c r="D249" s="235" t="s">
        <v>129</v>
      </c>
      <c r="E249" s="247" t="s">
        <v>1</v>
      </c>
      <c r="F249" s="248" t="s">
        <v>130</v>
      </c>
      <c r="G249" s="246"/>
      <c r="H249" s="249">
        <v>2.96</v>
      </c>
      <c r="I249" s="250"/>
      <c r="J249" s="246"/>
      <c r="K249" s="246"/>
      <c r="L249" s="251"/>
      <c r="M249" s="252"/>
      <c r="N249" s="253"/>
      <c r="O249" s="253"/>
      <c r="P249" s="253"/>
      <c r="Q249" s="253"/>
      <c r="R249" s="253"/>
      <c r="S249" s="253"/>
      <c r="T249" s="25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5" t="s">
        <v>129</v>
      </c>
      <c r="AU249" s="255" t="s">
        <v>83</v>
      </c>
      <c r="AV249" s="14" t="s">
        <v>128</v>
      </c>
      <c r="AW249" s="14" t="s">
        <v>30</v>
      </c>
      <c r="AX249" s="14" t="s">
        <v>81</v>
      </c>
      <c r="AY249" s="255" t="s">
        <v>122</v>
      </c>
    </row>
    <row r="250" s="2" customFormat="1" ht="16.5" customHeight="1">
      <c r="A250" s="38"/>
      <c r="B250" s="39"/>
      <c r="C250" s="219" t="s">
        <v>207</v>
      </c>
      <c r="D250" s="219" t="s">
        <v>124</v>
      </c>
      <c r="E250" s="220" t="s">
        <v>286</v>
      </c>
      <c r="F250" s="221" t="s">
        <v>287</v>
      </c>
      <c r="G250" s="222" t="s">
        <v>176</v>
      </c>
      <c r="H250" s="223">
        <v>2.96</v>
      </c>
      <c r="I250" s="224"/>
      <c r="J250" s="225">
        <f>ROUND(I250*H250,2)</f>
        <v>0</v>
      </c>
      <c r="K250" s="226"/>
      <c r="L250" s="44"/>
      <c r="M250" s="227" t="s">
        <v>1</v>
      </c>
      <c r="N250" s="228" t="s">
        <v>38</v>
      </c>
      <c r="O250" s="91"/>
      <c r="P250" s="229">
        <f>O250*H250</f>
        <v>0</v>
      </c>
      <c r="Q250" s="229">
        <v>0</v>
      </c>
      <c r="R250" s="229">
        <f>Q250*H250</f>
        <v>0</v>
      </c>
      <c r="S250" s="229">
        <v>0</v>
      </c>
      <c r="T250" s="230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1" t="s">
        <v>128</v>
      </c>
      <c r="AT250" s="231" t="s">
        <v>124</v>
      </c>
      <c r="AU250" s="231" t="s">
        <v>83</v>
      </c>
      <c r="AY250" s="17" t="s">
        <v>122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7" t="s">
        <v>81</v>
      </c>
      <c r="BK250" s="232">
        <f>ROUND(I250*H250,2)</f>
        <v>0</v>
      </c>
      <c r="BL250" s="17" t="s">
        <v>128</v>
      </c>
      <c r="BM250" s="231" t="s">
        <v>288</v>
      </c>
    </row>
    <row r="251" s="12" customFormat="1" ht="22.8" customHeight="1">
      <c r="A251" s="12"/>
      <c r="B251" s="203"/>
      <c r="C251" s="204"/>
      <c r="D251" s="205" t="s">
        <v>72</v>
      </c>
      <c r="E251" s="217" t="s">
        <v>135</v>
      </c>
      <c r="F251" s="217" t="s">
        <v>289</v>
      </c>
      <c r="G251" s="204"/>
      <c r="H251" s="204"/>
      <c r="I251" s="207"/>
      <c r="J251" s="218">
        <f>BK251</f>
        <v>0</v>
      </c>
      <c r="K251" s="204"/>
      <c r="L251" s="209"/>
      <c r="M251" s="210"/>
      <c r="N251" s="211"/>
      <c r="O251" s="211"/>
      <c r="P251" s="212">
        <f>SUM(P252:P261)</f>
        <v>0</v>
      </c>
      <c r="Q251" s="211"/>
      <c r="R251" s="212">
        <f>SUM(R252:R261)</f>
        <v>0</v>
      </c>
      <c r="S251" s="211"/>
      <c r="T251" s="213">
        <f>SUM(T252:T261)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14" t="s">
        <v>81</v>
      </c>
      <c r="AT251" s="215" t="s">
        <v>72</v>
      </c>
      <c r="AU251" s="215" t="s">
        <v>81</v>
      </c>
      <c r="AY251" s="214" t="s">
        <v>122</v>
      </c>
      <c r="BK251" s="216">
        <f>SUM(BK252:BK261)</f>
        <v>0</v>
      </c>
    </row>
    <row r="252" s="2" customFormat="1" ht="16.5" customHeight="1">
      <c r="A252" s="38"/>
      <c r="B252" s="39"/>
      <c r="C252" s="219" t="s">
        <v>290</v>
      </c>
      <c r="D252" s="219" t="s">
        <v>124</v>
      </c>
      <c r="E252" s="220" t="s">
        <v>291</v>
      </c>
      <c r="F252" s="221" t="s">
        <v>292</v>
      </c>
      <c r="G252" s="222" t="s">
        <v>148</v>
      </c>
      <c r="H252" s="223">
        <v>5</v>
      </c>
      <c r="I252" s="224"/>
      <c r="J252" s="225">
        <f>ROUND(I252*H252,2)</f>
        <v>0</v>
      </c>
      <c r="K252" s="226"/>
      <c r="L252" s="44"/>
      <c r="M252" s="227" t="s">
        <v>1</v>
      </c>
      <c r="N252" s="228" t="s">
        <v>38</v>
      </c>
      <c r="O252" s="91"/>
      <c r="P252" s="229">
        <f>O252*H252</f>
        <v>0</v>
      </c>
      <c r="Q252" s="229">
        <v>0</v>
      </c>
      <c r="R252" s="229">
        <f>Q252*H252</f>
        <v>0</v>
      </c>
      <c r="S252" s="229">
        <v>0</v>
      </c>
      <c r="T252" s="230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1" t="s">
        <v>128</v>
      </c>
      <c r="AT252" s="231" t="s">
        <v>124</v>
      </c>
      <c r="AU252" s="231" t="s">
        <v>83</v>
      </c>
      <c r="AY252" s="17" t="s">
        <v>122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7" t="s">
        <v>81</v>
      </c>
      <c r="BK252" s="232">
        <f>ROUND(I252*H252,2)</f>
        <v>0</v>
      </c>
      <c r="BL252" s="17" t="s">
        <v>128</v>
      </c>
      <c r="BM252" s="231" t="s">
        <v>293</v>
      </c>
    </row>
    <row r="253" s="13" customFormat="1">
      <c r="A253" s="13"/>
      <c r="B253" s="233"/>
      <c r="C253" s="234"/>
      <c r="D253" s="235" t="s">
        <v>129</v>
      </c>
      <c r="E253" s="236" t="s">
        <v>1</v>
      </c>
      <c r="F253" s="237" t="s">
        <v>294</v>
      </c>
      <c r="G253" s="234"/>
      <c r="H253" s="238">
        <v>5</v>
      </c>
      <c r="I253" s="239"/>
      <c r="J253" s="234"/>
      <c r="K253" s="234"/>
      <c r="L253" s="240"/>
      <c r="M253" s="241"/>
      <c r="N253" s="242"/>
      <c r="O253" s="242"/>
      <c r="P253" s="242"/>
      <c r="Q253" s="242"/>
      <c r="R253" s="242"/>
      <c r="S253" s="242"/>
      <c r="T253" s="24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4" t="s">
        <v>129</v>
      </c>
      <c r="AU253" s="244" t="s">
        <v>83</v>
      </c>
      <c r="AV253" s="13" t="s">
        <v>83</v>
      </c>
      <c r="AW253" s="13" t="s">
        <v>30</v>
      </c>
      <c r="AX253" s="13" t="s">
        <v>73</v>
      </c>
      <c r="AY253" s="244" t="s">
        <v>122</v>
      </c>
    </row>
    <row r="254" s="14" customFormat="1">
      <c r="A254" s="14"/>
      <c r="B254" s="245"/>
      <c r="C254" s="246"/>
      <c r="D254" s="235" t="s">
        <v>129</v>
      </c>
      <c r="E254" s="247" t="s">
        <v>1</v>
      </c>
      <c r="F254" s="248" t="s">
        <v>130</v>
      </c>
      <c r="G254" s="246"/>
      <c r="H254" s="249">
        <v>5</v>
      </c>
      <c r="I254" s="250"/>
      <c r="J254" s="246"/>
      <c r="K254" s="246"/>
      <c r="L254" s="251"/>
      <c r="M254" s="252"/>
      <c r="N254" s="253"/>
      <c r="O254" s="253"/>
      <c r="P254" s="253"/>
      <c r="Q254" s="253"/>
      <c r="R254" s="253"/>
      <c r="S254" s="253"/>
      <c r="T254" s="25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5" t="s">
        <v>129</v>
      </c>
      <c r="AU254" s="255" t="s">
        <v>83</v>
      </c>
      <c r="AV254" s="14" t="s">
        <v>128</v>
      </c>
      <c r="AW254" s="14" t="s">
        <v>30</v>
      </c>
      <c r="AX254" s="14" t="s">
        <v>81</v>
      </c>
      <c r="AY254" s="255" t="s">
        <v>122</v>
      </c>
    </row>
    <row r="255" s="2" customFormat="1" ht="21.75" customHeight="1">
      <c r="A255" s="38"/>
      <c r="B255" s="39"/>
      <c r="C255" s="219" t="s">
        <v>182</v>
      </c>
      <c r="D255" s="219" t="s">
        <v>124</v>
      </c>
      <c r="E255" s="220" t="s">
        <v>295</v>
      </c>
      <c r="F255" s="221" t="s">
        <v>296</v>
      </c>
      <c r="G255" s="222" t="s">
        <v>176</v>
      </c>
      <c r="H255" s="223">
        <v>30.600000000000001</v>
      </c>
      <c r="I255" s="224"/>
      <c r="J255" s="225">
        <f>ROUND(I255*H255,2)</f>
        <v>0</v>
      </c>
      <c r="K255" s="226"/>
      <c r="L255" s="44"/>
      <c r="M255" s="227" t="s">
        <v>1</v>
      </c>
      <c r="N255" s="228" t="s">
        <v>38</v>
      </c>
      <c r="O255" s="91"/>
      <c r="P255" s="229">
        <f>O255*H255</f>
        <v>0</v>
      </c>
      <c r="Q255" s="229">
        <v>0</v>
      </c>
      <c r="R255" s="229">
        <f>Q255*H255</f>
        <v>0</v>
      </c>
      <c r="S255" s="229">
        <v>0</v>
      </c>
      <c r="T255" s="230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1" t="s">
        <v>128</v>
      </c>
      <c r="AT255" s="231" t="s">
        <v>124</v>
      </c>
      <c r="AU255" s="231" t="s">
        <v>83</v>
      </c>
      <c r="AY255" s="17" t="s">
        <v>122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7" t="s">
        <v>81</v>
      </c>
      <c r="BK255" s="232">
        <f>ROUND(I255*H255,2)</f>
        <v>0</v>
      </c>
      <c r="BL255" s="17" t="s">
        <v>128</v>
      </c>
      <c r="BM255" s="231" t="s">
        <v>297</v>
      </c>
    </row>
    <row r="256" s="13" customFormat="1">
      <c r="A256" s="13"/>
      <c r="B256" s="233"/>
      <c r="C256" s="234"/>
      <c r="D256" s="235" t="s">
        <v>129</v>
      </c>
      <c r="E256" s="236" t="s">
        <v>1</v>
      </c>
      <c r="F256" s="237" t="s">
        <v>298</v>
      </c>
      <c r="G256" s="234"/>
      <c r="H256" s="238">
        <v>30.600000000000001</v>
      </c>
      <c r="I256" s="239"/>
      <c r="J256" s="234"/>
      <c r="K256" s="234"/>
      <c r="L256" s="240"/>
      <c r="M256" s="241"/>
      <c r="N256" s="242"/>
      <c r="O256" s="242"/>
      <c r="P256" s="242"/>
      <c r="Q256" s="242"/>
      <c r="R256" s="242"/>
      <c r="S256" s="242"/>
      <c r="T256" s="24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4" t="s">
        <v>129</v>
      </c>
      <c r="AU256" s="244" t="s">
        <v>83</v>
      </c>
      <c r="AV256" s="13" t="s">
        <v>83</v>
      </c>
      <c r="AW256" s="13" t="s">
        <v>30</v>
      </c>
      <c r="AX256" s="13" t="s">
        <v>73</v>
      </c>
      <c r="AY256" s="244" t="s">
        <v>122</v>
      </c>
    </row>
    <row r="257" s="14" customFormat="1">
      <c r="A257" s="14"/>
      <c r="B257" s="245"/>
      <c r="C257" s="246"/>
      <c r="D257" s="235" t="s">
        <v>129</v>
      </c>
      <c r="E257" s="247" t="s">
        <v>1</v>
      </c>
      <c r="F257" s="248" t="s">
        <v>130</v>
      </c>
      <c r="G257" s="246"/>
      <c r="H257" s="249">
        <v>30.600000000000001</v>
      </c>
      <c r="I257" s="250"/>
      <c r="J257" s="246"/>
      <c r="K257" s="246"/>
      <c r="L257" s="251"/>
      <c r="M257" s="252"/>
      <c r="N257" s="253"/>
      <c r="O257" s="253"/>
      <c r="P257" s="253"/>
      <c r="Q257" s="253"/>
      <c r="R257" s="253"/>
      <c r="S257" s="253"/>
      <c r="T257" s="25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5" t="s">
        <v>129</v>
      </c>
      <c r="AU257" s="255" t="s">
        <v>83</v>
      </c>
      <c r="AV257" s="14" t="s">
        <v>128</v>
      </c>
      <c r="AW257" s="14" t="s">
        <v>30</v>
      </c>
      <c r="AX257" s="14" t="s">
        <v>81</v>
      </c>
      <c r="AY257" s="255" t="s">
        <v>122</v>
      </c>
    </row>
    <row r="258" s="2" customFormat="1" ht="21.75" customHeight="1">
      <c r="A258" s="38"/>
      <c r="B258" s="39"/>
      <c r="C258" s="219" t="s">
        <v>299</v>
      </c>
      <c r="D258" s="219" t="s">
        <v>124</v>
      </c>
      <c r="E258" s="220" t="s">
        <v>300</v>
      </c>
      <c r="F258" s="221" t="s">
        <v>301</v>
      </c>
      <c r="G258" s="222" t="s">
        <v>176</v>
      </c>
      <c r="H258" s="223">
        <v>30.600000000000001</v>
      </c>
      <c r="I258" s="224"/>
      <c r="J258" s="225">
        <f>ROUND(I258*H258,2)</f>
        <v>0</v>
      </c>
      <c r="K258" s="226"/>
      <c r="L258" s="44"/>
      <c r="M258" s="227" t="s">
        <v>1</v>
      </c>
      <c r="N258" s="228" t="s">
        <v>38</v>
      </c>
      <c r="O258" s="91"/>
      <c r="P258" s="229">
        <f>O258*H258</f>
        <v>0</v>
      </c>
      <c r="Q258" s="229">
        <v>0</v>
      </c>
      <c r="R258" s="229">
        <f>Q258*H258</f>
        <v>0</v>
      </c>
      <c r="S258" s="229">
        <v>0</v>
      </c>
      <c r="T258" s="230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1" t="s">
        <v>128</v>
      </c>
      <c r="AT258" s="231" t="s">
        <v>124</v>
      </c>
      <c r="AU258" s="231" t="s">
        <v>83</v>
      </c>
      <c r="AY258" s="17" t="s">
        <v>122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7" t="s">
        <v>81</v>
      </c>
      <c r="BK258" s="232">
        <f>ROUND(I258*H258,2)</f>
        <v>0</v>
      </c>
      <c r="BL258" s="17" t="s">
        <v>128</v>
      </c>
      <c r="BM258" s="231" t="s">
        <v>302</v>
      </c>
    </row>
    <row r="259" s="2" customFormat="1" ht="16.5" customHeight="1">
      <c r="A259" s="38"/>
      <c r="B259" s="39"/>
      <c r="C259" s="266" t="s">
        <v>214</v>
      </c>
      <c r="D259" s="266" t="s">
        <v>155</v>
      </c>
      <c r="E259" s="267" t="s">
        <v>303</v>
      </c>
      <c r="F259" s="268" t="s">
        <v>304</v>
      </c>
      <c r="G259" s="269" t="s">
        <v>158</v>
      </c>
      <c r="H259" s="270">
        <v>0.29999999999999999</v>
      </c>
      <c r="I259" s="271"/>
      <c r="J259" s="272">
        <f>ROUND(I259*H259,2)</f>
        <v>0</v>
      </c>
      <c r="K259" s="273"/>
      <c r="L259" s="274"/>
      <c r="M259" s="275" t="s">
        <v>1</v>
      </c>
      <c r="N259" s="276" t="s">
        <v>38</v>
      </c>
      <c r="O259" s="91"/>
      <c r="P259" s="229">
        <f>O259*H259</f>
        <v>0</v>
      </c>
      <c r="Q259" s="229">
        <v>0</v>
      </c>
      <c r="R259" s="229">
        <f>Q259*H259</f>
        <v>0</v>
      </c>
      <c r="S259" s="229">
        <v>0</v>
      </c>
      <c r="T259" s="230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1" t="s">
        <v>144</v>
      </c>
      <c r="AT259" s="231" t="s">
        <v>155</v>
      </c>
      <c r="AU259" s="231" t="s">
        <v>83</v>
      </c>
      <c r="AY259" s="17" t="s">
        <v>122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7" t="s">
        <v>81</v>
      </c>
      <c r="BK259" s="232">
        <f>ROUND(I259*H259,2)</f>
        <v>0</v>
      </c>
      <c r="BL259" s="17" t="s">
        <v>128</v>
      </c>
      <c r="BM259" s="231" t="s">
        <v>305</v>
      </c>
    </row>
    <row r="260" s="13" customFormat="1">
      <c r="A260" s="13"/>
      <c r="B260" s="233"/>
      <c r="C260" s="234"/>
      <c r="D260" s="235" t="s">
        <v>129</v>
      </c>
      <c r="E260" s="236" t="s">
        <v>1</v>
      </c>
      <c r="F260" s="237" t="s">
        <v>306</v>
      </c>
      <c r="G260" s="234"/>
      <c r="H260" s="238">
        <v>0.29999999999999999</v>
      </c>
      <c r="I260" s="239"/>
      <c r="J260" s="234"/>
      <c r="K260" s="234"/>
      <c r="L260" s="240"/>
      <c r="M260" s="241"/>
      <c r="N260" s="242"/>
      <c r="O260" s="242"/>
      <c r="P260" s="242"/>
      <c r="Q260" s="242"/>
      <c r="R260" s="242"/>
      <c r="S260" s="242"/>
      <c r="T260" s="24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4" t="s">
        <v>129</v>
      </c>
      <c r="AU260" s="244" t="s">
        <v>83</v>
      </c>
      <c r="AV260" s="13" t="s">
        <v>83</v>
      </c>
      <c r="AW260" s="13" t="s">
        <v>30</v>
      </c>
      <c r="AX260" s="13" t="s">
        <v>73</v>
      </c>
      <c r="AY260" s="244" t="s">
        <v>122</v>
      </c>
    </row>
    <row r="261" s="14" customFormat="1">
      <c r="A261" s="14"/>
      <c r="B261" s="245"/>
      <c r="C261" s="246"/>
      <c r="D261" s="235" t="s">
        <v>129</v>
      </c>
      <c r="E261" s="247" t="s">
        <v>1</v>
      </c>
      <c r="F261" s="248" t="s">
        <v>130</v>
      </c>
      <c r="G261" s="246"/>
      <c r="H261" s="249">
        <v>0.29999999999999999</v>
      </c>
      <c r="I261" s="250"/>
      <c r="J261" s="246"/>
      <c r="K261" s="246"/>
      <c r="L261" s="251"/>
      <c r="M261" s="252"/>
      <c r="N261" s="253"/>
      <c r="O261" s="253"/>
      <c r="P261" s="253"/>
      <c r="Q261" s="253"/>
      <c r="R261" s="253"/>
      <c r="S261" s="253"/>
      <c r="T261" s="25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5" t="s">
        <v>129</v>
      </c>
      <c r="AU261" s="255" t="s">
        <v>83</v>
      </c>
      <c r="AV261" s="14" t="s">
        <v>128</v>
      </c>
      <c r="AW261" s="14" t="s">
        <v>30</v>
      </c>
      <c r="AX261" s="14" t="s">
        <v>81</v>
      </c>
      <c r="AY261" s="255" t="s">
        <v>122</v>
      </c>
    </row>
    <row r="262" s="12" customFormat="1" ht="22.8" customHeight="1">
      <c r="A262" s="12"/>
      <c r="B262" s="203"/>
      <c r="C262" s="204"/>
      <c r="D262" s="205" t="s">
        <v>72</v>
      </c>
      <c r="E262" s="217" t="s">
        <v>128</v>
      </c>
      <c r="F262" s="217" t="s">
        <v>307</v>
      </c>
      <c r="G262" s="204"/>
      <c r="H262" s="204"/>
      <c r="I262" s="207"/>
      <c r="J262" s="218">
        <f>BK262</f>
        <v>0</v>
      </c>
      <c r="K262" s="204"/>
      <c r="L262" s="209"/>
      <c r="M262" s="210"/>
      <c r="N262" s="211"/>
      <c r="O262" s="211"/>
      <c r="P262" s="212">
        <f>P263</f>
        <v>0</v>
      </c>
      <c r="Q262" s="211"/>
      <c r="R262" s="212">
        <f>R263</f>
        <v>0</v>
      </c>
      <c r="S262" s="211"/>
      <c r="T262" s="213">
        <f>T263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14" t="s">
        <v>81</v>
      </c>
      <c r="AT262" s="215" t="s">
        <v>72</v>
      </c>
      <c r="AU262" s="215" t="s">
        <v>81</v>
      </c>
      <c r="AY262" s="214" t="s">
        <v>122</v>
      </c>
      <c r="BK262" s="216">
        <f>BK263</f>
        <v>0</v>
      </c>
    </row>
    <row r="263" s="2" customFormat="1" ht="21.75" customHeight="1">
      <c r="A263" s="38"/>
      <c r="B263" s="39"/>
      <c r="C263" s="219" t="s">
        <v>308</v>
      </c>
      <c r="D263" s="219" t="s">
        <v>124</v>
      </c>
      <c r="E263" s="220" t="s">
        <v>309</v>
      </c>
      <c r="F263" s="221" t="s">
        <v>310</v>
      </c>
      <c r="G263" s="222" t="s">
        <v>264</v>
      </c>
      <c r="H263" s="223">
        <v>1391</v>
      </c>
      <c r="I263" s="224"/>
      <c r="J263" s="225">
        <f>ROUND(I263*H263,2)</f>
        <v>0</v>
      </c>
      <c r="K263" s="226"/>
      <c r="L263" s="44"/>
      <c r="M263" s="227" t="s">
        <v>1</v>
      </c>
      <c r="N263" s="228" t="s">
        <v>38</v>
      </c>
      <c r="O263" s="91"/>
      <c r="P263" s="229">
        <f>O263*H263</f>
        <v>0</v>
      </c>
      <c r="Q263" s="229">
        <v>0</v>
      </c>
      <c r="R263" s="229">
        <f>Q263*H263</f>
        <v>0</v>
      </c>
      <c r="S263" s="229">
        <v>0</v>
      </c>
      <c r="T263" s="230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31" t="s">
        <v>128</v>
      </c>
      <c r="AT263" s="231" t="s">
        <v>124</v>
      </c>
      <c r="AU263" s="231" t="s">
        <v>83</v>
      </c>
      <c r="AY263" s="17" t="s">
        <v>122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7" t="s">
        <v>81</v>
      </c>
      <c r="BK263" s="232">
        <f>ROUND(I263*H263,2)</f>
        <v>0</v>
      </c>
      <c r="BL263" s="17" t="s">
        <v>128</v>
      </c>
      <c r="BM263" s="231" t="s">
        <v>311</v>
      </c>
    </row>
    <row r="264" s="12" customFormat="1" ht="22.8" customHeight="1">
      <c r="A264" s="12"/>
      <c r="B264" s="203"/>
      <c r="C264" s="204"/>
      <c r="D264" s="205" t="s">
        <v>72</v>
      </c>
      <c r="E264" s="217" t="s">
        <v>145</v>
      </c>
      <c r="F264" s="217" t="s">
        <v>312</v>
      </c>
      <c r="G264" s="204"/>
      <c r="H264" s="204"/>
      <c r="I264" s="207"/>
      <c r="J264" s="218">
        <f>BK264</f>
        <v>0</v>
      </c>
      <c r="K264" s="204"/>
      <c r="L264" s="209"/>
      <c r="M264" s="210"/>
      <c r="N264" s="211"/>
      <c r="O264" s="211"/>
      <c r="P264" s="212">
        <f>SUM(P265:P319)</f>
        <v>0</v>
      </c>
      <c r="Q264" s="211"/>
      <c r="R264" s="212">
        <f>SUM(R265:R319)</f>
        <v>0</v>
      </c>
      <c r="S264" s="211"/>
      <c r="T264" s="213">
        <f>SUM(T265:T319)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4" t="s">
        <v>81</v>
      </c>
      <c r="AT264" s="215" t="s">
        <v>72</v>
      </c>
      <c r="AU264" s="215" t="s">
        <v>81</v>
      </c>
      <c r="AY264" s="214" t="s">
        <v>122</v>
      </c>
      <c r="BK264" s="216">
        <f>SUM(BK265:BK319)</f>
        <v>0</v>
      </c>
    </row>
    <row r="265" s="2" customFormat="1" ht="21.75" customHeight="1">
      <c r="A265" s="38"/>
      <c r="B265" s="39"/>
      <c r="C265" s="219" t="s">
        <v>219</v>
      </c>
      <c r="D265" s="219" t="s">
        <v>124</v>
      </c>
      <c r="E265" s="220" t="s">
        <v>313</v>
      </c>
      <c r="F265" s="221" t="s">
        <v>314</v>
      </c>
      <c r="G265" s="222" t="s">
        <v>176</v>
      </c>
      <c r="H265" s="223">
        <v>314</v>
      </c>
      <c r="I265" s="224"/>
      <c r="J265" s="225">
        <f>ROUND(I265*H265,2)</f>
        <v>0</v>
      </c>
      <c r="K265" s="226"/>
      <c r="L265" s="44"/>
      <c r="M265" s="227" t="s">
        <v>1</v>
      </c>
      <c r="N265" s="228" t="s">
        <v>38</v>
      </c>
      <c r="O265" s="91"/>
      <c r="P265" s="229">
        <f>O265*H265</f>
        <v>0</v>
      </c>
      <c r="Q265" s="229">
        <v>0</v>
      </c>
      <c r="R265" s="229">
        <f>Q265*H265</f>
        <v>0</v>
      </c>
      <c r="S265" s="229">
        <v>0</v>
      </c>
      <c r="T265" s="230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31" t="s">
        <v>128</v>
      </c>
      <c r="AT265" s="231" t="s">
        <v>124</v>
      </c>
      <c r="AU265" s="231" t="s">
        <v>83</v>
      </c>
      <c r="AY265" s="17" t="s">
        <v>122</v>
      </c>
      <c r="BE265" s="232">
        <f>IF(N265="základní",J265,0)</f>
        <v>0</v>
      </c>
      <c r="BF265" s="232">
        <f>IF(N265="snížená",J265,0)</f>
        <v>0</v>
      </c>
      <c r="BG265" s="232">
        <f>IF(N265="zákl. přenesená",J265,0)</f>
        <v>0</v>
      </c>
      <c r="BH265" s="232">
        <f>IF(N265="sníž. přenesená",J265,0)</f>
        <v>0</v>
      </c>
      <c r="BI265" s="232">
        <f>IF(N265="nulová",J265,0)</f>
        <v>0</v>
      </c>
      <c r="BJ265" s="17" t="s">
        <v>81</v>
      </c>
      <c r="BK265" s="232">
        <f>ROUND(I265*H265,2)</f>
        <v>0</v>
      </c>
      <c r="BL265" s="17" t="s">
        <v>128</v>
      </c>
      <c r="BM265" s="231" t="s">
        <v>315</v>
      </c>
    </row>
    <row r="266" s="15" customFormat="1">
      <c r="A266" s="15"/>
      <c r="B266" s="256"/>
      <c r="C266" s="257"/>
      <c r="D266" s="235" t="s">
        <v>129</v>
      </c>
      <c r="E266" s="258" t="s">
        <v>1</v>
      </c>
      <c r="F266" s="259" t="s">
        <v>316</v>
      </c>
      <c r="G266" s="257"/>
      <c r="H266" s="258" t="s">
        <v>1</v>
      </c>
      <c r="I266" s="260"/>
      <c r="J266" s="257"/>
      <c r="K266" s="257"/>
      <c r="L266" s="261"/>
      <c r="M266" s="262"/>
      <c r="N266" s="263"/>
      <c r="O266" s="263"/>
      <c r="P266" s="263"/>
      <c r="Q266" s="263"/>
      <c r="R266" s="263"/>
      <c r="S266" s="263"/>
      <c r="T266" s="264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5" t="s">
        <v>129</v>
      </c>
      <c r="AU266" s="265" t="s">
        <v>83</v>
      </c>
      <c r="AV266" s="15" t="s">
        <v>81</v>
      </c>
      <c r="AW266" s="15" t="s">
        <v>30</v>
      </c>
      <c r="AX266" s="15" t="s">
        <v>73</v>
      </c>
      <c r="AY266" s="265" t="s">
        <v>122</v>
      </c>
    </row>
    <row r="267" s="13" customFormat="1">
      <c r="A267" s="13"/>
      <c r="B267" s="233"/>
      <c r="C267" s="234"/>
      <c r="D267" s="235" t="s">
        <v>129</v>
      </c>
      <c r="E267" s="236" t="s">
        <v>1</v>
      </c>
      <c r="F267" s="237" t="s">
        <v>317</v>
      </c>
      <c r="G267" s="234"/>
      <c r="H267" s="238">
        <v>314</v>
      </c>
      <c r="I267" s="239"/>
      <c r="J267" s="234"/>
      <c r="K267" s="234"/>
      <c r="L267" s="240"/>
      <c r="M267" s="241"/>
      <c r="N267" s="242"/>
      <c r="O267" s="242"/>
      <c r="P267" s="242"/>
      <c r="Q267" s="242"/>
      <c r="R267" s="242"/>
      <c r="S267" s="242"/>
      <c r="T267" s="24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4" t="s">
        <v>129</v>
      </c>
      <c r="AU267" s="244" t="s">
        <v>83</v>
      </c>
      <c r="AV267" s="13" t="s">
        <v>83</v>
      </c>
      <c r="AW267" s="13" t="s">
        <v>30</v>
      </c>
      <c r="AX267" s="13" t="s">
        <v>73</v>
      </c>
      <c r="AY267" s="244" t="s">
        <v>122</v>
      </c>
    </row>
    <row r="268" s="14" customFormat="1">
      <c r="A268" s="14"/>
      <c r="B268" s="245"/>
      <c r="C268" s="246"/>
      <c r="D268" s="235" t="s">
        <v>129</v>
      </c>
      <c r="E268" s="247" t="s">
        <v>1</v>
      </c>
      <c r="F268" s="248" t="s">
        <v>130</v>
      </c>
      <c r="G268" s="246"/>
      <c r="H268" s="249">
        <v>314</v>
      </c>
      <c r="I268" s="250"/>
      <c r="J268" s="246"/>
      <c r="K268" s="246"/>
      <c r="L268" s="251"/>
      <c r="M268" s="252"/>
      <c r="N268" s="253"/>
      <c r="O268" s="253"/>
      <c r="P268" s="253"/>
      <c r="Q268" s="253"/>
      <c r="R268" s="253"/>
      <c r="S268" s="253"/>
      <c r="T268" s="25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5" t="s">
        <v>129</v>
      </c>
      <c r="AU268" s="255" t="s">
        <v>83</v>
      </c>
      <c r="AV268" s="14" t="s">
        <v>128</v>
      </c>
      <c r="AW268" s="14" t="s">
        <v>30</v>
      </c>
      <c r="AX268" s="14" t="s">
        <v>81</v>
      </c>
      <c r="AY268" s="255" t="s">
        <v>122</v>
      </c>
    </row>
    <row r="269" s="2" customFormat="1" ht="16.5" customHeight="1">
      <c r="A269" s="38"/>
      <c r="B269" s="39"/>
      <c r="C269" s="219" t="s">
        <v>318</v>
      </c>
      <c r="D269" s="219" t="s">
        <v>124</v>
      </c>
      <c r="E269" s="220" t="s">
        <v>319</v>
      </c>
      <c r="F269" s="221" t="s">
        <v>320</v>
      </c>
      <c r="G269" s="222" t="s">
        <v>176</v>
      </c>
      <c r="H269" s="223">
        <v>962</v>
      </c>
      <c r="I269" s="224"/>
      <c r="J269" s="225">
        <f>ROUND(I269*H269,2)</f>
        <v>0</v>
      </c>
      <c r="K269" s="226"/>
      <c r="L269" s="44"/>
      <c r="M269" s="227" t="s">
        <v>1</v>
      </c>
      <c r="N269" s="228" t="s">
        <v>38</v>
      </c>
      <c r="O269" s="91"/>
      <c r="P269" s="229">
        <f>O269*H269</f>
        <v>0</v>
      </c>
      <c r="Q269" s="229">
        <v>0</v>
      </c>
      <c r="R269" s="229">
        <f>Q269*H269</f>
        <v>0</v>
      </c>
      <c r="S269" s="229">
        <v>0</v>
      </c>
      <c r="T269" s="230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1" t="s">
        <v>128</v>
      </c>
      <c r="AT269" s="231" t="s">
        <v>124</v>
      </c>
      <c r="AU269" s="231" t="s">
        <v>83</v>
      </c>
      <c r="AY269" s="17" t="s">
        <v>122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7" t="s">
        <v>81</v>
      </c>
      <c r="BK269" s="232">
        <f>ROUND(I269*H269,2)</f>
        <v>0</v>
      </c>
      <c r="BL269" s="17" t="s">
        <v>128</v>
      </c>
      <c r="BM269" s="231" t="s">
        <v>321</v>
      </c>
    </row>
    <row r="270" s="13" customFormat="1">
      <c r="A270" s="13"/>
      <c r="B270" s="233"/>
      <c r="C270" s="234"/>
      <c r="D270" s="235" t="s">
        <v>129</v>
      </c>
      <c r="E270" s="236" t="s">
        <v>1</v>
      </c>
      <c r="F270" s="237" t="s">
        <v>322</v>
      </c>
      <c r="G270" s="234"/>
      <c r="H270" s="238">
        <v>962</v>
      </c>
      <c r="I270" s="239"/>
      <c r="J270" s="234"/>
      <c r="K270" s="234"/>
      <c r="L270" s="240"/>
      <c r="M270" s="241"/>
      <c r="N270" s="242"/>
      <c r="O270" s="242"/>
      <c r="P270" s="242"/>
      <c r="Q270" s="242"/>
      <c r="R270" s="242"/>
      <c r="S270" s="242"/>
      <c r="T270" s="24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4" t="s">
        <v>129</v>
      </c>
      <c r="AU270" s="244" t="s">
        <v>83</v>
      </c>
      <c r="AV270" s="13" t="s">
        <v>83</v>
      </c>
      <c r="AW270" s="13" t="s">
        <v>30</v>
      </c>
      <c r="AX270" s="13" t="s">
        <v>73</v>
      </c>
      <c r="AY270" s="244" t="s">
        <v>122</v>
      </c>
    </row>
    <row r="271" s="14" customFormat="1">
      <c r="A271" s="14"/>
      <c r="B271" s="245"/>
      <c r="C271" s="246"/>
      <c r="D271" s="235" t="s">
        <v>129</v>
      </c>
      <c r="E271" s="247" t="s">
        <v>1</v>
      </c>
      <c r="F271" s="248" t="s">
        <v>130</v>
      </c>
      <c r="G271" s="246"/>
      <c r="H271" s="249">
        <v>962</v>
      </c>
      <c r="I271" s="250"/>
      <c r="J271" s="246"/>
      <c r="K271" s="246"/>
      <c r="L271" s="251"/>
      <c r="M271" s="252"/>
      <c r="N271" s="253"/>
      <c r="O271" s="253"/>
      <c r="P271" s="253"/>
      <c r="Q271" s="253"/>
      <c r="R271" s="253"/>
      <c r="S271" s="253"/>
      <c r="T271" s="25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5" t="s">
        <v>129</v>
      </c>
      <c r="AU271" s="255" t="s">
        <v>83</v>
      </c>
      <c r="AV271" s="14" t="s">
        <v>128</v>
      </c>
      <c r="AW271" s="14" t="s">
        <v>30</v>
      </c>
      <c r="AX271" s="14" t="s">
        <v>81</v>
      </c>
      <c r="AY271" s="255" t="s">
        <v>122</v>
      </c>
    </row>
    <row r="272" s="2" customFormat="1" ht="21.75" customHeight="1">
      <c r="A272" s="38"/>
      <c r="B272" s="39"/>
      <c r="C272" s="219" t="s">
        <v>228</v>
      </c>
      <c r="D272" s="219" t="s">
        <v>124</v>
      </c>
      <c r="E272" s="220" t="s">
        <v>323</v>
      </c>
      <c r="F272" s="221" t="s">
        <v>324</v>
      </c>
      <c r="G272" s="222" t="s">
        <v>176</v>
      </c>
      <c r="H272" s="223">
        <v>314</v>
      </c>
      <c r="I272" s="224"/>
      <c r="J272" s="225">
        <f>ROUND(I272*H272,2)</f>
        <v>0</v>
      </c>
      <c r="K272" s="226"/>
      <c r="L272" s="44"/>
      <c r="M272" s="227" t="s">
        <v>1</v>
      </c>
      <c r="N272" s="228" t="s">
        <v>38</v>
      </c>
      <c r="O272" s="91"/>
      <c r="P272" s="229">
        <f>O272*H272</f>
        <v>0</v>
      </c>
      <c r="Q272" s="229">
        <v>0</v>
      </c>
      <c r="R272" s="229">
        <f>Q272*H272</f>
        <v>0</v>
      </c>
      <c r="S272" s="229">
        <v>0</v>
      </c>
      <c r="T272" s="230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1" t="s">
        <v>128</v>
      </c>
      <c r="AT272" s="231" t="s">
        <v>124</v>
      </c>
      <c r="AU272" s="231" t="s">
        <v>83</v>
      </c>
      <c r="AY272" s="17" t="s">
        <v>122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7" t="s">
        <v>81</v>
      </c>
      <c r="BK272" s="232">
        <f>ROUND(I272*H272,2)</f>
        <v>0</v>
      </c>
      <c r="BL272" s="17" t="s">
        <v>128</v>
      </c>
      <c r="BM272" s="231" t="s">
        <v>325</v>
      </c>
    </row>
    <row r="273" s="15" customFormat="1">
      <c r="A273" s="15"/>
      <c r="B273" s="256"/>
      <c r="C273" s="257"/>
      <c r="D273" s="235" t="s">
        <v>129</v>
      </c>
      <c r="E273" s="258" t="s">
        <v>1</v>
      </c>
      <c r="F273" s="259" t="s">
        <v>316</v>
      </c>
      <c r="G273" s="257"/>
      <c r="H273" s="258" t="s">
        <v>1</v>
      </c>
      <c r="I273" s="260"/>
      <c r="J273" s="257"/>
      <c r="K273" s="257"/>
      <c r="L273" s="261"/>
      <c r="M273" s="262"/>
      <c r="N273" s="263"/>
      <c r="O273" s="263"/>
      <c r="P273" s="263"/>
      <c r="Q273" s="263"/>
      <c r="R273" s="263"/>
      <c r="S273" s="263"/>
      <c r="T273" s="264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65" t="s">
        <v>129</v>
      </c>
      <c r="AU273" s="265" t="s">
        <v>83</v>
      </c>
      <c r="AV273" s="15" t="s">
        <v>81</v>
      </c>
      <c r="AW273" s="15" t="s">
        <v>30</v>
      </c>
      <c r="AX273" s="15" t="s">
        <v>73</v>
      </c>
      <c r="AY273" s="265" t="s">
        <v>122</v>
      </c>
    </row>
    <row r="274" s="13" customFormat="1">
      <c r="A274" s="13"/>
      <c r="B274" s="233"/>
      <c r="C274" s="234"/>
      <c r="D274" s="235" t="s">
        <v>129</v>
      </c>
      <c r="E274" s="236" t="s">
        <v>1</v>
      </c>
      <c r="F274" s="237" t="s">
        <v>317</v>
      </c>
      <c r="G274" s="234"/>
      <c r="H274" s="238">
        <v>314</v>
      </c>
      <c r="I274" s="239"/>
      <c r="J274" s="234"/>
      <c r="K274" s="234"/>
      <c r="L274" s="240"/>
      <c r="M274" s="241"/>
      <c r="N274" s="242"/>
      <c r="O274" s="242"/>
      <c r="P274" s="242"/>
      <c r="Q274" s="242"/>
      <c r="R274" s="242"/>
      <c r="S274" s="242"/>
      <c r="T274" s="24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4" t="s">
        <v>129</v>
      </c>
      <c r="AU274" s="244" t="s">
        <v>83</v>
      </c>
      <c r="AV274" s="13" t="s">
        <v>83</v>
      </c>
      <c r="AW274" s="13" t="s">
        <v>30</v>
      </c>
      <c r="AX274" s="13" t="s">
        <v>73</v>
      </c>
      <c r="AY274" s="244" t="s">
        <v>122</v>
      </c>
    </row>
    <row r="275" s="14" customFormat="1">
      <c r="A275" s="14"/>
      <c r="B275" s="245"/>
      <c r="C275" s="246"/>
      <c r="D275" s="235" t="s">
        <v>129</v>
      </c>
      <c r="E275" s="247" t="s">
        <v>1</v>
      </c>
      <c r="F275" s="248" t="s">
        <v>130</v>
      </c>
      <c r="G275" s="246"/>
      <c r="H275" s="249">
        <v>314</v>
      </c>
      <c r="I275" s="250"/>
      <c r="J275" s="246"/>
      <c r="K275" s="246"/>
      <c r="L275" s="251"/>
      <c r="M275" s="252"/>
      <c r="N275" s="253"/>
      <c r="O275" s="253"/>
      <c r="P275" s="253"/>
      <c r="Q275" s="253"/>
      <c r="R275" s="253"/>
      <c r="S275" s="253"/>
      <c r="T275" s="25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5" t="s">
        <v>129</v>
      </c>
      <c r="AU275" s="255" t="s">
        <v>83</v>
      </c>
      <c r="AV275" s="14" t="s">
        <v>128</v>
      </c>
      <c r="AW275" s="14" t="s">
        <v>30</v>
      </c>
      <c r="AX275" s="14" t="s">
        <v>81</v>
      </c>
      <c r="AY275" s="255" t="s">
        <v>122</v>
      </c>
    </row>
    <row r="276" s="2" customFormat="1" ht="21.75" customHeight="1">
      <c r="A276" s="38"/>
      <c r="B276" s="39"/>
      <c r="C276" s="219" t="s">
        <v>326</v>
      </c>
      <c r="D276" s="219" t="s">
        <v>124</v>
      </c>
      <c r="E276" s="220" t="s">
        <v>327</v>
      </c>
      <c r="F276" s="221" t="s">
        <v>328</v>
      </c>
      <c r="G276" s="222" t="s">
        <v>176</v>
      </c>
      <c r="H276" s="223">
        <v>26</v>
      </c>
      <c r="I276" s="224"/>
      <c r="J276" s="225">
        <f>ROUND(I276*H276,2)</f>
        <v>0</v>
      </c>
      <c r="K276" s="226"/>
      <c r="L276" s="44"/>
      <c r="M276" s="227" t="s">
        <v>1</v>
      </c>
      <c r="N276" s="228" t="s">
        <v>38</v>
      </c>
      <c r="O276" s="91"/>
      <c r="P276" s="229">
        <f>O276*H276</f>
        <v>0</v>
      </c>
      <c r="Q276" s="229">
        <v>0</v>
      </c>
      <c r="R276" s="229">
        <f>Q276*H276</f>
        <v>0</v>
      </c>
      <c r="S276" s="229">
        <v>0</v>
      </c>
      <c r="T276" s="230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1" t="s">
        <v>128</v>
      </c>
      <c r="AT276" s="231" t="s">
        <v>124</v>
      </c>
      <c r="AU276" s="231" t="s">
        <v>83</v>
      </c>
      <c r="AY276" s="17" t="s">
        <v>122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7" t="s">
        <v>81</v>
      </c>
      <c r="BK276" s="232">
        <f>ROUND(I276*H276,2)</f>
        <v>0</v>
      </c>
      <c r="BL276" s="17" t="s">
        <v>128</v>
      </c>
      <c r="BM276" s="231" t="s">
        <v>329</v>
      </c>
    </row>
    <row r="277" s="13" customFormat="1">
      <c r="A277" s="13"/>
      <c r="B277" s="233"/>
      <c r="C277" s="234"/>
      <c r="D277" s="235" t="s">
        <v>129</v>
      </c>
      <c r="E277" s="236" t="s">
        <v>1</v>
      </c>
      <c r="F277" s="237" t="s">
        <v>186</v>
      </c>
      <c r="G277" s="234"/>
      <c r="H277" s="238">
        <v>26</v>
      </c>
      <c r="I277" s="239"/>
      <c r="J277" s="234"/>
      <c r="K277" s="234"/>
      <c r="L277" s="240"/>
      <c r="M277" s="241"/>
      <c r="N277" s="242"/>
      <c r="O277" s="242"/>
      <c r="P277" s="242"/>
      <c r="Q277" s="242"/>
      <c r="R277" s="242"/>
      <c r="S277" s="242"/>
      <c r="T277" s="24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4" t="s">
        <v>129</v>
      </c>
      <c r="AU277" s="244" t="s">
        <v>83</v>
      </c>
      <c r="AV277" s="13" t="s">
        <v>83</v>
      </c>
      <c r="AW277" s="13" t="s">
        <v>30</v>
      </c>
      <c r="AX277" s="13" t="s">
        <v>73</v>
      </c>
      <c r="AY277" s="244" t="s">
        <v>122</v>
      </c>
    </row>
    <row r="278" s="14" customFormat="1">
      <c r="A278" s="14"/>
      <c r="B278" s="245"/>
      <c r="C278" s="246"/>
      <c r="D278" s="235" t="s">
        <v>129</v>
      </c>
      <c r="E278" s="247" t="s">
        <v>1</v>
      </c>
      <c r="F278" s="248" t="s">
        <v>130</v>
      </c>
      <c r="G278" s="246"/>
      <c r="H278" s="249">
        <v>26</v>
      </c>
      <c r="I278" s="250"/>
      <c r="J278" s="246"/>
      <c r="K278" s="246"/>
      <c r="L278" s="251"/>
      <c r="M278" s="252"/>
      <c r="N278" s="253"/>
      <c r="O278" s="253"/>
      <c r="P278" s="253"/>
      <c r="Q278" s="253"/>
      <c r="R278" s="253"/>
      <c r="S278" s="253"/>
      <c r="T278" s="25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5" t="s">
        <v>129</v>
      </c>
      <c r="AU278" s="255" t="s">
        <v>83</v>
      </c>
      <c r="AV278" s="14" t="s">
        <v>128</v>
      </c>
      <c r="AW278" s="14" t="s">
        <v>30</v>
      </c>
      <c r="AX278" s="14" t="s">
        <v>81</v>
      </c>
      <c r="AY278" s="255" t="s">
        <v>122</v>
      </c>
    </row>
    <row r="279" s="2" customFormat="1" ht="21.75" customHeight="1">
      <c r="A279" s="38"/>
      <c r="B279" s="39"/>
      <c r="C279" s="219" t="s">
        <v>232</v>
      </c>
      <c r="D279" s="219" t="s">
        <v>124</v>
      </c>
      <c r="E279" s="220" t="s">
        <v>330</v>
      </c>
      <c r="F279" s="221" t="s">
        <v>331</v>
      </c>
      <c r="G279" s="222" t="s">
        <v>176</v>
      </c>
      <c r="H279" s="223">
        <v>315</v>
      </c>
      <c r="I279" s="224"/>
      <c r="J279" s="225">
        <f>ROUND(I279*H279,2)</f>
        <v>0</v>
      </c>
      <c r="K279" s="226"/>
      <c r="L279" s="44"/>
      <c r="M279" s="227" t="s">
        <v>1</v>
      </c>
      <c r="N279" s="228" t="s">
        <v>38</v>
      </c>
      <c r="O279" s="91"/>
      <c r="P279" s="229">
        <f>O279*H279</f>
        <v>0</v>
      </c>
      <c r="Q279" s="229">
        <v>0</v>
      </c>
      <c r="R279" s="229">
        <f>Q279*H279</f>
        <v>0</v>
      </c>
      <c r="S279" s="229">
        <v>0</v>
      </c>
      <c r="T279" s="230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31" t="s">
        <v>128</v>
      </c>
      <c r="AT279" s="231" t="s">
        <v>124</v>
      </c>
      <c r="AU279" s="231" t="s">
        <v>83</v>
      </c>
      <c r="AY279" s="17" t="s">
        <v>122</v>
      </c>
      <c r="BE279" s="232">
        <f>IF(N279="základní",J279,0)</f>
        <v>0</v>
      </c>
      <c r="BF279" s="232">
        <f>IF(N279="snížená",J279,0)</f>
        <v>0</v>
      </c>
      <c r="BG279" s="232">
        <f>IF(N279="zákl. přenesená",J279,0)</f>
        <v>0</v>
      </c>
      <c r="BH279" s="232">
        <f>IF(N279="sníž. přenesená",J279,0)</f>
        <v>0</v>
      </c>
      <c r="BI279" s="232">
        <f>IF(N279="nulová",J279,0)</f>
        <v>0</v>
      </c>
      <c r="BJ279" s="17" t="s">
        <v>81</v>
      </c>
      <c r="BK279" s="232">
        <f>ROUND(I279*H279,2)</f>
        <v>0</v>
      </c>
      <c r="BL279" s="17" t="s">
        <v>128</v>
      </c>
      <c r="BM279" s="231" t="s">
        <v>332</v>
      </c>
    </row>
    <row r="280" s="15" customFormat="1">
      <c r="A280" s="15"/>
      <c r="B280" s="256"/>
      <c r="C280" s="257"/>
      <c r="D280" s="235" t="s">
        <v>129</v>
      </c>
      <c r="E280" s="258" t="s">
        <v>1</v>
      </c>
      <c r="F280" s="259" t="s">
        <v>215</v>
      </c>
      <c r="G280" s="257"/>
      <c r="H280" s="258" t="s">
        <v>1</v>
      </c>
      <c r="I280" s="260"/>
      <c r="J280" s="257"/>
      <c r="K280" s="257"/>
      <c r="L280" s="261"/>
      <c r="M280" s="262"/>
      <c r="N280" s="263"/>
      <c r="O280" s="263"/>
      <c r="P280" s="263"/>
      <c r="Q280" s="263"/>
      <c r="R280" s="263"/>
      <c r="S280" s="263"/>
      <c r="T280" s="264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5" t="s">
        <v>129</v>
      </c>
      <c r="AU280" s="265" t="s">
        <v>83</v>
      </c>
      <c r="AV280" s="15" t="s">
        <v>81</v>
      </c>
      <c r="AW280" s="15" t="s">
        <v>30</v>
      </c>
      <c r="AX280" s="15" t="s">
        <v>73</v>
      </c>
      <c r="AY280" s="265" t="s">
        <v>122</v>
      </c>
    </row>
    <row r="281" s="13" customFormat="1">
      <c r="A281" s="13"/>
      <c r="B281" s="233"/>
      <c r="C281" s="234"/>
      <c r="D281" s="235" t="s">
        <v>129</v>
      </c>
      <c r="E281" s="236" t="s">
        <v>1</v>
      </c>
      <c r="F281" s="237" t="s">
        <v>216</v>
      </c>
      <c r="G281" s="234"/>
      <c r="H281" s="238">
        <v>315</v>
      </c>
      <c r="I281" s="239"/>
      <c r="J281" s="234"/>
      <c r="K281" s="234"/>
      <c r="L281" s="240"/>
      <c r="M281" s="241"/>
      <c r="N281" s="242"/>
      <c r="O281" s="242"/>
      <c r="P281" s="242"/>
      <c r="Q281" s="242"/>
      <c r="R281" s="242"/>
      <c r="S281" s="242"/>
      <c r="T281" s="24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4" t="s">
        <v>129</v>
      </c>
      <c r="AU281" s="244" t="s">
        <v>83</v>
      </c>
      <c r="AV281" s="13" t="s">
        <v>83</v>
      </c>
      <c r="AW281" s="13" t="s">
        <v>30</v>
      </c>
      <c r="AX281" s="13" t="s">
        <v>73</v>
      </c>
      <c r="AY281" s="244" t="s">
        <v>122</v>
      </c>
    </row>
    <row r="282" s="14" customFormat="1">
      <c r="A282" s="14"/>
      <c r="B282" s="245"/>
      <c r="C282" s="246"/>
      <c r="D282" s="235" t="s">
        <v>129</v>
      </c>
      <c r="E282" s="247" t="s">
        <v>1</v>
      </c>
      <c r="F282" s="248" t="s">
        <v>130</v>
      </c>
      <c r="G282" s="246"/>
      <c r="H282" s="249">
        <v>315</v>
      </c>
      <c r="I282" s="250"/>
      <c r="J282" s="246"/>
      <c r="K282" s="246"/>
      <c r="L282" s="251"/>
      <c r="M282" s="252"/>
      <c r="N282" s="253"/>
      <c r="O282" s="253"/>
      <c r="P282" s="253"/>
      <c r="Q282" s="253"/>
      <c r="R282" s="253"/>
      <c r="S282" s="253"/>
      <c r="T282" s="25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5" t="s">
        <v>129</v>
      </c>
      <c r="AU282" s="255" t="s">
        <v>83</v>
      </c>
      <c r="AV282" s="14" t="s">
        <v>128</v>
      </c>
      <c r="AW282" s="14" t="s">
        <v>30</v>
      </c>
      <c r="AX282" s="14" t="s">
        <v>81</v>
      </c>
      <c r="AY282" s="255" t="s">
        <v>122</v>
      </c>
    </row>
    <row r="283" s="2" customFormat="1" ht="21.75" customHeight="1">
      <c r="A283" s="38"/>
      <c r="B283" s="39"/>
      <c r="C283" s="219" t="s">
        <v>333</v>
      </c>
      <c r="D283" s="219" t="s">
        <v>124</v>
      </c>
      <c r="E283" s="220" t="s">
        <v>334</v>
      </c>
      <c r="F283" s="221" t="s">
        <v>335</v>
      </c>
      <c r="G283" s="222" t="s">
        <v>176</v>
      </c>
      <c r="H283" s="223">
        <v>315</v>
      </c>
      <c r="I283" s="224"/>
      <c r="J283" s="225">
        <f>ROUND(I283*H283,2)</f>
        <v>0</v>
      </c>
      <c r="K283" s="226"/>
      <c r="L283" s="44"/>
      <c r="M283" s="227" t="s">
        <v>1</v>
      </c>
      <c r="N283" s="228" t="s">
        <v>38</v>
      </c>
      <c r="O283" s="91"/>
      <c r="P283" s="229">
        <f>O283*H283</f>
        <v>0</v>
      </c>
      <c r="Q283" s="229">
        <v>0</v>
      </c>
      <c r="R283" s="229">
        <f>Q283*H283</f>
        <v>0</v>
      </c>
      <c r="S283" s="229">
        <v>0</v>
      </c>
      <c r="T283" s="230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31" t="s">
        <v>128</v>
      </c>
      <c r="AT283" s="231" t="s">
        <v>124</v>
      </c>
      <c r="AU283" s="231" t="s">
        <v>83</v>
      </c>
      <c r="AY283" s="17" t="s">
        <v>122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7" t="s">
        <v>81</v>
      </c>
      <c r="BK283" s="232">
        <f>ROUND(I283*H283,2)</f>
        <v>0</v>
      </c>
      <c r="BL283" s="17" t="s">
        <v>128</v>
      </c>
      <c r="BM283" s="231" t="s">
        <v>336</v>
      </c>
    </row>
    <row r="284" s="15" customFormat="1">
      <c r="A284" s="15"/>
      <c r="B284" s="256"/>
      <c r="C284" s="257"/>
      <c r="D284" s="235" t="s">
        <v>129</v>
      </c>
      <c r="E284" s="258" t="s">
        <v>1</v>
      </c>
      <c r="F284" s="259" t="s">
        <v>215</v>
      </c>
      <c r="G284" s="257"/>
      <c r="H284" s="258" t="s">
        <v>1</v>
      </c>
      <c r="I284" s="260"/>
      <c r="J284" s="257"/>
      <c r="K284" s="257"/>
      <c r="L284" s="261"/>
      <c r="M284" s="262"/>
      <c r="N284" s="263"/>
      <c r="O284" s="263"/>
      <c r="P284" s="263"/>
      <c r="Q284" s="263"/>
      <c r="R284" s="263"/>
      <c r="S284" s="263"/>
      <c r="T284" s="264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65" t="s">
        <v>129</v>
      </c>
      <c r="AU284" s="265" t="s">
        <v>83</v>
      </c>
      <c r="AV284" s="15" t="s">
        <v>81</v>
      </c>
      <c r="AW284" s="15" t="s">
        <v>30</v>
      </c>
      <c r="AX284" s="15" t="s">
        <v>73</v>
      </c>
      <c r="AY284" s="265" t="s">
        <v>122</v>
      </c>
    </row>
    <row r="285" s="13" customFormat="1">
      <c r="A285" s="13"/>
      <c r="B285" s="233"/>
      <c r="C285" s="234"/>
      <c r="D285" s="235" t="s">
        <v>129</v>
      </c>
      <c r="E285" s="236" t="s">
        <v>1</v>
      </c>
      <c r="F285" s="237" t="s">
        <v>216</v>
      </c>
      <c r="G285" s="234"/>
      <c r="H285" s="238">
        <v>315</v>
      </c>
      <c r="I285" s="239"/>
      <c r="J285" s="234"/>
      <c r="K285" s="234"/>
      <c r="L285" s="240"/>
      <c r="M285" s="241"/>
      <c r="N285" s="242"/>
      <c r="O285" s="242"/>
      <c r="P285" s="242"/>
      <c r="Q285" s="242"/>
      <c r="R285" s="242"/>
      <c r="S285" s="242"/>
      <c r="T285" s="24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4" t="s">
        <v>129</v>
      </c>
      <c r="AU285" s="244" t="s">
        <v>83</v>
      </c>
      <c r="AV285" s="13" t="s">
        <v>83</v>
      </c>
      <c r="AW285" s="13" t="s">
        <v>30</v>
      </c>
      <c r="AX285" s="13" t="s">
        <v>73</v>
      </c>
      <c r="AY285" s="244" t="s">
        <v>122</v>
      </c>
    </row>
    <row r="286" s="14" customFormat="1">
      <c r="A286" s="14"/>
      <c r="B286" s="245"/>
      <c r="C286" s="246"/>
      <c r="D286" s="235" t="s">
        <v>129</v>
      </c>
      <c r="E286" s="247" t="s">
        <v>1</v>
      </c>
      <c r="F286" s="248" t="s">
        <v>130</v>
      </c>
      <c r="G286" s="246"/>
      <c r="H286" s="249">
        <v>315</v>
      </c>
      <c r="I286" s="250"/>
      <c r="J286" s="246"/>
      <c r="K286" s="246"/>
      <c r="L286" s="251"/>
      <c r="M286" s="252"/>
      <c r="N286" s="253"/>
      <c r="O286" s="253"/>
      <c r="P286" s="253"/>
      <c r="Q286" s="253"/>
      <c r="R286" s="253"/>
      <c r="S286" s="253"/>
      <c r="T286" s="25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5" t="s">
        <v>129</v>
      </c>
      <c r="AU286" s="255" t="s">
        <v>83</v>
      </c>
      <c r="AV286" s="14" t="s">
        <v>128</v>
      </c>
      <c r="AW286" s="14" t="s">
        <v>30</v>
      </c>
      <c r="AX286" s="14" t="s">
        <v>81</v>
      </c>
      <c r="AY286" s="255" t="s">
        <v>122</v>
      </c>
    </row>
    <row r="287" s="2" customFormat="1" ht="33" customHeight="1">
      <c r="A287" s="38"/>
      <c r="B287" s="39"/>
      <c r="C287" s="219" t="s">
        <v>237</v>
      </c>
      <c r="D287" s="219" t="s">
        <v>124</v>
      </c>
      <c r="E287" s="220" t="s">
        <v>337</v>
      </c>
      <c r="F287" s="221" t="s">
        <v>338</v>
      </c>
      <c r="G287" s="222" t="s">
        <v>176</v>
      </c>
      <c r="H287" s="223">
        <v>315</v>
      </c>
      <c r="I287" s="224"/>
      <c r="J287" s="225">
        <f>ROUND(I287*H287,2)</f>
        <v>0</v>
      </c>
      <c r="K287" s="226"/>
      <c r="L287" s="44"/>
      <c r="M287" s="227" t="s">
        <v>1</v>
      </c>
      <c r="N287" s="228" t="s">
        <v>38</v>
      </c>
      <c r="O287" s="91"/>
      <c r="P287" s="229">
        <f>O287*H287</f>
        <v>0</v>
      </c>
      <c r="Q287" s="229">
        <v>0</v>
      </c>
      <c r="R287" s="229">
        <f>Q287*H287</f>
        <v>0</v>
      </c>
      <c r="S287" s="229">
        <v>0</v>
      </c>
      <c r="T287" s="230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31" t="s">
        <v>128</v>
      </c>
      <c r="AT287" s="231" t="s">
        <v>124</v>
      </c>
      <c r="AU287" s="231" t="s">
        <v>83</v>
      </c>
      <c r="AY287" s="17" t="s">
        <v>122</v>
      </c>
      <c r="BE287" s="232">
        <f>IF(N287="základní",J287,0)</f>
        <v>0</v>
      </c>
      <c r="BF287" s="232">
        <f>IF(N287="snížená",J287,0)</f>
        <v>0</v>
      </c>
      <c r="BG287" s="232">
        <f>IF(N287="zákl. přenesená",J287,0)</f>
        <v>0</v>
      </c>
      <c r="BH287" s="232">
        <f>IF(N287="sníž. přenesená",J287,0)</f>
        <v>0</v>
      </c>
      <c r="BI287" s="232">
        <f>IF(N287="nulová",J287,0)</f>
        <v>0</v>
      </c>
      <c r="BJ287" s="17" t="s">
        <v>81</v>
      </c>
      <c r="BK287" s="232">
        <f>ROUND(I287*H287,2)</f>
        <v>0</v>
      </c>
      <c r="BL287" s="17" t="s">
        <v>128</v>
      </c>
      <c r="BM287" s="231" t="s">
        <v>339</v>
      </c>
    </row>
    <row r="288" s="15" customFormat="1">
      <c r="A288" s="15"/>
      <c r="B288" s="256"/>
      <c r="C288" s="257"/>
      <c r="D288" s="235" t="s">
        <v>129</v>
      </c>
      <c r="E288" s="258" t="s">
        <v>1</v>
      </c>
      <c r="F288" s="259" t="s">
        <v>215</v>
      </c>
      <c r="G288" s="257"/>
      <c r="H288" s="258" t="s">
        <v>1</v>
      </c>
      <c r="I288" s="260"/>
      <c r="J288" s="257"/>
      <c r="K288" s="257"/>
      <c r="L288" s="261"/>
      <c r="M288" s="262"/>
      <c r="N288" s="263"/>
      <c r="O288" s="263"/>
      <c r="P288" s="263"/>
      <c r="Q288" s="263"/>
      <c r="R288" s="263"/>
      <c r="S288" s="263"/>
      <c r="T288" s="264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5" t="s">
        <v>129</v>
      </c>
      <c r="AU288" s="265" t="s">
        <v>83</v>
      </c>
      <c r="AV288" s="15" t="s">
        <v>81</v>
      </c>
      <c r="AW288" s="15" t="s">
        <v>30</v>
      </c>
      <c r="AX288" s="15" t="s">
        <v>73</v>
      </c>
      <c r="AY288" s="265" t="s">
        <v>122</v>
      </c>
    </row>
    <row r="289" s="13" customFormat="1">
      <c r="A289" s="13"/>
      <c r="B289" s="233"/>
      <c r="C289" s="234"/>
      <c r="D289" s="235" t="s">
        <v>129</v>
      </c>
      <c r="E289" s="236" t="s">
        <v>1</v>
      </c>
      <c r="F289" s="237" t="s">
        <v>216</v>
      </c>
      <c r="G289" s="234"/>
      <c r="H289" s="238">
        <v>315</v>
      </c>
      <c r="I289" s="239"/>
      <c r="J289" s="234"/>
      <c r="K289" s="234"/>
      <c r="L289" s="240"/>
      <c r="M289" s="241"/>
      <c r="N289" s="242"/>
      <c r="O289" s="242"/>
      <c r="P289" s="242"/>
      <c r="Q289" s="242"/>
      <c r="R289" s="242"/>
      <c r="S289" s="242"/>
      <c r="T289" s="24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4" t="s">
        <v>129</v>
      </c>
      <c r="AU289" s="244" t="s">
        <v>83</v>
      </c>
      <c r="AV289" s="13" t="s">
        <v>83</v>
      </c>
      <c r="AW289" s="13" t="s">
        <v>30</v>
      </c>
      <c r="AX289" s="13" t="s">
        <v>73</v>
      </c>
      <c r="AY289" s="244" t="s">
        <v>122</v>
      </c>
    </row>
    <row r="290" s="14" customFormat="1">
      <c r="A290" s="14"/>
      <c r="B290" s="245"/>
      <c r="C290" s="246"/>
      <c r="D290" s="235" t="s">
        <v>129</v>
      </c>
      <c r="E290" s="247" t="s">
        <v>1</v>
      </c>
      <c r="F290" s="248" t="s">
        <v>130</v>
      </c>
      <c r="G290" s="246"/>
      <c r="H290" s="249">
        <v>315</v>
      </c>
      <c r="I290" s="250"/>
      <c r="J290" s="246"/>
      <c r="K290" s="246"/>
      <c r="L290" s="251"/>
      <c r="M290" s="252"/>
      <c r="N290" s="253"/>
      <c r="O290" s="253"/>
      <c r="P290" s="253"/>
      <c r="Q290" s="253"/>
      <c r="R290" s="253"/>
      <c r="S290" s="253"/>
      <c r="T290" s="25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5" t="s">
        <v>129</v>
      </c>
      <c r="AU290" s="255" t="s">
        <v>83</v>
      </c>
      <c r="AV290" s="14" t="s">
        <v>128</v>
      </c>
      <c r="AW290" s="14" t="s">
        <v>30</v>
      </c>
      <c r="AX290" s="14" t="s">
        <v>81</v>
      </c>
      <c r="AY290" s="255" t="s">
        <v>122</v>
      </c>
    </row>
    <row r="291" s="2" customFormat="1" ht="21.75" customHeight="1">
      <c r="A291" s="38"/>
      <c r="B291" s="39"/>
      <c r="C291" s="219" t="s">
        <v>340</v>
      </c>
      <c r="D291" s="219" t="s">
        <v>124</v>
      </c>
      <c r="E291" s="220" t="s">
        <v>341</v>
      </c>
      <c r="F291" s="221" t="s">
        <v>342</v>
      </c>
      <c r="G291" s="222" t="s">
        <v>176</v>
      </c>
      <c r="H291" s="223">
        <v>315</v>
      </c>
      <c r="I291" s="224"/>
      <c r="J291" s="225">
        <f>ROUND(I291*H291,2)</f>
        <v>0</v>
      </c>
      <c r="K291" s="226"/>
      <c r="L291" s="44"/>
      <c r="M291" s="227" t="s">
        <v>1</v>
      </c>
      <c r="N291" s="228" t="s">
        <v>38</v>
      </c>
      <c r="O291" s="91"/>
      <c r="P291" s="229">
        <f>O291*H291</f>
        <v>0</v>
      </c>
      <c r="Q291" s="229">
        <v>0</v>
      </c>
      <c r="R291" s="229">
        <f>Q291*H291</f>
        <v>0</v>
      </c>
      <c r="S291" s="229">
        <v>0</v>
      </c>
      <c r="T291" s="230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1" t="s">
        <v>128</v>
      </c>
      <c r="AT291" s="231" t="s">
        <v>124</v>
      </c>
      <c r="AU291" s="231" t="s">
        <v>83</v>
      </c>
      <c r="AY291" s="17" t="s">
        <v>122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7" t="s">
        <v>81</v>
      </c>
      <c r="BK291" s="232">
        <f>ROUND(I291*H291,2)</f>
        <v>0</v>
      </c>
      <c r="BL291" s="17" t="s">
        <v>128</v>
      </c>
      <c r="BM291" s="231" t="s">
        <v>343</v>
      </c>
    </row>
    <row r="292" s="15" customFormat="1">
      <c r="A292" s="15"/>
      <c r="B292" s="256"/>
      <c r="C292" s="257"/>
      <c r="D292" s="235" t="s">
        <v>129</v>
      </c>
      <c r="E292" s="258" t="s">
        <v>1</v>
      </c>
      <c r="F292" s="259" t="s">
        <v>215</v>
      </c>
      <c r="G292" s="257"/>
      <c r="H292" s="258" t="s">
        <v>1</v>
      </c>
      <c r="I292" s="260"/>
      <c r="J292" s="257"/>
      <c r="K292" s="257"/>
      <c r="L292" s="261"/>
      <c r="M292" s="262"/>
      <c r="N292" s="263"/>
      <c r="O292" s="263"/>
      <c r="P292" s="263"/>
      <c r="Q292" s="263"/>
      <c r="R292" s="263"/>
      <c r="S292" s="263"/>
      <c r="T292" s="264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65" t="s">
        <v>129</v>
      </c>
      <c r="AU292" s="265" t="s">
        <v>83</v>
      </c>
      <c r="AV292" s="15" t="s">
        <v>81</v>
      </c>
      <c r="AW292" s="15" t="s">
        <v>30</v>
      </c>
      <c r="AX292" s="15" t="s">
        <v>73</v>
      </c>
      <c r="AY292" s="265" t="s">
        <v>122</v>
      </c>
    </row>
    <row r="293" s="13" customFormat="1">
      <c r="A293" s="13"/>
      <c r="B293" s="233"/>
      <c r="C293" s="234"/>
      <c r="D293" s="235" t="s">
        <v>129</v>
      </c>
      <c r="E293" s="236" t="s">
        <v>1</v>
      </c>
      <c r="F293" s="237" t="s">
        <v>216</v>
      </c>
      <c r="G293" s="234"/>
      <c r="H293" s="238">
        <v>315</v>
      </c>
      <c r="I293" s="239"/>
      <c r="J293" s="234"/>
      <c r="K293" s="234"/>
      <c r="L293" s="240"/>
      <c r="M293" s="241"/>
      <c r="N293" s="242"/>
      <c r="O293" s="242"/>
      <c r="P293" s="242"/>
      <c r="Q293" s="242"/>
      <c r="R293" s="242"/>
      <c r="S293" s="242"/>
      <c r="T293" s="24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4" t="s">
        <v>129</v>
      </c>
      <c r="AU293" s="244" t="s">
        <v>83</v>
      </c>
      <c r="AV293" s="13" t="s">
        <v>83</v>
      </c>
      <c r="AW293" s="13" t="s">
        <v>30</v>
      </c>
      <c r="AX293" s="13" t="s">
        <v>73</v>
      </c>
      <c r="AY293" s="244" t="s">
        <v>122</v>
      </c>
    </row>
    <row r="294" s="14" customFormat="1">
      <c r="A294" s="14"/>
      <c r="B294" s="245"/>
      <c r="C294" s="246"/>
      <c r="D294" s="235" t="s">
        <v>129</v>
      </c>
      <c r="E294" s="247" t="s">
        <v>1</v>
      </c>
      <c r="F294" s="248" t="s">
        <v>130</v>
      </c>
      <c r="G294" s="246"/>
      <c r="H294" s="249">
        <v>315</v>
      </c>
      <c r="I294" s="250"/>
      <c r="J294" s="246"/>
      <c r="K294" s="246"/>
      <c r="L294" s="251"/>
      <c r="M294" s="252"/>
      <c r="N294" s="253"/>
      <c r="O294" s="253"/>
      <c r="P294" s="253"/>
      <c r="Q294" s="253"/>
      <c r="R294" s="253"/>
      <c r="S294" s="253"/>
      <c r="T294" s="25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5" t="s">
        <v>129</v>
      </c>
      <c r="AU294" s="255" t="s">
        <v>83</v>
      </c>
      <c r="AV294" s="14" t="s">
        <v>128</v>
      </c>
      <c r="AW294" s="14" t="s">
        <v>30</v>
      </c>
      <c r="AX294" s="14" t="s">
        <v>81</v>
      </c>
      <c r="AY294" s="255" t="s">
        <v>122</v>
      </c>
    </row>
    <row r="295" s="2" customFormat="1" ht="21.75" customHeight="1">
      <c r="A295" s="38"/>
      <c r="B295" s="39"/>
      <c r="C295" s="219" t="s">
        <v>242</v>
      </c>
      <c r="D295" s="219" t="s">
        <v>124</v>
      </c>
      <c r="E295" s="220" t="s">
        <v>344</v>
      </c>
      <c r="F295" s="221" t="s">
        <v>345</v>
      </c>
      <c r="G295" s="222" t="s">
        <v>176</v>
      </c>
      <c r="H295" s="223">
        <v>1013</v>
      </c>
      <c r="I295" s="224"/>
      <c r="J295" s="225">
        <f>ROUND(I295*H295,2)</f>
        <v>0</v>
      </c>
      <c r="K295" s="226"/>
      <c r="L295" s="44"/>
      <c r="M295" s="227" t="s">
        <v>1</v>
      </c>
      <c r="N295" s="228" t="s">
        <v>38</v>
      </c>
      <c r="O295" s="91"/>
      <c r="P295" s="229">
        <f>O295*H295</f>
        <v>0</v>
      </c>
      <c r="Q295" s="229">
        <v>0</v>
      </c>
      <c r="R295" s="229">
        <f>Q295*H295</f>
        <v>0</v>
      </c>
      <c r="S295" s="229">
        <v>0</v>
      </c>
      <c r="T295" s="230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31" t="s">
        <v>128</v>
      </c>
      <c r="AT295" s="231" t="s">
        <v>124</v>
      </c>
      <c r="AU295" s="231" t="s">
        <v>83</v>
      </c>
      <c r="AY295" s="17" t="s">
        <v>122</v>
      </c>
      <c r="BE295" s="232">
        <f>IF(N295="základní",J295,0)</f>
        <v>0</v>
      </c>
      <c r="BF295" s="232">
        <f>IF(N295="snížená",J295,0)</f>
        <v>0</v>
      </c>
      <c r="BG295" s="232">
        <f>IF(N295="zákl. přenesená",J295,0)</f>
        <v>0</v>
      </c>
      <c r="BH295" s="232">
        <f>IF(N295="sníž. přenesená",J295,0)</f>
        <v>0</v>
      </c>
      <c r="BI295" s="232">
        <f>IF(N295="nulová",J295,0)</f>
        <v>0</v>
      </c>
      <c r="BJ295" s="17" t="s">
        <v>81</v>
      </c>
      <c r="BK295" s="232">
        <f>ROUND(I295*H295,2)</f>
        <v>0</v>
      </c>
      <c r="BL295" s="17" t="s">
        <v>128</v>
      </c>
      <c r="BM295" s="231" t="s">
        <v>346</v>
      </c>
    </row>
    <row r="296" s="13" customFormat="1">
      <c r="A296" s="13"/>
      <c r="B296" s="233"/>
      <c r="C296" s="234"/>
      <c r="D296" s="235" t="s">
        <v>129</v>
      </c>
      <c r="E296" s="236" t="s">
        <v>1</v>
      </c>
      <c r="F296" s="237" t="s">
        <v>347</v>
      </c>
      <c r="G296" s="234"/>
      <c r="H296" s="238">
        <v>948</v>
      </c>
      <c r="I296" s="239"/>
      <c r="J296" s="234"/>
      <c r="K296" s="234"/>
      <c r="L296" s="240"/>
      <c r="M296" s="241"/>
      <c r="N296" s="242"/>
      <c r="O296" s="242"/>
      <c r="P296" s="242"/>
      <c r="Q296" s="242"/>
      <c r="R296" s="242"/>
      <c r="S296" s="242"/>
      <c r="T296" s="24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4" t="s">
        <v>129</v>
      </c>
      <c r="AU296" s="244" t="s">
        <v>83</v>
      </c>
      <c r="AV296" s="13" t="s">
        <v>83</v>
      </c>
      <c r="AW296" s="13" t="s">
        <v>30</v>
      </c>
      <c r="AX296" s="13" t="s">
        <v>73</v>
      </c>
      <c r="AY296" s="244" t="s">
        <v>122</v>
      </c>
    </row>
    <row r="297" s="13" customFormat="1">
      <c r="A297" s="13"/>
      <c r="B297" s="233"/>
      <c r="C297" s="234"/>
      <c r="D297" s="235" t="s">
        <v>129</v>
      </c>
      <c r="E297" s="236" t="s">
        <v>1</v>
      </c>
      <c r="F297" s="237" t="s">
        <v>159</v>
      </c>
      <c r="G297" s="234"/>
      <c r="H297" s="238">
        <v>14</v>
      </c>
      <c r="I297" s="239"/>
      <c r="J297" s="234"/>
      <c r="K297" s="234"/>
      <c r="L297" s="240"/>
      <c r="M297" s="241"/>
      <c r="N297" s="242"/>
      <c r="O297" s="242"/>
      <c r="P297" s="242"/>
      <c r="Q297" s="242"/>
      <c r="R297" s="242"/>
      <c r="S297" s="242"/>
      <c r="T297" s="24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4" t="s">
        <v>129</v>
      </c>
      <c r="AU297" s="244" t="s">
        <v>83</v>
      </c>
      <c r="AV297" s="13" t="s">
        <v>83</v>
      </c>
      <c r="AW297" s="13" t="s">
        <v>30</v>
      </c>
      <c r="AX297" s="13" t="s">
        <v>73</v>
      </c>
      <c r="AY297" s="244" t="s">
        <v>122</v>
      </c>
    </row>
    <row r="298" s="13" customFormat="1">
      <c r="A298" s="13"/>
      <c r="B298" s="233"/>
      <c r="C298" s="234"/>
      <c r="D298" s="235" t="s">
        <v>129</v>
      </c>
      <c r="E298" s="236" t="s">
        <v>1</v>
      </c>
      <c r="F298" s="237" t="s">
        <v>193</v>
      </c>
      <c r="G298" s="234"/>
      <c r="H298" s="238">
        <v>51</v>
      </c>
      <c r="I298" s="239"/>
      <c r="J298" s="234"/>
      <c r="K298" s="234"/>
      <c r="L298" s="240"/>
      <c r="M298" s="241"/>
      <c r="N298" s="242"/>
      <c r="O298" s="242"/>
      <c r="P298" s="242"/>
      <c r="Q298" s="242"/>
      <c r="R298" s="242"/>
      <c r="S298" s="242"/>
      <c r="T298" s="24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4" t="s">
        <v>129</v>
      </c>
      <c r="AU298" s="244" t="s">
        <v>83</v>
      </c>
      <c r="AV298" s="13" t="s">
        <v>83</v>
      </c>
      <c r="AW298" s="13" t="s">
        <v>30</v>
      </c>
      <c r="AX298" s="13" t="s">
        <v>73</v>
      </c>
      <c r="AY298" s="244" t="s">
        <v>122</v>
      </c>
    </row>
    <row r="299" s="14" customFormat="1">
      <c r="A299" s="14"/>
      <c r="B299" s="245"/>
      <c r="C299" s="246"/>
      <c r="D299" s="235" t="s">
        <v>129</v>
      </c>
      <c r="E299" s="247" t="s">
        <v>1</v>
      </c>
      <c r="F299" s="248" t="s">
        <v>130</v>
      </c>
      <c r="G299" s="246"/>
      <c r="H299" s="249">
        <v>1013</v>
      </c>
      <c r="I299" s="250"/>
      <c r="J299" s="246"/>
      <c r="K299" s="246"/>
      <c r="L299" s="251"/>
      <c r="M299" s="252"/>
      <c r="N299" s="253"/>
      <c r="O299" s="253"/>
      <c r="P299" s="253"/>
      <c r="Q299" s="253"/>
      <c r="R299" s="253"/>
      <c r="S299" s="253"/>
      <c r="T299" s="25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5" t="s">
        <v>129</v>
      </c>
      <c r="AU299" s="255" t="s">
        <v>83</v>
      </c>
      <c r="AV299" s="14" t="s">
        <v>128</v>
      </c>
      <c r="AW299" s="14" t="s">
        <v>30</v>
      </c>
      <c r="AX299" s="14" t="s">
        <v>81</v>
      </c>
      <c r="AY299" s="255" t="s">
        <v>122</v>
      </c>
    </row>
    <row r="300" s="2" customFormat="1" ht="21.75" customHeight="1">
      <c r="A300" s="38"/>
      <c r="B300" s="39"/>
      <c r="C300" s="266" t="s">
        <v>348</v>
      </c>
      <c r="D300" s="266" t="s">
        <v>155</v>
      </c>
      <c r="E300" s="267" t="s">
        <v>349</v>
      </c>
      <c r="F300" s="268" t="s">
        <v>350</v>
      </c>
      <c r="G300" s="269" t="s">
        <v>176</v>
      </c>
      <c r="H300" s="270">
        <v>14</v>
      </c>
      <c r="I300" s="271"/>
      <c r="J300" s="272">
        <f>ROUND(I300*H300,2)</f>
        <v>0</v>
      </c>
      <c r="K300" s="273"/>
      <c r="L300" s="274"/>
      <c r="M300" s="275" t="s">
        <v>1</v>
      </c>
      <c r="N300" s="276" t="s">
        <v>38</v>
      </c>
      <c r="O300" s="91"/>
      <c r="P300" s="229">
        <f>O300*H300</f>
        <v>0</v>
      </c>
      <c r="Q300" s="229">
        <v>0</v>
      </c>
      <c r="R300" s="229">
        <f>Q300*H300</f>
        <v>0</v>
      </c>
      <c r="S300" s="229">
        <v>0</v>
      </c>
      <c r="T300" s="230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31" t="s">
        <v>144</v>
      </c>
      <c r="AT300" s="231" t="s">
        <v>155</v>
      </c>
      <c r="AU300" s="231" t="s">
        <v>83</v>
      </c>
      <c r="AY300" s="17" t="s">
        <v>122</v>
      </c>
      <c r="BE300" s="232">
        <f>IF(N300="základní",J300,0)</f>
        <v>0</v>
      </c>
      <c r="BF300" s="232">
        <f>IF(N300="snížená",J300,0)</f>
        <v>0</v>
      </c>
      <c r="BG300" s="232">
        <f>IF(N300="zákl. přenesená",J300,0)</f>
        <v>0</v>
      </c>
      <c r="BH300" s="232">
        <f>IF(N300="sníž. přenesená",J300,0)</f>
        <v>0</v>
      </c>
      <c r="BI300" s="232">
        <f>IF(N300="nulová",J300,0)</f>
        <v>0</v>
      </c>
      <c r="BJ300" s="17" t="s">
        <v>81</v>
      </c>
      <c r="BK300" s="232">
        <f>ROUND(I300*H300,2)</f>
        <v>0</v>
      </c>
      <c r="BL300" s="17" t="s">
        <v>128</v>
      </c>
      <c r="BM300" s="231" t="s">
        <v>351</v>
      </c>
    </row>
    <row r="301" s="13" customFormat="1">
      <c r="A301" s="13"/>
      <c r="B301" s="233"/>
      <c r="C301" s="234"/>
      <c r="D301" s="235" t="s">
        <v>129</v>
      </c>
      <c r="E301" s="236" t="s">
        <v>1</v>
      </c>
      <c r="F301" s="237" t="s">
        <v>159</v>
      </c>
      <c r="G301" s="234"/>
      <c r="H301" s="238">
        <v>14</v>
      </c>
      <c r="I301" s="239"/>
      <c r="J301" s="234"/>
      <c r="K301" s="234"/>
      <c r="L301" s="240"/>
      <c r="M301" s="241"/>
      <c r="N301" s="242"/>
      <c r="O301" s="242"/>
      <c r="P301" s="242"/>
      <c r="Q301" s="242"/>
      <c r="R301" s="242"/>
      <c r="S301" s="242"/>
      <c r="T301" s="24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4" t="s">
        <v>129</v>
      </c>
      <c r="AU301" s="244" t="s">
        <v>83</v>
      </c>
      <c r="AV301" s="13" t="s">
        <v>83</v>
      </c>
      <c r="AW301" s="13" t="s">
        <v>30</v>
      </c>
      <c r="AX301" s="13" t="s">
        <v>73</v>
      </c>
      <c r="AY301" s="244" t="s">
        <v>122</v>
      </c>
    </row>
    <row r="302" s="14" customFormat="1">
      <c r="A302" s="14"/>
      <c r="B302" s="245"/>
      <c r="C302" s="246"/>
      <c r="D302" s="235" t="s">
        <v>129</v>
      </c>
      <c r="E302" s="247" t="s">
        <v>1</v>
      </c>
      <c r="F302" s="248" t="s">
        <v>130</v>
      </c>
      <c r="G302" s="246"/>
      <c r="H302" s="249">
        <v>14</v>
      </c>
      <c r="I302" s="250"/>
      <c r="J302" s="246"/>
      <c r="K302" s="246"/>
      <c r="L302" s="251"/>
      <c r="M302" s="252"/>
      <c r="N302" s="253"/>
      <c r="O302" s="253"/>
      <c r="P302" s="253"/>
      <c r="Q302" s="253"/>
      <c r="R302" s="253"/>
      <c r="S302" s="253"/>
      <c r="T302" s="25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5" t="s">
        <v>129</v>
      </c>
      <c r="AU302" s="255" t="s">
        <v>83</v>
      </c>
      <c r="AV302" s="14" t="s">
        <v>128</v>
      </c>
      <c r="AW302" s="14" t="s">
        <v>30</v>
      </c>
      <c r="AX302" s="14" t="s">
        <v>81</v>
      </c>
      <c r="AY302" s="255" t="s">
        <v>122</v>
      </c>
    </row>
    <row r="303" s="2" customFormat="1" ht="21.75" customHeight="1">
      <c r="A303" s="38"/>
      <c r="B303" s="39"/>
      <c r="C303" s="266" t="s">
        <v>247</v>
      </c>
      <c r="D303" s="266" t="s">
        <v>155</v>
      </c>
      <c r="E303" s="267" t="s">
        <v>352</v>
      </c>
      <c r="F303" s="268" t="s">
        <v>353</v>
      </c>
      <c r="G303" s="269" t="s">
        <v>176</v>
      </c>
      <c r="H303" s="270">
        <v>948</v>
      </c>
      <c r="I303" s="271"/>
      <c r="J303" s="272">
        <f>ROUND(I303*H303,2)</f>
        <v>0</v>
      </c>
      <c r="K303" s="273"/>
      <c r="L303" s="274"/>
      <c r="M303" s="275" t="s">
        <v>1</v>
      </c>
      <c r="N303" s="276" t="s">
        <v>38</v>
      </c>
      <c r="O303" s="91"/>
      <c r="P303" s="229">
        <f>O303*H303</f>
        <v>0</v>
      </c>
      <c r="Q303" s="229">
        <v>0</v>
      </c>
      <c r="R303" s="229">
        <f>Q303*H303</f>
        <v>0</v>
      </c>
      <c r="S303" s="229">
        <v>0</v>
      </c>
      <c r="T303" s="230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31" t="s">
        <v>144</v>
      </c>
      <c r="AT303" s="231" t="s">
        <v>155</v>
      </c>
      <c r="AU303" s="231" t="s">
        <v>83</v>
      </c>
      <c r="AY303" s="17" t="s">
        <v>122</v>
      </c>
      <c r="BE303" s="232">
        <f>IF(N303="základní",J303,0)</f>
        <v>0</v>
      </c>
      <c r="BF303" s="232">
        <f>IF(N303="snížená",J303,0)</f>
        <v>0</v>
      </c>
      <c r="BG303" s="232">
        <f>IF(N303="zákl. přenesená",J303,0)</f>
        <v>0</v>
      </c>
      <c r="BH303" s="232">
        <f>IF(N303="sníž. přenesená",J303,0)</f>
        <v>0</v>
      </c>
      <c r="BI303" s="232">
        <f>IF(N303="nulová",J303,0)</f>
        <v>0</v>
      </c>
      <c r="BJ303" s="17" t="s">
        <v>81</v>
      </c>
      <c r="BK303" s="232">
        <f>ROUND(I303*H303,2)</f>
        <v>0</v>
      </c>
      <c r="BL303" s="17" t="s">
        <v>128</v>
      </c>
      <c r="BM303" s="231" t="s">
        <v>354</v>
      </c>
    </row>
    <row r="304" s="13" customFormat="1">
      <c r="A304" s="13"/>
      <c r="B304" s="233"/>
      <c r="C304" s="234"/>
      <c r="D304" s="235" t="s">
        <v>129</v>
      </c>
      <c r="E304" s="236" t="s">
        <v>1</v>
      </c>
      <c r="F304" s="237" t="s">
        <v>347</v>
      </c>
      <c r="G304" s="234"/>
      <c r="H304" s="238">
        <v>948</v>
      </c>
      <c r="I304" s="239"/>
      <c r="J304" s="234"/>
      <c r="K304" s="234"/>
      <c r="L304" s="240"/>
      <c r="M304" s="241"/>
      <c r="N304" s="242"/>
      <c r="O304" s="242"/>
      <c r="P304" s="242"/>
      <c r="Q304" s="242"/>
      <c r="R304" s="242"/>
      <c r="S304" s="242"/>
      <c r="T304" s="24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4" t="s">
        <v>129</v>
      </c>
      <c r="AU304" s="244" t="s">
        <v>83</v>
      </c>
      <c r="AV304" s="13" t="s">
        <v>83</v>
      </c>
      <c r="AW304" s="13" t="s">
        <v>30</v>
      </c>
      <c r="AX304" s="13" t="s">
        <v>73</v>
      </c>
      <c r="AY304" s="244" t="s">
        <v>122</v>
      </c>
    </row>
    <row r="305" s="14" customFormat="1">
      <c r="A305" s="14"/>
      <c r="B305" s="245"/>
      <c r="C305" s="246"/>
      <c r="D305" s="235" t="s">
        <v>129</v>
      </c>
      <c r="E305" s="247" t="s">
        <v>1</v>
      </c>
      <c r="F305" s="248" t="s">
        <v>130</v>
      </c>
      <c r="G305" s="246"/>
      <c r="H305" s="249">
        <v>948</v>
      </c>
      <c r="I305" s="250"/>
      <c r="J305" s="246"/>
      <c r="K305" s="246"/>
      <c r="L305" s="251"/>
      <c r="M305" s="252"/>
      <c r="N305" s="253"/>
      <c r="O305" s="253"/>
      <c r="P305" s="253"/>
      <c r="Q305" s="253"/>
      <c r="R305" s="253"/>
      <c r="S305" s="253"/>
      <c r="T305" s="25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5" t="s">
        <v>129</v>
      </c>
      <c r="AU305" s="255" t="s">
        <v>83</v>
      </c>
      <c r="AV305" s="14" t="s">
        <v>128</v>
      </c>
      <c r="AW305" s="14" t="s">
        <v>30</v>
      </c>
      <c r="AX305" s="14" t="s">
        <v>81</v>
      </c>
      <c r="AY305" s="255" t="s">
        <v>122</v>
      </c>
    </row>
    <row r="306" s="2" customFormat="1" ht="21.75" customHeight="1">
      <c r="A306" s="38"/>
      <c r="B306" s="39"/>
      <c r="C306" s="219" t="s">
        <v>193</v>
      </c>
      <c r="D306" s="219" t="s">
        <v>124</v>
      </c>
      <c r="E306" s="220" t="s">
        <v>355</v>
      </c>
      <c r="F306" s="221" t="s">
        <v>356</v>
      </c>
      <c r="G306" s="222" t="s">
        <v>176</v>
      </c>
      <c r="H306" s="223">
        <v>314</v>
      </c>
      <c r="I306" s="224"/>
      <c r="J306" s="225">
        <f>ROUND(I306*H306,2)</f>
        <v>0</v>
      </c>
      <c r="K306" s="226"/>
      <c r="L306" s="44"/>
      <c r="M306" s="227" t="s">
        <v>1</v>
      </c>
      <c r="N306" s="228" t="s">
        <v>38</v>
      </c>
      <c r="O306" s="91"/>
      <c r="P306" s="229">
        <f>O306*H306</f>
        <v>0</v>
      </c>
      <c r="Q306" s="229">
        <v>0</v>
      </c>
      <c r="R306" s="229">
        <f>Q306*H306</f>
        <v>0</v>
      </c>
      <c r="S306" s="229">
        <v>0</v>
      </c>
      <c r="T306" s="230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31" t="s">
        <v>128</v>
      </c>
      <c r="AT306" s="231" t="s">
        <v>124</v>
      </c>
      <c r="AU306" s="231" t="s">
        <v>83</v>
      </c>
      <c r="AY306" s="17" t="s">
        <v>122</v>
      </c>
      <c r="BE306" s="232">
        <f>IF(N306="základní",J306,0)</f>
        <v>0</v>
      </c>
      <c r="BF306" s="232">
        <f>IF(N306="snížená",J306,0)</f>
        <v>0</v>
      </c>
      <c r="BG306" s="232">
        <f>IF(N306="zákl. přenesená",J306,0)</f>
        <v>0</v>
      </c>
      <c r="BH306" s="232">
        <f>IF(N306="sníž. přenesená",J306,0)</f>
        <v>0</v>
      </c>
      <c r="BI306" s="232">
        <f>IF(N306="nulová",J306,0)</f>
        <v>0</v>
      </c>
      <c r="BJ306" s="17" t="s">
        <v>81</v>
      </c>
      <c r="BK306" s="232">
        <f>ROUND(I306*H306,2)</f>
        <v>0</v>
      </c>
      <c r="BL306" s="17" t="s">
        <v>128</v>
      </c>
      <c r="BM306" s="231" t="s">
        <v>357</v>
      </c>
    </row>
    <row r="307" s="13" customFormat="1">
      <c r="A307" s="13"/>
      <c r="B307" s="233"/>
      <c r="C307" s="234"/>
      <c r="D307" s="235" t="s">
        <v>129</v>
      </c>
      <c r="E307" s="236" t="s">
        <v>1</v>
      </c>
      <c r="F307" s="237" t="s">
        <v>358</v>
      </c>
      <c r="G307" s="234"/>
      <c r="H307" s="238">
        <v>220</v>
      </c>
      <c r="I307" s="239"/>
      <c r="J307" s="234"/>
      <c r="K307" s="234"/>
      <c r="L307" s="240"/>
      <c r="M307" s="241"/>
      <c r="N307" s="242"/>
      <c r="O307" s="242"/>
      <c r="P307" s="242"/>
      <c r="Q307" s="242"/>
      <c r="R307" s="242"/>
      <c r="S307" s="242"/>
      <c r="T307" s="24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4" t="s">
        <v>129</v>
      </c>
      <c r="AU307" s="244" t="s">
        <v>83</v>
      </c>
      <c r="AV307" s="13" t="s">
        <v>83</v>
      </c>
      <c r="AW307" s="13" t="s">
        <v>30</v>
      </c>
      <c r="AX307" s="13" t="s">
        <v>73</v>
      </c>
      <c r="AY307" s="244" t="s">
        <v>122</v>
      </c>
    </row>
    <row r="308" s="13" customFormat="1">
      <c r="A308" s="13"/>
      <c r="B308" s="233"/>
      <c r="C308" s="234"/>
      <c r="D308" s="235" t="s">
        <v>129</v>
      </c>
      <c r="E308" s="236" t="s">
        <v>1</v>
      </c>
      <c r="F308" s="237" t="s">
        <v>302</v>
      </c>
      <c r="G308" s="234"/>
      <c r="H308" s="238">
        <v>74</v>
      </c>
      <c r="I308" s="239"/>
      <c r="J308" s="234"/>
      <c r="K308" s="234"/>
      <c r="L308" s="240"/>
      <c r="M308" s="241"/>
      <c r="N308" s="242"/>
      <c r="O308" s="242"/>
      <c r="P308" s="242"/>
      <c r="Q308" s="242"/>
      <c r="R308" s="242"/>
      <c r="S308" s="242"/>
      <c r="T308" s="24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4" t="s">
        <v>129</v>
      </c>
      <c r="AU308" s="244" t="s">
        <v>83</v>
      </c>
      <c r="AV308" s="13" t="s">
        <v>83</v>
      </c>
      <c r="AW308" s="13" t="s">
        <v>30</v>
      </c>
      <c r="AX308" s="13" t="s">
        <v>73</v>
      </c>
      <c r="AY308" s="244" t="s">
        <v>122</v>
      </c>
    </row>
    <row r="309" s="13" customFormat="1">
      <c r="A309" s="13"/>
      <c r="B309" s="233"/>
      <c r="C309" s="234"/>
      <c r="D309" s="235" t="s">
        <v>129</v>
      </c>
      <c r="E309" s="236" t="s">
        <v>1</v>
      </c>
      <c r="F309" s="237" t="s">
        <v>171</v>
      </c>
      <c r="G309" s="234"/>
      <c r="H309" s="238">
        <v>20</v>
      </c>
      <c r="I309" s="239"/>
      <c r="J309" s="234"/>
      <c r="K309" s="234"/>
      <c r="L309" s="240"/>
      <c r="M309" s="241"/>
      <c r="N309" s="242"/>
      <c r="O309" s="242"/>
      <c r="P309" s="242"/>
      <c r="Q309" s="242"/>
      <c r="R309" s="242"/>
      <c r="S309" s="242"/>
      <c r="T309" s="24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4" t="s">
        <v>129</v>
      </c>
      <c r="AU309" s="244" t="s">
        <v>83</v>
      </c>
      <c r="AV309" s="13" t="s">
        <v>83</v>
      </c>
      <c r="AW309" s="13" t="s">
        <v>30</v>
      </c>
      <c r="AX309" s="13" t="s">
        <v>73</v>
      </c>
      <c r="AY309" s="244" t="s">
        <v>122</v>
      </c>
    </row>
    <row r="310" s="14" customFormat="1">
      <c r="A310" s="14"/>
      <c r="B310" s="245"/>
      <c r="C310" s="246"/>
      <c r="D310" s="235" t="s">
        <v>129</v>
      </c>
      <c r="E310" s="247" t="s">
        <v>1</v>
      </c>
      <c r="F310" s="248" t="s">
        <v>130</v>
      </c>
      <c r="G310" s="246"/>
      <c r="H310" s="249">
        <v>314</v>
      </c>
      <c r="I310" s="250"/>
      <c r="J310" s="246"/>
      <c r="K310" s="246"/>
      <c r="L310" s="251"/>
      <c r="M310" s="252"/>
      <c r="N310" s="253"/>
      <c r="O310" s="253"/>
      <c r="P310" s="253"/>
      <c r="Q310" s="253"/>
      <c r="R310" s="253"/>
      <c r="S310" s="253"/>
      <c r="T310" s="25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5" t="s">
        <v>129</v>
      </c>
      <c r="AU310" s="255" t="s">
        <v>83</v>
      </c>
      <c r="AV310" s="14" t="s">
        <v>128</v>
      </c>
      <c r="AW310" s="14" t="s">
        <v>30</v>
      </c>
      <c r="AX310" s="14" t="s">
        <v>81</v>
      </c>
      <c r="AY310" s="255" t="s">
        <v>122</v>
      </c>
    </row>
    <row r="311" s="2" customFormat="1" ht="21.75" customHeight="1">
      <c r="A311" s="38"/>
      <c r="B311" s="39"/>
      <c r="C311" s="266" t="s">
        <v>251</v>
      </c>
      <c r="D311" s="266" t="s">
        <v>155</v>
      </c>
      <c r="E311" s="267" t="s">
        <v>359</v>
      </c>
      <c r="F311" s="268" t="s">
        <v>360</v>
      </c>
      <c r="G311" s="269" t="s">
        <v>176</v>
      </c>
      <c r="H311" s="270">
        <v>220</v>
      </c>
      <c r="I311" s="271"/>
      <c r="J311" s="272">
        <f>ROUND(I311*H311,2)</f>
        <v>0</v>
      </c>
      <c r="K311" s="273"/>
      <c r="L311" s="274"/>
      <c r="M311" s="275" t="s">
        <v>1</v>
      </c>
      <c r="N311" s="276" t="s">
        <v>38</v>
      </c>
      <c r="O311" s="91"/>
      <c r="P311" s="229">
        <f>O311*H311</f>
        <v>0</v>
      </c>
      <c r="Q311" s="229">
        <v>0</v>
      </c>
      <c r="R311" s="229">
        <f>Q311*H311</f>
        <v>0</v>
      </c>
      <c r="S311" s="229">
        <v>0</v>
      </c>
      <c r="T311" s="230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31" t="s">
        <v>144</v>
      </c>
      <c r="AT311" s="231" t="s">
        <v>155</v>
      </c>
      <c r="AU311" s="231" t="s">
        <v>83</v>
      </c>
      <c r="AY311" s="17" t="s">
        <v>122</v>
      </c>
      <c r="BE311" s="232">
        <f>IF(N311="základní",J311,0)</f>
        <v>0</v>
      </c>
      <c r="BF311" s="232">
        <f>IF(N311="snížená",J311,0)</f>
        <v>0</v>
      </c>
      <c r="BG311" s="232">
        <f>IF(N311="zákl. přenesená",J311,0)</f>
        <v>0</v>
      </c>
      <c r="BH311" s="232">
        <f>IF(N311="sníž. přenesená",J311,0)</f>
        <v>0</v>
      </c>
      <c r="BI311" s="232">
        <f>IF(N311="nulová",J311,0)</f>
        <v>0</v>
      </c>
      <c r="BJ311" s="17" t="s">
        <v>81</v>
      </c>
      <c r="BK311" s="232">
        <f>ROUND(I311*H311,2)</f>
        <v>0</v>
      </c>
      <c r="BL311" s="17" t="s">
        <v>128</v>
      </c>
      <c r="BM311" s="231" t="s">
        <v>361</v>
      </c>
    </row>
    <row r="312" s="13" customFormat="1">
      <c r="A312" s="13"/>
      <c r="B312" s="233"/>
      <c r="C312" s="234"/>
      <c r="D312" s="235" t="s">
        <v>129</v>
      </c>
      <c r="E312" s="236" t="s">
        <v>1</v>
      </c>
      <c r="F312" s="237" t="s">
        <v>358</v>
      </c>
      <c r="G312" s="234"/>
      <c r="H312" s="238">
        <v>220</v>
      </c>
      <c r="I312" s="239"/>
      <c r="J312" s="234"/>
      <c r="K312" s="234"/>
      <c r="L312" s="240"/>
      <c r="M312" s="241"/>
      <c r="N312" s="242"/>
      <c r="O312" s="242"/>
      <c r="P312" s="242"/>
      <c r="Q312" s="242"/>
      <c r="R312" s="242"/>
      <c r="S312" s="242"/>
      <c r="T312" s="24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4" t="s">
        <v>129</v>
      </c>
      <c r="AU312" s="244" t="s">
        <v>83</v>
      </c>
      <c r="AV312" s="13" t="s">
        <v>83</v>
      </c>
      <c r="AW312" s="13" t="s">
        <v>30</v>
      </c>
      <c r="AX312" s="13" t="s">
        <v>73</v>
      </c>
      <c r="AY312" s="244" t="s">
        <v>122</v>
      </c>
    </row>
    <row r="313" s="14" customFormat="1">
      <c r="A313" s="14"/>
      <c r="B313" s="245"/>
      <c r="C313" s="246"/>
      <c r="D313" s="235" t="s">
        <v>129</v>
      </c>
      <c r="E313" s="247" t="s">
        <v>1</v>
      </c>
      <c r="F313" s="248" t="s">
        <v>130</v>
      </c>
      <c r="G313" s="246"/>
      <c r="H313" s="249">
        <v>220</v>
      </c>
      <c r="I313" s="250"/>
      <c r="J313" s="246"/>
      <c r="K313" s="246"/>
      <c r="L313" s="251"/>
      <c r="M313" s="252"/>
      <c r="N313" s="253"/>
      <c r="O313" s="253"/>
      <c r="P313" s="253"/>
      <c r="Q313" s="253"/>
      <c r="R313" s="253"/>
      <c r="S313" s="253"/>
      <c r="T313" s="25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5" t="s">
        <v>129</v>
      </c>
      <c r="AU313" s="255" t="s">
        <v>83</v>
      </c>
      <c r="AV313" s="14" t="s">
        <v>128</v>
      </c>
      <c r="AW313" s="14" t="s">
        <v>30</v>
      </c>
      <c r="AX313" s="14" t="s">
        <v>81</v>
      </c>
      <c r="AY313" s="255" t="s">
        <v>122</v>
      </c>
    </row>
    <row r="314" s="2" customFormat="1" ht="21.75" customHeight="1">
      <c r="A314" s="38"/>
      <c r="B314" s="39"/>
      <c r="C314" s="266" t="s">
        <v>362</v>
      </c>
      <c r="D314" s="266" t="s">
        <v>155</v>
      </c>
      <c r="E314" s="267" t="s">
        <v>363</v>
      </c>
      <c r="F314" s="268" t="s">
        <v>364</v>
      </c>
      <c r="G314" s="269" t="s">
        <v>176</v>
      </c>
      <c r="H314" s="270">
        <v>74</v>
      </c>
      <c r="I314" s="271"/>
      <c r="J314" s="272">
        <f>ROUND(I314*H314,2)</f>
        <v>0</v>
      </c>
      <c r="K314" s="273"/>
      <c r="L314" s="274"/>
      <c r="M314" s="275" t="s">
        <v>1</v>
      </c>
      <c r="N314" s="276" t="s">
        <v>38</v>
      </c>
      <c r="O314" s="91"/>
      <c r="P314" s="229">
        <f>O314*H314</f>
        <v>0</v>
      </c>
      <c r="Q314" s="229">
        <v>0</v>
      </c>
      <c r="R314" s="229">
        <f>Q314*H314</f>
        <v>0</v>
      </c>
      <c r="S314" s="229">
        <v>0</v>
      </c>
      <c r="T314" s="230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31" t="s">
        <v>144</v>
      </c>
      <c r="AT314" s="231" t="s">
        <v>155</v>
      </c>
      <c r="AU314" s="231" t="s">
        <v>83</v>
      </c>
      <c r="AY314" s="17" t="s">
        <v>122</v>
      </c>
      <c r="BE314" s="232">
        <f>IF(N314="základní",J314,0)</f>
        <v>0</v>
      </c>
      <c r="BF314" s="232">
        <f>IF(N314="snížená",J314,0)</f>
        <v>0</v>
      </c>
      <c r="BG314" s="232">
        <f>IF(N314="zákl. přenesená",J314,0)</f>
        <v>0</v>
      </c>
      <c r="BH314" s="232">
        <f>IF(N314="sníž. přenesená",J314,0)</f>
        <v>0</v>
      </c>
      <c r="BI314" s="232">
        <f>IF(N314="nulová",J314,0)</f>
        <v>0</v>
      </c>
      <c r="BJ314" s="17" t="s">
        <v>81</v>
      </c>
      <c r="BK314" s="232">
        <f>ROUND(I314*H314,2)</f>
        <v>0</v>
      </c>
      <c r="BL314" s="17" t="s">
        <v>128</v>
      </c>
      <c r="BM314" s="231" t="s">
        <v>365</v>
      </c>
    </row>
    <row r="315" s="13" customFormat="1">
      <c r="A315" s="13"/>
      <c r="B315" s="233"/>
      <c r="C315" s="234"/>
      <c r="D315" s="235" t="s">
        <v>129</v>
      </c>
      <c r="E315" s="236" t="s">
        <v>1</v>
      </c>
      <c r="F315" s="237" t="s">
        <v>302</v>
      </c>
      <c r="G315" s="234"/>
      <c r="H315" s="238">
        <v>74</v>
      </c>
      <c r="I315" s="239"/>
      <c r="J315" s="234"/>
      <c r="K315" s="234"/>
      <c r="L315" s="240"/>
      <c r="M315" s="241"/>
      <c r="N315" s="242"/>
      <c r="O315" s="242"/>
      <c r="P315" s="242"/>
      <c r="Q315" s="242"/>
      <c r="R315" s="242"/>
      <c r="S315" s="242"/>
      <c r="T315" s="24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4" t="s">
        <v>129</v>
      </c>
      <c r="AU315" s="244" t="s">
        <v>83</v>
      </c>
      <c r="AV315" s="13" t="s">
        <v>83</v>
      </c>
      <c r="AW315" s="13" t="s">
        <v>30</v>
      </c>
      <c r="AX315" s="13" t="s">
        <v>73</v>
      </c>
      <c r="AY315" s="244" t="s">
        <v>122</v>
      </c>
    </row>
    <row r="316" s="14" customFormat="1">
      <c r="A316" s="14"/>
      <c r="B316" s="245"/>
      <c r="C316" s="246"/>
      <c r="D316" s="235" t="s">
        <v>129</v>
      </c>
      <c r="E316" s="247" t="s">
        <v>1</v>
      </c>
      <c r="F316" s="248" t="s">
        <v>130</v>
      </c>
      <c r="G316" s="246"/>
      <c r="H316" s="249">
        <v>74</v>
      </c>
      <c r="I316" s="250"/>
      <c r="J316" s="246"/>
      <c r="K316" s="246"/>
      <c r="L316" s="251"/>
      <c r="M316" s="252"/>
      <c r="N316" s="253"/>
      <c r="O316" s="253"/>
      <c r="P316" s="253"/>
      <c r="Q316" s="253"/>
      <c r="R316" s="253"/>
      <c r="S316" s="253"/>
      <c r="T316" s="25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5" t="s">
        <v>129</v>
      </c>
      <c r="AU316" s="255" t="s">
        <v>83</v>
      </c>
      <c r="AV316" s="14" t="s">
        <v>128</v>
      </c>
      <c r="AW316" s="14" t="s">
        <v>30</v>
      </c>
      <c r="AX316" s="14" t="s">
        <v>81</v>
      </c>
      <c r="AY316" s="255" t="s">
        <v>122</v>
      </c>
    </row>
    <row r="317" s="2" customFormat="1" ht="33" customHeight="1">
      <c r="A317" s="38"/>
      <c r="B317" s="39"/>
      <c r="C317" s="266" t="s">
        <v>256</v>
      </c>
      <c r="D317" s="266" t="s">
        <v>155</v>
      </c>
      <c r="E317" s="267" t="s">
        <v>366</v>
      </c>
      <c r="F317" s="268" t="s">
        <v>367</v>
      </c>
      <c r="G317" s="269" t="s">
        <v>127</v>
      </c>
      <c r="H317" s="270">
        <v>101</v>
      </c>
      <c r="I317" s="271"/>
      <c r="J317" s="272">
        <f>ROUND(I317*H317,2)</f>
        <v>0</v>
      </c>
      <c r="K317" s="273"/>
      <c r="L317" s="274"/>
      <c r="M317" s="275" t="s">
        <v>1</v>
      </c>
      <c r="N317" s="276" t="s">
        <v>38</v>
      </c>
      <c r="O317" s="91"/>
      <c r="P317" s="229">
        <f>O317*H317</f>
        <v>0</v>
      </c>
      <c r="Q317" s="229">
        <v>0</v>
      </c>
      <c r="R317" s="229">
        <f>Q317*H317</f>
        <v>0</v>
      </c>
      <c r="S317" s="229">
        <v>0</v>
      </c>
      <c r="T317" s="230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31" t="s">
        <v>144</v>
      </c>
      <c r="AT317" s="231" t="s">
        <v>155</v>
      </c>
      <c r="AU317" s="231" t="s">
        <v>83</v>
      </c>
      <c r="AY317" s="17" t="s">
        <v>122</v>
      </c>
      <c r="BE317" s="232">
        <f>IF(N317="základní",J317,0)</f>
        <v>0</v>
      </c>
      <c r="BF317" s="232">
        <f>IF(N317="snížená",J317,0)</f>
        <v>0</v>
      </c>
      <c r="BG317" s="232">
        <f>IF(N317="zákl. přenesená",J317,0)</f>
        <v>0</v>
      </c>
      <c r="BH317" s="232">
        <f>IF(N317="sníž. přenesená",J317,0)</f>
        <v>0</v>
      </c>
      <c r="BI317" s="232">
        <f>IF(N317="nulová",J317,0)</f>
        <v>0</v>
      </c>
      <c r="BJ317" s="17" t="s">
        <v>81</v>
      </c>
      <c r="BK317" s="232">
        <f>ROUND(I317*H317,2)</f>
        <v>0</v>
      </c>
      <c r="BL317" s="17" t="s">
        <v>128</v>
      </c>
      <c r="BM317" s="231" t="s">
        <v>368</v>
      </c>
    </row>
    <row r="318" s="13" customFormat="1">
      <c r="A318" s="13"/>
      <c r="B318" s="233"/>
      <c r="C318" s="234"/>
      <c r="D318" s="235" t="s">
        <v>129</v>
      </c>
      <c r="E318" s="236" t="s">
        <v>1</v>
      </c>
      <c r="F318" s="237" t="s">
        <v>369</v>
      </c>
      <c r="G318" s="234"/>
      <c r="H318" s="238">
        <v>101</v>
      </c>
      <c r="I318" s="239"/>
      <c r="J318" s="234"/>
      <c r="K318" s="234"/>
      <c r="L318" s="240"/>
      <c r="M318" s="241"/>
      <c r="N318" s="242"/>
      <c r="O318" s="242"/>
      <c r="P318" s="242"/>
      <c r="Q318" s="242"/>
      <c r="R318" s="242"/>
      <c r="S318" s="242"/>
      <c r="T318" s="24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4" t="s">
        <v>129</v>
      </c>
      <c r="AU318" s="244" t="s">
        <v>83</v>
      </c>
      <c r="AV318" s="13" t="s">
        <v>83</v>
      </c>
      <c r="AW318" s="13" t="s">
        <v>30</v>
      </c>
      <c r="AX318" s="13" t="s">
        <v>73</v>
      </c>
      <c r="AY318" s="244" t="s">
        <v>122</v>
      </c>
    </row>
    <row r="319" s="14" customFormat="1">
      <c r="A319" s="14"/>
      <c r="B319" s="245"/>
      <c r="C319" s="246"/>
      <c r="D319" s="235" t="s">
        <v>129</v>
      </c>
      <c r="E319" s="247" t="s">
        <v>1</v>
      </c>
      <c r="F319" s="248" t="s">
        <v>130</v>
      </c>
      <c r="G319" s="246"/>
      <c r="H319" s="249">
        <v>101</v>
      </c>
      <c r="I319" s="250"/>
      <c r="J319" s="246"/>
      <c r="K319" s="246"/>
      <c r="L319" s="251"/>
      <c r="M319" s="252"/>
      <c r="N319" s="253"/>
      <c r="O319" s="253"/>
      <c r="P319" s="253"/>
      <c r="Q319" s="253"/>
      <c r="R319" s="253"/>
      <c r="S319" s="253"/>
      <c r="T319" s="25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5" t="s">
        <v>129</v>
      </c>
      <c r="AU319" s="255" t="s">
        <v>83</v>
      </c>
      <c r="AV319" s="14" t="s">
        <v>128</v>
      </c>
      <c r="AW319" s="14" t="s">
        <v>30</v>
      </c>
      <c r="AX319" s="14" t="s">
        <v>81</v>
      </c>
      <c r="AY319" s="255" t="s">
        <v>122</v>
      </c>
    </row>
    <row r="320" s="12" customFormat="1" ht="22.8" customHeight="1">
      <c r="A320" s="12"/>
      <c r="B320" s="203"/>
      <c r="C320" s="204"/>
      <c r="D320" s="205" t="s">
        <v>72</v>
      </c>
      <c r="E320" s="217" t="s">
        <v>144</v>
      </c>
      <c r="F320" s="217" t="s">
        <v>370</v>
      </c>
      <c r="G320" s="204"/>
      <c r="H320" s="204"/>
      <c r="I320" s="207"/>
      <c r="J320" s="218">
        <f>BK320</f>
        <v>0</v>
      </c>
      <c r="K320" s="204"/>
      <c r="L320" s="209"/>
      <c r="M320" s="210"/>
      <c r="N320" s="211"/>
      <c r="O320" s="211"/>
      <c r="P320" s="212">
        <f>SUM(P321:P349)</f>
        <v>0</v>
      </c>
      <c r="Q320" s="211"/>
      <c r="R320" s="212">
        <f>SUM(R321:R349)</f>
        <v>0</v>
      </c>
      <c r="S320" s="211"/>
      <c r="T320" s="213">
        <f>SUM(T321:T349)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14" t="s">
        <v>81</v>
      </c>
      <c r="AT320" s="215" t="s">
        <v>72</v>
      </c>
      <c r="AU320" s="215" t="s">
        <v>81</v>
      </c>
      <c r="AY320" s="214" t="s">
        <v>122</v>
      </c>
      <c r="BK320" s="216">
        <f>SUM(BK321:BK349)</f>
        <v>0</v>
      </c>
    </row>
    <row r="321" s="2" customFormat="1" ht="21.75" customHeight="1">
      <c r="A321" s="38"/>
      <c r="B321" s="39"/>
      <c r="C321" s="219" t="s">
        <v>371</v>
      </c>
      <c r="D321" s="219" t="s">
        <v>124</v>
      </c>
      <c r="E321" s="220" t="s">
        <v>372</v>
      </c>
      <c r="F321" s="221" t="s">
        <v>373</v>
      </c>
      <c r="G321" s="222" t="s">
        <v>127</v>
      </c>
      <c r="H321" s="223">
        <v>2</v>
      </c>
      <c r="I321" s="224"/>
      <c r="J321" s="225">
        <f>ROUND(I321*H321,2)</f>
        <v>0</v>
      </c>
      <c r="K321" s="226"/>
      <c r="L321" s="44"/>
      <c r="M321" s="227" t="s">
        <v>1</v>
      </c>
      <c r="N321" s="228" t="s">
        <v>38</v>
      </c>
      <c r="O321" s="91"/>
      <c r="P321" s="229">
        <f>O321*H321</f>
        <v>0</v>
      </c>
      <c r="Q321" s="229">
        <v>0</v>
      </c>
      <c r="R321" s="229">
        <f>Q321*H321</f>
        <v>0</v>
      </c>
      <c r="S321" s="229">
        <v>0</v>
      </c>
      <c r="T321" s="230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31" t="s">
        <v>128</v>
      </c>
      <c r="AT321" s="231" t="s">
        <v>124</v>
      </c>
      <c r="AU321" s="231" t="s">
        <v>83</v>
      </c>
      <c r="AY321" s="17" t="s">
        <v>122</v>
      </c>
      <c r="BE321" s="232">
        <f>IF(N321="základní",J321,0)</f>
        <v>0</v>
      </c>
      <c r="BF321" s="232">
        <f>IF(N321="snížená",J321,0)</f>
        <v>0</v>
      </c>
      <c r="BG321" s="232">
        <f>IF(N321="zákl. přenesená",J321,0)</f>
        <v>0</v>
      </c>
      <c r="BH321" s="232">
        <f>IF(N321="sníž. přenesená",J321,0)</f>
        <v>0</v>
      </c>
      <c r="BI321" s="232">
        <f>IF(N321="nulová",J321,0)</f>
        <v>0</v>
      </c>
      <c r="BJ321" s="17" t="s">
        <v>81</v>
      </c>
      <c r="BK321" s="232">
        <f>ROUND(I321*H321,2)</f>
        <v>0</v>
      </c>
      <c r="BL321" s="17" t="s">
        <v>128</v>
      </c>
      <c r="BM321" s="231" t="s">
        <v>374</v>
      </c>
    </row>
    <row r="322" s="13" customFormat="1">
      <c r="A322" s="13"/>
      <c r="B322" s="233"/>
      <c r="C322" s="234"/>
      <c r="D322" s="235" t="s">
        <v>129</v>
      </c>
      <c r="E322" s="236" t="s">
        <v>1</v>
      </c>
      <c r="F322" s="237" t="s">
        <v>83</v>
      </c>
      <c r="G322" s="234"/>
      <c r="H322" s="238">
        <v>2</v>
      </c>
      <c r="I322" s="239"/>
      <c r="J322" s="234"/>
      <c r="K322" s="234"/>
      <c r="L322" s="240"/>
      <c r="M322" s="241"/>
      <c r="N322" s="242"/>
      <c r="O322" s="242"/>
      <c r="P322" s="242"/>
      <c r="Q322" s="242"/>
      <c r="R322" s="242"/>
      <c r="S322" s="242"/>
      <c r="T322" s="24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4" t="s">
        <v>129</v>
      </c>
      <c r="AU322" s="244" t="s">
        <v>83</v>
      </c>
      <c r="AV322" s="13" t="s">
        <v>83</v>
      </c>
      <c r="AW322" s="13" t="s">
        <v>30</v>
      </c>
      <c r="AX322" s="13" t="s">
        <v>73</v>
      </c>
      <c r="AY322" s="244" t="s">
        <v>122</v>
      </c>
    </row>
    <row r="323" s="14" customFormat="1">
      <c r="A323" s="14"/>
      <c r="B323" s="245"/>
      <c r="C323" s="246"/>
      <c r="D323" s="235" t="s">
        <v>129</v>
      </c>
      <c r="E323" s="247" t="s">
        <v>1</v>
      </c>
      <c r="F323" s="248" t="s">
        <v>130</v>
      </c>
      <c r="G323" s="246"/>
      <c r="H323" s="249">
        <v>2</v>
      </c>
      <c r="I323" s="250"/>
      <c r="J323" s="246"/>
      <c r="K323" s="246"/>
      <c r="L323" s="251"/>
      <c r="M323" s="252"/>
      <c r="N323" s="253"/>
      <c r="O323" s="253"/>
      <c r="P323" s="253"/>
      <c r="Q323" s="253"/>
      <c r="R323" s="253"/>
      <c r="S323" s="253"/>
      <c r="T323" s="25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5" t="s">
        <v>129</v>
      </c>
      <c r="AU323" s="255" t="s">
        <v>83</v>
      </c>
      <c r="AV323" s="14" t="s">
        <v>128</v>
      </c>
      <c r="AW323" s="14" t="s">
        <v>30</v>
      </c>
      <c r="AX323" s="14" t="s">
        <v>81</v>
      </c>
      <c r="AY323" s="255" t="s">
        <v>122</v>
      </c>
    </row>
    <row r="324" s="2" customFormat="1" ht="21.75" customHeight="1">
      <c r="A324" s="38"/>
      <c r="B324" s="39"/>
      <c r="C324" s="266" t="s">
        <v>260</v>
      </c>
      <c r="D324" s="266" t="s">
        <v>155</v>
      </c>
      <c r="E324" s="267" t="s">
        <v>375</v>
      </c>
      <c r="F324" s="268" t="s">
        <v>376</v>
      </c>
      <c r="G324" s="269" t="s">
        <v>127</v>
      </c>
      <c r="H324" s="270">
        <v>2</v>
      </c>
      <c r="I324" s="271"/>
      <c r="J324" s="272">
        <f>ROUND(I324*H324,2)</f>
        <v>0</v>
      </c>
      <c r="K324" s="273"/>
      <c r="L324" s="274"/>
      <c r="M324" s="275" t="s">
        <v>1</v>
      </c>
      <c r="N324" s="276" t="s">
        <v>38</v>
      </c>
      <c r="O324" s="91"/>
      <c r="P324" s="229">
        <f>O324*H324</f>
        <v>0</v>
      </c>
      <c r="Q324" s="229">
        <v>0</v>
      </c>
      <c r="R324" s="229">
        <f>Q324*H324</f>
        <v>0</v>
      </c>
      <c r="S324" s="229">
        <v>0</v>
      </c>
      <c r="T324" s="230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31" t="s">
        <v>144</v>
      </c>
      <c r="AT324" s="231" t="s">
        <v>155</v>
      </c>
      <c r="AU324" s="231" t="s">
        <v>83</v>
      </c>
      <c r="AY324" s="17" t="s">
        <v>122</v>
      </c>
      <c r="BE324" s="232">
        <f>IF(N324="základní",J324,0)</f>
        <v>0</v>
      </c>
      <c r="BF324" s="232">
        <f>IF(N324="snížená",J324,0)</f>
        <v>0</v>
      </c>
      <c r="BG324" s="232">
        <f>IF(N324="zákl. přenesená",J324,0)</f>
        <v>0</v>
      </c>
      <c r="BH324" s="232">
        <f>IF(N324="sníž. přenesená",J324,0)</f>
        <v>0</v>
      </c>
      <c r="BI324" s="232">
        <f>IF(N324="nulová",J324,0)</f>
        <v>0</v>
      </c>
      <c r="BJ324" s="17" t="s">
        <v>81</v>
      </c>
      <c r="BK324" s="232">
        <f>ROUND(I324*H324,2)</f>
        <v>0</v>
      </c>
      <c r="BL324" s="17" t="s">
        <v>128</v>
      </c>
      <c r="BM324" s="231" t="s">
        <v>377</v>
      </c>
    </row>
    <row r="325" s="13" customFormat="1">
      <c r="A325" s="13"/>
      <c r="B325" s="233"/>
      <c r="C325" s="234"/>
      <c r="D325" s="235" t="s">
        <v>129</v>
      </c>
      <c r="E325" s="236" t="s">
        <v>1</v>
      </c>
      <c r="F325" s="237" t="s">
        <v>83</v>
      </c>
      <c r="G325" s="234"/>
      <c r="H325" s="238">
        <v>2</v>
      </c>
      <c r="I325" s="239"/>
      <c r="J325" s="234"/>
      <c r="K325" s="234"/>
      <c r="L325" s="240"/>
      <c r="M325" s="241"/>
      <c r="N325" s="242"/>
      <c r="O325" s="242"/>
      <c r="P325" s="242"/>
      <c r="Q325" s="242"/>
      <c r="R325" s="242"/>
      <c r="S325" s="242"/>
      <c r="T325" s="24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4" t="s">
        <v>129</v>
      </c>
      <c r="AU325" s="244" t="s">
        <v>83</v>
      </c>
      <c r="AV325" s="13" t="s">
        <v>83</v>
      </c>
      <c r="AW325" s="13" t="s">
        <v>30</v>
      </c>
      <c r="AX325" s="13" t="s">
        <v>73</v>
      </c>
      <c r="AY325" s="244" t="s">
        <v>122</v>
      </c>
    </row>
    <row r="326" s="14" customFormat="1">
      <c r="A326" s="14"/>
      <c r="B326" s="245"/>
      <c r="C326" s="246"/>
      <c r="D326" s="235" t="s">
        <v>129</v>
      </c>
      <c r="E326" s="247" t="s">
        <v>1</v>
      </c>
      <c r="F326" s="248" t="s">
        <v>130</v>
      </c>
      <c r="G326" s="246"/>
      <c r="H326" s="249">
        <v>2</v>
      </c>
      <c r="I326" s="250"/>
      <c r="J326" s="246"/>
      <c r="K326" s="246"/>
      <c r="L326" s="251"/>
      <c r="M326" s="252"/>
      <c r="N326" s="253"/>
      <c r="O326" s="253"/>
      <c r="P326" s="253"/>
      <c r="Q326" s="253"/>
      <c r="R326" s="253"/>
      <c r="S326" s="253"/>
      <c r="T326" s="25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5" t="s">
        <v>129</v>
      </c>
      <c r="AU326" s="255" t="s">
        <v>83</v>
      </c>
      <c r="AV326" s="14" t="s">
        <v>128</v>
      </c>
      <c r="AW326" s="14" t="s">
        <v>30</v>
      </c>
      <c r="AX326" s="14" t="s">
        <v>81</v>
      </c>
      <c r="AY326" s="255" t="s">
        <v>122</v>
      </c>
    </row>
    <row r="327" s="2" customFormat="1" ht="21.75" customHeight="1">
      <c r="A327" s="38"/>
      <c r="B327" s="39"/>
      <c r="C327" s="219" t="s">
        <v>378</v>
      </c>
      <c r="D327" s="219" t="s">
        <v>124</v>
      </c>
      <c r="E327" s="220" t="s">
        <v>379</v>
      </c>
      <c r="F327" s="221" t="s">
        <v>380</v>
      </c>
      <c r="G327" s="222" t="s">
        <v>143</v>
      </c>
      <c r="H327" s="223">
        <v>3</v>
      </c>
      <c r="I327" s="224"/>
      <c r="J327" s="225">
        <f>ROUND(I327*H327,2)</f>
        <v>0</v>
      </c>
      <c r="K327" s="226"/>
      <c r="L327" s="44"/>
      <c r="M327" s="227" t="s">
        <v>1</v>
      </c>
      <c r="N327" s="228" t="s">
        <v>38</v>
      </c>
      <c r="O327" s="91"/>
      <c r="P327" s="229">
        <f>O327*H327</f>
        <v>0</v>
      </c>
      <c r="Q327" s="229">
        <v>0</v>
      </c>
      <c r="R327" s="229">
        <f>Q327*H327</f>
        <v>0</v>
      </c>
      <c r="S327" s="229">
        <v>0</v>
      </c>
      <c r="T327" s="230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31" t="s">
        <v>128</v>
      </c>
      <c r="AT327" s="231" t="s">
        <v>124</v>
      </c>
      <c r="AU327" s="231" t="s">
        <v>83</v>
      </c>
      <c r="AY327" s="17" t="s">
        <v>122</v>
      </c>
      <c r="BE327" s="232">
        <f>IF(N327="základní",J327,0)</f>
        <v>0</v>
      </c>
      <c r="BF327" s="232">
        <f>IF(N327="snížená",J327,0)</f>
        <v>0</v>
      </c>
      <c r="BG327" s="232">
        <f>IF(N327="zákl. přenesená",J327,0)</f>
        <v>0</v>
      </c>
      <c r="BH327" s="232">
        <f>IF(N327="sníž. přenesená",J327,0)</f>
        <v>0</v>
      </c>
      <c r="BI327" s="232">
        <f>IF(N327="nulová",J327,0)</f>
        <v>0</v>
      </c>
      <c r="BJ327" s="17" t="s">
        <v>81</v>
      </c>
      <c r="BK327" s="232">
        <f>ROUND(I327*H327,2)</f>
        <v>0</v>
      </c>
      <c r="BL327" s="17" t="s">
        <v>128</v>
      </c>
      <c r="BM327" s="231" t="s">
        <v>381</v>
      </c>
    </row>
    <row r="328" s="13" customFormat="1">
      <c r="A328" s="13"/>
      <c r="B328" s="233"/>
      <c r="C328" s="234"/>
      <c r="D328" s="235" t="s">
        <v>129</v>
      </c>
      <c r="E328" s="236" t="s">
        <v>1</v>
      </c>
      <c r="F328" s="237" t="s">
        <v>135</v>
      </c>
      <c r="G328" s="234"/>
      <c r="H328" s="238">
        <v>3</v>
      </c>
      <c r="I328" s="239"/>
      <c r="J328" s="234"/>
      <c r="K328" s="234"/>
      <c r="L328" s="240"/>
      <c r="M328" s="241"/>
      <c r="N328" s="242"/>
      <c r="O328" s="242"/>
      <c r="P328" s="242"/>
      <c r="Q328" s="242"/>
      <c r="R328" s="242"/>
      <c r="S328" s="242"/>
      <c r="T328" s="24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4" t="s">
        <v>129</v>
      </c>
      <c r="AU328" s="244" t="s">
        <v>83</v>
      </c>
      <c r="AV328" s="13" t="s">
        <v>83</v>
      </c>
      <c r="AW328" s="13" t="s">
        <v>30</v>
      </c>
      <c r="AX328" s="13" t="s">
        <v>73</v>
      </c>
      <c r="AY328" s="244" t="s">
        <v>122</v>
      </c>
    </row>
    <row r="329" s="14" customFormat="1">
      <c r="A329" s="14"/>
      <c r="B329" s="245"/>
      <c r="C329" s="246"/>
      <c r="D329" s="235" t="s">
        <v>129</v>
      </c>
      <c r="E329" s="247" t="s">
        <v>1</v>
      </c>
      <c r="F329" s="248" t="s">
        <v>130</v>
      </c>
      <c r="G329" s="246"/>
      <c r="H329" s="249">
        <v>3</v>
      </c>
      <c r="I329" s="250"/>
      <c r="J329" s="246"/>
      <c r="K329" s="246"/>
      <c r="L329" s="251"/>
      <c r="M329" s="252"/>
      <c r="N329" s="253"/>
      <c r="O329" s="253"/>
      <c r="P329" s="253"/>
      <c r="Q329" s="253"/>
      <c r="R329" s="253"/>
      <c r="S329" s="253"/>
      <c r="T329" s="25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5" t="s">
        <v>129</v>
      </c>
      <c r="AU329" s="255" t="s">
        <v>83</v>
      </c>
      <c r="AV329" s="14" t="s">
        <v>128</v>
      </c>
      <c r="AW329" s="14" t="s">
        <v>30</v>
      </c>
      <c r="AX329" s="14" t="s">
        <v>81</v>
      </c>
      <c r="AY329" s="255" t="s">
        <v>122</v>
      </c>
    </row>
    <row r="330" s="2" customFormat="1" ht="21.75" customHeight="1">
      <c r="A330" s="38"/>
      <c r="B330" s="39"/>
      <c r="C330" s="219" t="s">
        <v>265</v>
      </c>
      <c r="D330" s="219" t="s">
        <v>124</v>
      </c>
      <c r="E330" s="220" t="s">
        <v>382</v>
      </c>
      <c r="F330" s="221" t="s">
        <v>383</v>
      </c>
      <c r="G330" s="222" t="s">
        <v>384</v>
      </c>
      <c r="H330" s="223">
        <v>14</v>
      </c>
      <c r="I330" s="224"/>
      <c r="J330" s="225">
        <f>ROUND(I330*H330,2)</f>
        <v>0</v>
      </c>
      <c r="K330" s="226"/>
      <c r="L330" s="44"/>
      <c r="M330" s="227" t="s">
        <v>1</v>
      </c>
      <c r="N330" s="228" t="s">
        <v>38</v>
      </c>
      <c r="O330" s="91"/>
      <c r="P330" s="229">
        <f>O330*H330</f>
        <v>0</v>
      </c>
      <c r="Q330" s="229">
        <v>0</v>
      </c>
      <c r="R330" s="229">
        <f>Q330*H330</f>
        <v>0</v>
      </c>
      <c r="S330" s="229">
        <v>0</v>
      </c>
      <c r="T330" s="230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31" t="s">
        <v>128</v>
      </c>
      <c r="AT330" s="231" t="s">
        <v>124</v>
      </c>
      <c r="AU330" s="231" t="s">
        <v>83</v>
      </c>
      <c r="AY330" s="17" t="s">
        <v>122</v>
      </c>
      <c r="BE330" s="232">
        <f>IF(N330="základní",J330,0)</f>
        <v>0</v>
      </c>
      <c r="BF330" s="232">
        <f>IF(N330="snížená",J330,0)</f>
        <v>0</v>
      </c>
      <c r="BG330" s="232">
        <f>IF(N330="zákl. přenesená",J330,0)</f>
        <v>0</v>
      </c>
      <c r="BH330" s="232">
        <f>IF(N330="sníž. přenesená",J330,0)</f>
        <v>0</v>
      </c>
      <c r="BI330" s="232">
        <f>IF(N330="nulová",J330,0)</f>
        <v>0</v>
      </c>
      <c r="BJ330" s="17" t="s">
        <v>81</v>
      </c>
      <c r="BK330" s="232">
        <f>ROUND(I330*H330,2)</f>
        <v>0</v>
      </c>
      <c r="BL330" s="17" t="s">
        <v>128</v>
      </c>
      <c r="BM330" s="231" t="s">
        <v>385</v>
      </c>
    </row>
    <row r="331" s="13" customFormat="1">
      <c r="A331" s="13"/>
      <c r="B331" s="233"/>
      <c r="C331" s="234"/>
      <c r="D331" s="235" t="s">
        <v>129</v>
      </c>
      <c r="E331" s="236" t="s">
        <v>1</v>
      </c>
      <c r="F331" s="237" t="s">
        <v>159</v>
      </c>
      <c r="G331" s="234"/>
      <c r="H331" s="238">
        <v>14</v>
      </c>
      <c r="I331" s="239"/>
      <c r="J331" s="234"/>
      <c r="K331" s="234"/>
      <c r="L331" s="240"/>
      <c r="M331" s="241"/>
      <c r="N331" s="242"/>
      <c r="O331" s="242"/>
      <c r="P331" s="242"/>
      <c r="Q331" s="242"/>
      <c r="R331" s="242"/>
      <c r="S331" s="242"/>
      <c r="T331" s="24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4" t="s">
        <v>129</v>
      </c>
      <c r="AU331" s="244" t="s">
        <v>83</v>
      </c>
      <c r="AV331" s="13" t="s">
        <v>83</v>
      </c>
      <c r="AW331" s="13" t="s">
        <v>30</v>
      </c>
      <c r="AX331" s="13" t="s">
        <v>73</v>
      </c>
      <c r="AY331" s="244" t="s">
        <v>122</v>
      </c>
    </row>
    <row r="332" s="14" customFormat="1">
      <c r="A332" s="14"/>
      <c r="B332" s="245"/>
      <c r="C332" s="246"/>
      <c r="D332" s="235" t="s">
        <v>129</v>
      </c>
      <c r="E332" s="247" t="s">
        <v>1</v>
      </c>
      <c r="F332" s="248" t="s">
        <v>130</v>
      </c>
      <c r="G332" s="246"/>
      <c r="H332" s="249">
        <v>14</v>
      </c>
      <c r="I332" s="250"/>
      <c r="J332" s="246"/>
      <c r="K332" s="246"/>
      <c r="L332" s="251"/>
      <c r="M332" s="252"/>
      <c r="N332" s="253"/>
      <c r="O332" s="253"/>
      <c r="P332" s="253"/>
      <c r="Q332" s="253"/>
      <c r="R332" s="253"/>
      <c r="S332" s="253"/>
      <c r="T332" s="25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5" t="s">
        <v>129</v>
      </c>
      <c r="AU332" s="255" t="s">
        <v>83</v>
      </c>
      <c r="AV332" s="14" t="s">
        <v>128</v>
      </c>
      <c r="AW332" s="14" t="s">
        <v>30</v>
      </c>
      <c r="AX332" s="14" t="s">
        <v>81</v>
      </c>
      <c r="AY332" s="255" t="s">
        <v>122</v>
      </c>
    </row>
    <row r="333" s="2" customFormat="1" ht="21.75" customHeight="1">
      <c r="A333" s="38"/>
      <c r="B333" s="39"/>
      <c r="C333" s="219" t="s">
        <v>386</v>
      </c>
      <c r="D333" s="219" t="s">
        <v>124</v>
      </c>
      <c r="E333" s="220" t="s">
        <v>387</v>
      </c>
      <c r="F333" s="221" t="s">
        <v>388</v>
      </c>
      <c r="G333" s="222" t="s">
        <v>384</v>
      </c>
      <c r="H333" s="223">
        <v>14</v>
      </c>
      <c r="I333" s="224"/>
      <c r="J333" s="225">
        <f>ROUND(I333*H333,2)</f>
        <v>0</v>
      </c>
      <c r="K333" s="226"/>
      <c r="L333" s="44"/>
      <c r="M333" s="227" t="s">
        <v>1</v>
      </c>
      <c r="N333" s="228" t="s">
        <v>38</v>
      </c>
      <c r="O333" s="91"/>
      <c r="P333" s="229">
        <f>O333*H333</f>
        <v>0</v>
      </c>
      <c r="Q333" s="229">
        <v>0</v>
      </c>
      <c r="R333" s="229">
        <f>Q333*H333</f>
        <v>0</v>
      </c>
      <c r="S333" s="229">
        <v>0</v>
      </c>
      <c r="T333" s="230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31" t="s">
        <v>128</v>
      </c>
      <c r="AT333" s="231" t="s">
        <v>124</v>
      </c>
      <c r="AU333" s="231" t="s">
        <v>83</v>
      </c>
      <c r="AY333" s="17" t="s">
        <v>122</v>
      </c>
      <c r="BE333" s="232">
        <f>IF(N333="základní",J333,0)</f>
        <v>0</v>
      </c>
      <c r="BF333" s="232">
        <f>IF(N333="snížená",J333,0)</f>
        <v>0</v>
      </c>
      <c r="BG333" s="232">
        <f>IF(N333="zákl. přenesená",J333,0)</f>
        <v>0</v>
      </c>
      <c r="BH333" s="232">
        <f>IF(N333="sníž. přenesená",J333,0)</f>
        <v>0</v>
      </c>
      <c r="BI333" s="232">
        <f>IF(N333="nulová",J333,0)</f>
        <v>0</v>
      </c>
      <c r="BJ333" s="17" t="s">
        <v>81</v>
      </c>
      <c r="BK333" s="232">
        <f>ROUND(I333*H333,2)</f>
        <v>0</v>
      </c>
      <c r="BL333" s="17" t="s">
        <v>128</v>
      </c>
      <c r="BM333" s="231" t="s">
        <v>389</v>
      </c>
    </row>
    <row r="334" s="13" customFormat="1">
      <c r="A334" s="13"/>
      <c r="B334" s="233"/>
      <c r="C334" s="234"/>
      <c r="D334" s="235" t="s">
        <v>129</v>
      </c>
      <c r="E334" s="236" t="s">
        <v>1</v>
      </c>
      <c r="F334" s="237" t="s">
        <v>159</v>
      </c>
      <c r="G334" s="234"/>
      <c r="H334" s="238">
        <v>14</v>
      </c>
      <c r="I334" s="239"/>
      <c r="J334" s="234"/>
      <c r="K334" s="234"/>
      <c r="L334" s="240"/>
      <c r="M334" s="241"/>
      <c r="N334" s="242"/>
      <c r="O334" s="242"/>
      <c r="P334" s="242"/>
      <c r="Q334" s="242"/>
      <c r="R334" s="242"/>
      <c r="S334" s="242"/>
      <c r="T334" s="24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4" t="s">
        <v>129</v>
      </c>
      <c r="AU334" s="244" t="s">
        <v>83</v>
      </c>
      <c r="AV334" s="13" t="s">
        <v>83</v>
      </c>
      <c r="AW334" s="13" t="s">
        <v>30</v>
      </c>
      <c r="AX334" s="13" t="s">
        <v>73</v>
      </c>
      <c r="AY334" s="244" t="s">
        <v>122</v>
      </c>
    </row>
    <row r="335" s="14" customFormat="1">
      <c r="A335" s="14"/>
      <c r="B335" s="245"/>
      <c r="C335" s="246"/>
      <c r="D335" s="235" t="s">
        <v>129</v>
      </c>
      <c r="E335" s="247" t="s">
        <v>1</v>
      </c>
      <c r="F335" s="248" t="s">
        <v>130</v>
      </c>
      <c r="G335" s="246"/>
      <c r="H335" s="249">
        <v>14</v>
      </c>
      <c r="I335" s="250"/>
      <c r="J335" s="246"/>
      <c r="K335" s="246"/>
      <c r="L335" s="251"/>
      <c r="M335" s="252"/>
      <c r="N335" s="253"/>
      <c r="O335" s="253"/>
      <c r="P335" s="253"/>
      <c r="Q335" s="253"/>
      <c r="R335" s="253"/>
      <c r="S335" s="253"/>
      <c r="T335" s="25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5" t="s">
        <v>129</v>
      </c>
      <c r="AU335" s="255" t="s">
        <v>83</v>
      </c>
      <c r="AV335" s="14" t="s">
        <v>128</v>
      </c>
      <c r="AW335" s="14" t="s">
        <v>30</v>
      </c>
      <c r="AX335" s="14" t="s">
        <v>81</v>
      </c>
      <c r="AY335" s="255" t="s">
        <v>122</v>
      </c>
    </row>
    <row r="336" s="2" customFormat="1" ht="21.75" customHeight="1">
      <c r="A336" s="38"/>
      <c r="B336" s="39"/>
      <c r="C336" s="219" t="s">
        <v>269</v>
      </c>
      <c r="D336" s="219" t="s">
        <v>124</v>
      </c>
      <c r="E336" s="220" t="s">
        <v>390</v>
      </c>
      <c r="F336" s="221" t="s">
        <v>391</v>
      </c>
      <c r="G336" s="222" t="s">
        <v>196</v>
      </c>
      <c r="H336" s="223">
        <v>64</v>
      </c>
      <c r="I336" s="224"/>
      <c r="J336" s="225">
        <f>ROUND(I336*H336,2)</f>
        <v>0</v>
      </c>
      <c r="K336" s="226"/>
      <c r="L336" s="44"/>
      <c r="M336" s="227" t="s">
        <v>1</v>
      </c>
      <c r="N336" s="228" t="s">
        <v>38</v>
      </c>
      <c r="O336" s="91"/>
      <c r="P336" s="229">
        <f>O336*H336</f>
        <v>0</v>
      </c>
      <c r="Q336" s="229">
        <v>0</v>
      </c>
      <c r="R336" s="229">
        <f>Q336*H336</f>
        <v>0</v>
      </c>
      <c r="S336" s="229">
        <v>0</v>
      </c>
      <c r="T336" s="230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31" t="s">
        <v>128</v>
      </c>
      <c r="AT336" s="231" t="s">
        <v>124</v>
      </c>
      <c r="AU336" s="231" t="s">
        <v>83</v>
      </c>
      <c r="AY336" s="17" t="s">
        <v>122</v>
      </c>
      <c r="BE336" s="232">
        <f>IF(N336="základní",J336,0)</f>
        <v>0</v>
      </c>
      <c r="BF336" s="232">
        <f>IF(N336="snížená",J336,0)</f>
        <v>0</v>
      </c>
      <c r="BG336" s="232">
        <f>IF(N336="zákl. přenesená",J336,0)</f>
        <v>0</v>
      </c>
      <c r="BH336" s="232">
        <f>IF(N336="sníž. přenesená",J336,0)</f>
        <v>0</v>
      </c>
      <c r="BI336" s="232">
        <f>IF(N336="nulová",J336,0)</f>
        <v>0</v>
      </c>
      <c r="BJ336" s="17" t="s">
        <v>81</v>
      </c>
      <c r="BK336" s="232">
        <f>ROUND(I336*H336,2)</f>
        <v>0</v>
      </c>
      <c r="BL336" s="17" t="s">
        <v>128</v>
      </c>
      <c r="BM336" s="231" t="s">
        <v>392</v>
      </c>
    </row>
    <row r="337" s="13" customFormat="1">
      <c r="A337" s="13"/>
      <c r="B337" s="233"/>
      <c r="C337" s="234"/>
      <c r="D337" s="235" t="s">
        <v>129</v>
      </c>
      <c r="E337" s="236" t="s">
        <v>1</v>
      </c>
      <c r="F337" s="237" t="s">
        <v>393</v>
      </c>
      <c r="G337" s="234"/>
      <c r="H337" s="238">
        <v>56</v>
      </c>
      <c r="I337" s="239"/>
      <c r="J337" s="234"/>
      <c r="K337" s="234"/>
      <c r="L337" s="240"/>
      <c r="M337" s="241"/>
      <c r="N337" s="242"/>
      <c r="O337" s="242"/>
      <c r="P337" s="242"/>
      <c r="Q337" s="242"/>
      <c r="R337" s="242"/>
      <c r="S337" s="242"/>
      <c r="T337" s="24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4" t="s">
        <v>129</v>
      </c>
      <c r="AU337" s="244" t="s">
        <v>83</v>
      </c>
      <c r="AV337" s="13" t="s">
        <v>83</v>
      </c>
      <c r="AW337" s="13" t="s">
        <v>30</v>
      </c>
      <c r="AX337" s="13" t="s">
        <v>73</v>
      </c>
      <c r="AY337" s="244" t="s">
        <v>122</v>
      </c>
    </row>
    <row r="338" s="15" customFormat="1">
      <c r="A338" s="15"/>
      <c r="B338" s="256"/>
      <c r="C338" s="257"/>
      <c r="D338" s="235" t="s">
        <v>129</v>
      </c>
      <c r="E338" s="258" t="s">
        <v>1</v>
      </c>
      <c r="F338" s="259" t="s">
        <v>394</v>
      </c>
      <c r="G338" s="257"/>
      <c r="H338" s="258" t="s">
        <v>1</v>
      </c>
      <c r="I338" s="260"/>
      <c r="J338" s="257"/>
      <c r="K338" s="257"/>
      <c r="L338" s="261"/>
      <c r="M338" s="262"/>
      <c r="N338" s="263"/>
      <c r="O338" s="263"/>
      <c r="P338" s="263"/>
      <c r="Q338" s="263"/>
      <c r="R338" s="263"/>
      <c r="S338" s="263"/>
      <c r="T338" s="264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65" t="s">
        <v>129</v>
      </c>
      <c r="AU338" s="265" t="s">
        <v>83</v>
      </c>
      <c r="AV338" s="15" t="s">
        <v>81</v>
      </c>
      <c r="AW338" s="15" t="s">
        <v>30</v>
      </c>
      <c r="AX338" s="15" t="s">
        <v>73</v>
      </c>
      <c r="AY338" s="265" t="s">
        <v>122</v>
      </c>
    </row>
    <row r="339" s="13" customFormat="1">
      <c r="A339" s="13"/>
      <c r="B339" s="233"/>
      <c r="C339" s="234"/>
      <c r="D339" s="235" t="s">
        <v>129</v>
      </c>
      <c r="E339" s="236" t="s">
        <v>1</v>
      </c>
      <c r="F339" s="237" t="s">
        <v>395</v>
      </c>
      <c r="G339" s="234"/>
      <c r="H339" s="238">
        <v>8</v>
      </c>
      <c r="I339" s="239"/>
      <c r="J339" s="234"/>
      <c r="K339" s="234"/>
      <c r="L339" s="240"/>
      <c r="M339" s="241"/>
      <c r="N339" s="242"/>
      <c r="O339" s="242"/>
      <c r="P339" s="242"/>
      <c r="Q339" s="242"/>
      <c r="R339" s="242"/>
      <c r="S339" s="242"/>
      <c r="T339" s="24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4" t="s">
        <v>129</v>
      </c>
      <c r="AU339" s="244" t="s">
        <v>83</v>
      </c>
      <c r="AV339" s="13" t="s">
        <v>83</v>
      </c>
      <c r="AW339" s="13" t="s">
        <v>30</v>
      </c>
      <c r="AX339" s="13" t="s">
        <v>73</v>
      </c>
      <c r="AY339" s="244" t="s">
        <v>122</v>
      </c>
    </row>
    <row r="340" s="14" customFormat="1">
      <c r="A340" s="14"/>
      <c r="B340" s="245"/>
      <c r="C340" s="246"/>
      <c r="D340" s="235" t="s">
        <v>129</v>
      </c>
      <c r="E340" s="247" t="s">
        <v>1</v>
      </c>
      <c r="F340" s="248" t="s">
        <v>130</v>
      </c>
      <c r="G340" s="246"/>
      <c r="H340" s="249">
        <v>64</v>
      </c>
      <c r="I340" s="250"/>
      <c r="J340" s="246"/>
      <c r="K340" s="246"/>
      <c r="L340" s="251"/>
      <c r="M340" s="252"/>
      <c r="N340" s="253"/>
      <c r="O340" s="253"/>
      <c r="P340" s="253"/>
      <c r="Q340" s="253"/>
      <c r="R340" s="253"/>
      <c r="S340" s="253"/>
      <c r="T340" s="25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5" t="s">
        <v>129</v>
      </c>
      <c r="AU340" s="255" t="s">
        <v>83</v>
      </c>
      <c r="AV340" s="14" t="s">
        <v>128</v>
      </c>
      <c r="AW340" s="14" t="s">
        <v>30</v>
      </c>
      <c r="AX340" s="14" t="s">
        <v>81</v>
      </c>
      <c r="AY340" s="255" t="s">
        <v>122</v>
      </c>
    </row>
    <row r="341" s="2" customFormat="1" ht="21.75" customHeight="1">
      <c r="A341" s="38"/>
      <c r="B341" s="39"/>
      <c r="C341" s="219" t="s">
        <v>396</v>
      </c>
      <c r="D341" s="219" t="s">
        <v>124</v>
      </c>
      <c r="E341" s="220" t="s">
        <v>397</v>
      </c>
      <c r="F341" s="221" t="s">
        <v>398</v>
      </c>
      <c r="G341" s="222" t="s">
        <v>196</v>
      </c>
      <c r="H341" s="223">
        <v>4.5</v>
      </c>
      <c r="I341" s="224"/>
      <c r="J341" s="225">
        <f>ROUND(I341*H341,2)</f>
        <v>0</v>
      </c>
      <c r="K341" s="226"/>
      <c r="L341" s="44"/>
      <c r="M341" s="227" t="s">
        <v>1</v>
      </c>
      <c r="N341" s="228" t="s">
        <v>38</v>
      </c>
      <c r="O341" s="91"/>
      <c r="P341" s="229">
        <f>O341*H341</f>
        <v>0</v>
      </c>
      <c r="Q341" s="229">
        <v>0</v>
      </c>
      <c r="R341" s="229">
        <f>Q341*H341</f>
        <v>0</v>
      </c>
      <c r="S341" s="229">
        <v>0</v>
      </c>
      <c r="T341" s="230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31" t="s">
        <v>128</v>
      </c>
      <c r="AT341" s="231" t="s">
        <v>124</v>
      </c>
      <c r="AU341" s="231" t="s">
        <v>83</v>
      </c>
      <c r="AY341" s="17" t="s">
        <v>122</v>
      </c>
      <c r="BE341" s="232">
        <f>IF(N341="základní",J341,0)</f>
        <v>0</v>
      </c>
      <c r="BF341" s="232">
        <f>IF(N341="snížená",J341,0)</f>
        <v>0</v>
      </c>
      <c r="BG341" s="232">
        <f>IF(N341="zákl. přenesená",J341,0)</f>
        <v>0</v>
      </c>
      <c r="BH341" s="232">
        <f>IF(N341="sníž. přenesená",J341,0)</f>
        <v>0</v>
      </c>
      <c r="BI341" s="232">
        <f>IF(N341="nulová",J341,0)</f>
        <v>0</v>
      </c>
      <c r="BJ341" s="17" t="s">
        <v>81</v>
      </c>
      <c r="BK341" s="232">
        <f>ROUND(I341*H341,2)</f>
        <v>0</v>
      </c>
      <c r="BL341" s="17" t="s">
        <v>128</v>
      </c>
      <c r="BM341" s="231" t="s">
        <v>399</v>
      </c>
    </row>
    <row r="342" s="13" customFormat="1">
      <c r="A342" s="13"/>
      <c r="B342" s="233"/>
      <c r="C342" s="234"/>
      <c r="D342" s="235" t="s">
        <v>129</v>
      </c>
      <c r="E342" s="236" t="s">
        <v>1</v>
      </c>
      <c r="F342" s="237" t="s">
        <v>400</v>
      </c>
      <c r="G342" s="234"/>
      <c r="H342" s="238">
        <v>4.5</v>
      </c>
      <c r="I342" s="239"/>
      <c r="J342" s="234"/>
      <c r="K342" s="234"/>
      <c r="L342" s="240"/>
      <c r="M342" s="241"/>
      <c r="N342" s="242"/>
      <c r="O342" s="242"/>
      <c r="P342" s="242"/>
      <c r="Q342" s="242"/>
      <c r="R342" s="242"/>
      <c r="S342" s="242"/>
      <c r="T342" s="24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4" t="s">
        <v>129</v>
      </c>
      <c r="AU342" s="244" t="s">
        <v>83</v>
      </c>
      <c r="AV342" s="13" t="s">
        <v>83</v>
      </c>
      <c r="AW342" s="13" t="s">
        <v>30</v>
      </c>
      <c r="AX342" s="13" t="s">
        <v>73</v>
      </c>
      <c r="AY342" s="244" t="s">
        <v>122</v>
      </c>
    </row>
    <row r="343" s="14" customFormat="1">
      <c r="A343" s="14"/>
      <c r="B343" s="245"/>
      <c r="C343" s="246"/>
      <c r="D343" s="235" t="s">
        <v>129</v>
      </c>
      <c r="E343" s="247" t="s">
        <v>1</v>
      </c>
      <c r="F343" s="248" t="s">
        <v>130</v>
      </c>
      <c r="G343" s="246"/>
      <c r="H343" s="249">
        <v>4.5</v>
      </c>
      <c r="I343" s="250"/>
      <c r="J343" s="246"/>
      <c r="K343" s="246"/>
      <c r="L343" s="251"/>
      <c r="M343" s="252"/>
      <c r="N343" s="253"/>
      <c r="O343" s="253"/>
      <c r="P343" s="253"/>
      <c r="Q343" s="253"/>
      <c r="R343" s="253"/>
      <c r="S343" s="253"/>
      <c r="T343" s="25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5" t="s">
        <v>129</v>
      </c>
      <c r="AU343" s="255" t="s">
        <v>83</v>
      </c>
      <c r="AV343" s="14" t="s">
        <v>128</v>
      </c>
      <c r="AW343" s="14" t="s">
        <v>30</v>
      </c>
      <c r="AX343" s="14" t="s">
        <v>81</v>
      </c>
      <c r="AY343" s="255" t="s">
        <v>122</v>
      </c>
    </row>
    <row r="344" s="2" customFormat="1" ht="21.75" customHeight="1">
      <c r="A344" s="38"/>
      <c r="B344" s="39"/>
      <c r="C344" s="219" t="s">
        <v>275</v>
      </c>
      <c r="D344" s="219" t="s">
        <v>124</v>
      </c>
      <c r="E344" s="220" t="s">
        <v>401</v>
      </c>
      <c r="F344" s="221" t="s">
        <v>402</v>
      </c>
      <c r="G344" s="222" t="s">
        <v>127</v>
      </c>
      <c r="H344" s="223">
        <v>3</v>
      </c>
      <c r="I344" s="224"/>
      <c r="J344" s="225">
        <f>ROUND(I344*H344,2)</f>
        <v>0</v>
      </c>
      <c r="K344" s="226"/>
      <c r="L344" s="44"/>
      <c r="M344" s="227" t="s">
        <v>1</v>
      </c>
      <c r="N344" s="228" t="s">
        <v>38</v>
      </c>
      <c r="O344" s="91"/>
      <c r="P344" s="229">
        <f>O344*H344</f>
        <v>0</v>
      </c>
      <c r="Q344" s="229">
        <v>0</v>
      </c>
      <c r="R344" s="229">
        <f>Q344*H344</f>
        <v>0</v>
      </c>
      <c r="S344" s="229">
        <v>0</v>
      </c>
      <c r="T344" s="230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31" t="s">
        <v>128</v>
      </c>
      <c r="AT344" s="231" t="s">
        <v>124</v>
      </c>
      <c r="AU344" s="231" t="s">
        <v>83</v>
      </c>
      <c r="AY344" s="17" t="s">
        <v>122</v>
      </c>
      <c r="BE344" s="232">
        <f>IF(N344="základní",J344,0)</f>
        <v>0</v>
      </c>
      <c r="BF344" s="232">
        <f>IF(N344="snížená",J344,0)</f>
        <v>0</v>
      </c>
      <c r="BG344" s="232">
        <f>IF(N344="zákl. přenesená",J344,0)</f>
        <v>0</v>
      </c>
      <c r="BH344" s="232">
        <f>IF(N344="sníž. přenesená",J344,0)</f>
        <v>0</v>
      </c>
      <c r="BI344" s="232">
        <f>IF(N344="nulová",J344,0)</f>
        <v>0</v>
      </c>
      <c r="BJ344" s="17" t="s">
        <v>81</v>
      </c>
      <c r="BK344" s="232">
        <f>ROUND(I344*H344,2)</f>
        <v>0</v>
      </c>
      <c r="BL344" s="17" t="s">
        <v>128</v>
      </c>
      <c r="BM344" s="231" t="s">
        <v>403</v>
      </c>
    </row>
    <row r="345" s="13" customFormat="1">
      <c r="A345" s="13"/>
      <c r="B345" s="233"/>
      <c r="C345" s="234"/>
      <c r="D345" s="235" t="s">
        <v>129</v>
      </c>
      <c r="E345" s="236" t="s">
        <v>1</v>
      </c>
      <c r="F345" s="237" t="s">
        <v>135</v>
      </c>
      <c r="G345" s="234"/>
      <c r="H345" s="238">
        <v>3</v>
      </c>
      <c r="I345" s="239"/>
      <c r="J345" s="234"/>
      <c r="K345" s="234"/>
      <c r="L345" s="240"/>
      <c r="M345" s="241"/>
      <c r="N345" s="242"/>
      <c r="O345" s="242"/>
      <c r="P345" s="242"/>
      <c r="Q345" s="242"/>
      <c r="R345" s="242"/>
      <c r="S345" s="242"/>
      <c r="T345" s="24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4" t="s">
        <v>129</v>
      </c>
      <c r="AU345" s="244" t="s">
        <v>83</v>
      </c>
      <c r="AV345" s="13" t="s">
        <v>83</v>
      </c>
      <c r="AW345" s="13" t="s">
        <v>30</v>
      </c>
      <c r="AX345" s="13" t="s">
        <v>73</v>
      </c>
      <c r="AY345" s="244" t="s">
        <v>122</v>
      </c>
    </row>
    <row r="346" s="14" customFormat="1">
      <c r="A346" s="14"/>
      <c r="B346" s="245"/>
      <c r="C346" s="246"/>
      <c r="D346" s="235" t="s">
        <v>129</v>
      </c>
      <c r="E346" s="247" t="s">
        <v>1</v>
      </c>
      <c r="F346" s="248" t="s">
        <v>130</v>
      </c>
      <c r="G346" s="246"/>
      <c r="H346" s="249">
        <v>3</v>
      </c>
      <c r="I346" s="250"/>
      <c r="J346" s="246"/>
      <c r="K346" s="246"/>
      <c r="L346" s="251"/>
      <c r="M346" s="252"/>
      <c r="N346" s="253"/>
      <c r="O346" s="253"/>
      <c r="P346" s="253"/>
      <c r="Q346" s="253"/>
      <c r="R346" s="253"/>
      <c r="S346" s="253"/>
      <c r="T346" s="25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5" t="s">
        <v>129</v>
      </c>
      <c r="AU346" s="255" t="s">
        <v>83</v>
      </c>
      <c r="AV346" s="14" t="s">
        <v>128</v>
      </c>
      <c r="AW346" s="14" t="s">
        <v>30</v>
      </c>
      <c r="AX346" s="14" t="s">
        <v>81</v>
      </c>
      <c r="AY346" s="255" t="s">
        <v>122</v>
      </c>
    </row>
    <row r="347" s="2" customFormat="1" ht="33" customHeight="1">
      <c r="A347" s="38"/>
      <c r="B347" s="39"/>
      <c r="C347" s="219" t="s">
        <v>404</v>
      </c>
      <c r="D347" s="219" t="s">
        <v>124</v>
      </c>
      <c r="E347" s="220" t="s">
        <v>405</v>
      </c>
      <c r="F347" s="221" t="s">
        <v>406</v>
      </c>
      <c r="G347" s="222" t="s">
        <v>127</v>
      </c>
      <c r="H347" s="223">
        <v>2</v>
      </c>
      <c r="I347" s="224"/>
      <c r="J347" s="225">
        <f>ROUND(I347*H347,2)</f>
        <v>0</v>
      </c>
      <c r="K347" s="226"/>
      <c r="L347" s="44"/>
      <c r="M347" s="227" t="s">
        <v>1</v>
      </c>
      <c r="N347" s="228" t="s">
        <v>38</v>
      </c>
      <c r="O347" s="91"/>
      <c r="P347" s="229">
        <f>O347*H347</f>
        <v>0</v>
      </c>
      <c r="Q347" s="229">
        <v>0</v>
      </c>
      <c r="R347" s="229">
        <f>Q347*H347</f>
        <v>0</v>
      </c>
      <c r="S347" s="229">
        <v>0</v>
      </c>
      <c r="T347" s="230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31" t="s">
        <v>128</v>
      </c>
      <c r="AT347" s="231" t="s">
        <v>124</v>
      </c>
      <c r="AU347" s="231" t="s">
        <v>83</v>
      </c>
      <c r="AY347" s="17" t="s">
        <v>122</v>
      </c>
      <c r="BE347" s="232">
        <f>IF(N347="základní",J347,0)</f>
        <v>0</v>
      </c>
      <c r="BF347" s="232">
        <f>IF(N347="snížená",J347,0)</f>
        <v>0</v>
      </c>
      <c r="BG347" s="232">
        <f>IF(N347="zákl. přenesená",J347,0)</f>
        <v>0</v>
      </c>
      <c r="BH347" s="232">
        <f>IF(N347="sníž. přenesená",J347,0)</f>
        <v>0</v>
      </c>
      <c r="BI347" s="232">
        <f>IF(N347="nulová",J347,0)</f>
        <v>0</v>
      </c>
      <c r="BJ347" s="17" t="s">
        <v>81</v>
      </c>
      <c r="BK347" s="232">
        <f>ROUND(I347*H347,2)</f>
        <v>0</v>
      </c>
      <c r="BL347" s="17" t="s">
        <v>128</v>
      </c>
      <c r="BM347" s="231" t="s">
        <v>407</v>
      </c>
    </row>
    <row r="348" s="13" customFormat="1">
      <c r="A348" s="13"/>
      <c r="B348" s="233"/>
      <c r="C348" s="234"/>
      <c r="D348" s="235" t="s">
        <v>129</v>
      </c>
      <c r="E348" s="236" t="s">
        <v>1</v>
      </c>
      <c r="F348" s="237" t="s">
        <v>83</v>
      </c>
      <c r="G348" s="234"/>
      <c r="H348" s="238">
        <v>2</v>
      </c>
      <c r="I348" s="239"/>
      <c r="J348" s="234"/>
      <c r="K348" s="234"/>
      <c r="L348" s="240"/>
      <c r="M348" s="241"/>
      <c r="N348" s="242"/>
      <c r="O348" s="242"/>
      <c r="P348" s="242"/>
      <c r="Q348" s="242"/>
      <c r="R348" s="242"/>
      <c r="S348" s="242"/>
      <c r="T348" s="24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4" t="s">
        <v>129</v>
      </c>
      <c r="AU348" s="244" t="s">
        <v>83</v>
      </c>
      <c r="AV348" s="13" t="s">
        <v>83</v>
      </c>
      <c r="AW348" s="13" t="s">
        <v>30</v>
      </c>
      <c r="AX348" s="13" t="s">
        <v>73</v>
      </c>
      <c r="AY348" s="244" t="s">
        <v>122</v>
      </c>
    </row>
    <row r="349" s="14" customFormat="1">
      <c r="A349" s="14"/>
      <c r="B349" s="245"/>
      <c r="C349" s="246"/>
      <c r="D349" s="235" t="s">
        <v>129</v>
      </c>
      <c r="E349" s="247" t="s">
        <v>1</v>
      </c>
      <c r="F349" s="248" t="s">
        <v>130</v>
      </c>
      <c r="G349" s="246"/>
      <c r="H349" s="249">
        <v>2</v>
      </c>
      <c r="I349" s="250"/>
      <c r="J349" s="246"/>
      <c r="K349" s="246"/>
      <c r="L349" s="251"/>
      <c r="M349" s="252"/>
      <c r="N349" s="253"/>
      <c r="O349" s="253"/>
      <c r="P349" s="253"/>
      <c r="Q349" s="253"/>
      <c r="R349" s="253"/>
      <c r="S349" s="253"/>
      <c r="T349" s="25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5" t="s">
        <v>129</v>
      </c>
      <c r="AU349" s="255" t="s">
        <v>83</v>
      </c>
      <c r="AV349" s="14" t="s">
        <v>128</v>
      </c>
      <c r="AW349" s="14" t="s">
        <v>30</v>
      </c>
      <c r="AX349" s="14" t="s">
        <v>81</v>
      </c>
      <c r="AY349" s="255" t="s">
        <v>122</v>
      </c>
    </row>
    <row r="350" s="12" customFormat="1" ht="22.8" customHeight="1">
      <c r="A350" s="12"/>
      <c r="B350" s="203"/>
      <c r="C350" s="204"/>
      <c r="D350" s="205" t="s">
        <v>72</v>
      </c>
      <c r="E350" s="217" t="s">
        <v>164</v>
      </c>
      <c r="F350" s="217" t="s">
        <v>408</v>
      </c>
      <c r="G350" s="204"/>
      <c r="H350" s="204"/>
      <c r="I350" s="207"/>
      <c r="J350" s="218">
        <f>BK350</f>
        <v>0</v>
      </c>
      <c r="K350" s="204"/>
      <c r="L350" s="209"/>
      <c r="M350" s="210"/>
      <c r="N350" s="211"/>
      <c r="O350" s="211"/>
      <c r="P350" s="212">
        <f>SUM(P351:P413)</f>
        <v>0</v>
      </c>
      <c r="Q350" s="211"/>
      <c r="R350" s="212">
        <f>SUM(R351:R413)</f>
        <v>0</v>
      </c>
      <c r="S350" s="211"/>
      <c r="T350" s="213">
        <f>SUM(T351:T413)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14" t="s">
        <v>81</v>
      </c>
      <c r="AT350" s="215" t="s">
        <v>72</v>
      </c>
      <c r="AU350" s="215" t="s">
        <v>81</v>
      </c>
      <c r="AY350" s="214" t="s">
        <v>122</v>
      </c>
      <c r="BK350" s="216">
        <f>SUM(BK351:BK413)</f>
        <v>0</v>
      </c>
    </row>
    <row r="351" s="2" customFormat="1" ht="21.75" customHeight="1">
      <c r="A351" s="38"/>
      <c r="B351" s="39"/>
      <c r="C351" s="219" t="s">
        <v>279</v>
      </c>
      <c r="D351" s="219" t="s">
        <v>124</v>
      </c>
      <c r="E351" s="220" t="s">
        <v>409</v>
      </c>
      <c r="F351" s="221" t="s">
        <v>410</v>
      </c>
      <c r="G351" s="222" t="s">
        <v>143</v>
      </c>
      <c r="H351" s="223">
        <v>6</v>
      </c>
      <c r="I351" s="224"/>
      <c r="J351" s="225">
        <f>ROUND(I351*H351,2)</f>
        <v>0</v>
      </c>
      <c r="K351" s="226"/>
      <c r="L351" s="44"/>
      <c r="M351" s="227" t="s">
        <v>1</v>
      </c>
      <c r="N351" s="228" t="s">
        <v>38</v>
      </c>
      <c r="O351" s="91"/>
      <c r="P351" s="229">
        <f>O351*H351</f>
        <v>0</v>
      </c>
      <c r="Q351" s="229">
        <v>0</v>
      </c>
      <c r="R351" s="229">
        <f>Q351*H351</f>
        <v>0</v>
      </c>
      <c r="S351" s="229">
        <v>0</v>
      </c>
      <c r="T351" s="230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31" t="s">
        <v>128</v>
      </c>
      <c r="AT351" s="231" t="s">
        <v>124</v>
      </c>
      <c r="AU351" s="231" t="s">
        <v>83</v>
      </c>
      <c r="AY351" s="17" t="s">
        <v>122</v>
      </c>
      <c r="BE351" s="232">
        <f>IF(N351="základní",J351,0)</f>
        <v>0</v>
      </c>
      <c r="BF351" s="232">
        <f>IF(N351="snížená",J351,0)</f>
        <v>0</v>
      </c>
      <c r="BG351" s="232">
        <f>IF(N351="zákl. přenesená",J351,0)</f>
        <v>0</v>
      </c>
      <c r="BH351" s="232">
        <f>IF(N351="sníž. přenesená",J351,0)</f>
        <v>0</v>
      </c>
      <c r="BI351" s="232">
        <f>IF(N351="nulová",J351,0)</f>
        <v>0</v>
      </c>
      <c r="BJ351" s="17" t="s">
        <v>81</v>
      </c>
      <c r="BK351" s="232">
        <f>ROUND(I351*H351,2)</f>
        <v>0</v>
      </c>
      <c r="BL351" s="17" t="s">
        <v>128</v>
      </c>
      <c r="BM351" s="231" t="s">
        <v>411</v>
      </c>
    </row>
    <row r="352" s="2" customFormat="1" ht="21.75" customHeight="1">
      <c r="A352" s="38"/>
      <c r="B352" s="39"/>
      <c r="C352" s="219" t="s">
        <v>412</v>
      </c>
      <c r="D352" s="219" t="s">
        <v>124</v>
      </c>
      <c r="E352" s="220" t="s">
        <v>413</v>
      </c>
      <c r="F352" s="221" t="s">
        <v>414</v>
      </c>
      <c r="G352" s="222" t="s">
        <v>176</v>
      </c>
      <c r="H352" s="223">
        <v>18</v>
      </c>
      <c r="I352" s="224"/>
      <c r="J352" s="225">
        <f>ROUND(I352*H352,2)</f>
        <v>0</v>
      </c>
      <c r="K352" s="226"/>
      <c r="L352" s="44"/>
      <c r="M352" s="227" t="s">
        <v>1</v>
      </c>
      <c r="N352" s="228" t="s">
        <v>38</v>
      </c>
      <c r="O352" s="91"/>
      <c r="P352" s="229">
        <f>O352*H352</f>
        <v>0</v>
      </c>
      <c r="Q352" s="229">
        <v>0</v>
      </c>
      <c r="R352" s="229">
        <f>Q352*H352</f>
        <v>0</v>
      </c>
      <c r="S352" s="229">
        <v>0</v>
      </c>
      <c r="T352" s="230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31" t="s">
        <v>128</v>
      </c>
      <c r="AT352" s="231" t="s">
        <v>124</v>
      </c>
      <c r="AU352" s="231" t="s">
        <v>83</v>
      </c>
      <c r="AY352" s="17" t="s">
        <v>122</v>
      </c>
      <c r="BE352" s="232">
        <f>IF(N352="základní",J352,0)</f>
        <v>0</v>
      </c>
      <c r="BF352" s="232">
        <f>IF(N352="snížená",J352,0)</f>
        <v>0</v>
      </c>
      <c r="BG352" s="232">
        <f>IF(N352="zákl. přenesená",J352,0)</f>
        <v>0</v>
      </c>
      <c r="BH352" s="232">
        <f>IF(N352="sníž. přenesená",J352,0)</f>
        <v>0</v>
      </c>
      <c r="BI352" s="232">
        <f>IF(N352="nulová",J352,0)</f>
        <v>0</v>
      </c>
      <c r="BJ352" s="17" t="s">
        <v>81</v>
      </c>
      <c r="BK352" s="232">
        <f>ROUND(I352*H352,2)</f>
        <v>0</v>
      </c>
      <c r="BL352" s="17" t="s">
        <v>128</v>
      </c>
      <c r="BM352" s="231" t="s">
        <v>415</v>
      </c>
    </row>
    <row r="353" s="13" customFormat="1">
      <c r="A353" s="13"/>
      <c r="B353" s="233"/>
      <c r="C353" s="234"/>
      <c r="D353" s="235" t="s">
        <v>129</v>
      </c>
      <c r="E353" s="236" t="s">
        <v>1</v>
      </c>
      <c r="F353" s="237" t="s">
        <v>167</v>
      </c>
      <c r="G353" s="234"/>
      <c r="H353" s="238">
        <v>18</v>
      </c>
      <c r="I353" s="239"/>
      <c r="J353" s="234"/>
      <c r="K353" s="234"/>
      <c r="L353" s="240"/>
      <c r="M353" s="241"/>
      <c r="N353" s="242"/>
      <c r="O353" s="242"/>
      <c r="P353" s="242"/>
      <c r="Q353" s="242"/>
      <c r="R353" s="242"/>
      <c r="S353" s="242"/>
      <c r="T353" s="24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4" t="s">
        <v>129</v>
      </c>
      <c r="AU353" s="244" t="s">
        <v>83</v>
      </c>
      <c r="AV353" s="13" t="s">
        <v>83</v>
      </c>
      <c r="AW353" s="13" t="s">
        <v>30</v>
      </c>
      <c r="AX353" s="13" t="s">
        <v>73</v>
      </c>
      <c r="AY353" s="244" t="s">
        <v>122</v>
      </c>
    </row>
    <row r="354" s="14" customFormat="1">
      <c r="A354" s="14"/>
      <c r="B354" s="245"/>
      <c r="C354" s="246"/>
      <c r="D354" s="235" t="s">
        <v>129</v>
      </c>
      <c r="E354" s="247" t="s">
        <v>1</v>
      </c>
      <c r="F354" s="248" t="s">
        <v>130</v>
      </c>
      <c r="G354" s="246"/>
      <c r="H354" s="249">
        <v>18</v>
      </c>
      <c r="I354" s="250"/>
      <c r="J354" s="246"/>
      <c r="K354" s="246"/>
      <c r="L354" s="251"/>
      <c r="M354" s="252"/>
      <c r="N354" s="253"/>
      <c r="O354" s="253"/>
      <c r="P354" s="253"/>
      <c r="Q354" s="253"/>
      <c r="R354" s="253"/>
      <c r="S354" s="253"/>
      <c r="T354" s="25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5" t="s">
        <v>129</v>
      </c>
      <c r="AU354" s="255" t="s">
        <v>83</v>
      </c>
      <c r="AV354" s="14" t="s">
        <v>128</v>
      </c>
      <c r="AW354" s="14" t="s">
        <v>30</v>
      </c>
      <c r="AX354" s="14" t="s">
        <v>81</v>
      </c>
      <c r="AY354" s="255" t="s">
        <v>122</v>
      </c>
    </row>
    <row r="355" s="2" customFormat="1" ht="33" customHeight="1">
      <c r="A355" s="38"/>
      <c r="B355" s="39"/>
      <c r="C355" s="219" t="s">
        <v>284</v>
      </c>
      <c r="D355" s="219" t="s">
        <v>124</v>
      </c>
      <c r="E355" s="220" t="s">
        <v>416</v>
      </c>
      <c r="F355" s="221" t="s">
        <v>417</v>
      </c>
      <c r="G355" s="222" t="s">
        <v>196</v>
      </c>
      <c r="H355" s="223">
        <v>125</v>
      </c>
      <c r="I355" s="224"/>
      <c r="J355" s="225">
        <f>ROUND(I355*H355,2)</f>
        <v>0</v>
      </c>
      <c r="K355" s="226"/>
      <c r="L355" s="44"/>
      <c r="M355" s="227" t="s">
        <v>1</v>
      </c>
      <c r="N355" s="228" t="s">
        <v>38</v>
      </c>
      <c r="O355" s="91"/>
      <c r="P355" s="229">
        <f>O355*H355</f>
        <v>0</v>
      </c>
      <c r="Q355" s="229">
        <v>0</v>
      </c>
      <c r="R355" s="229">
        <f>Q355*H355</f>
        <v>0</v>
      </c>
      <c r="S355" s="229">
        <v>0</v>
      </c>
      <c r="T355" s="230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31" t="s">
        <v>128</v>
      </c>
      <c r="AT355" s="231" t="s">
        <v>124</v>
      </c>
      <c r="AU355" s="231" t="s">
        <v>83</v>
      </c>
      <c r="AY355" s="17" t="s">
        <v>122</v>
      </c>
      <c r="BE355" s="232">
        <f>IF(N355="základní",J355,0)</f>
        <v>0</v>
      </c>
      <c r="BF355" s="232">
        <f>IF(N355="snížená",J355,0)</f>
        <v>0</v>
      </c>
      <c r="BG355" s="232">
        <f>IF(N355="zákl. přenesená",J355,0)</f>
        <v>0</v>
      </c>
      <c r="BH355" s="232">
        <f>IF(N355="sníž. přenesená",J355,0)</f>
        <v>0</v>
      </c>
      <c r="BI355" s="232">
        <f>IF(N355="nulová",J355,0)</f>
        <v>0</v>
      </c>
      <c r="BJ355" s="17" t="s">
        <v>81</v>
      </c>
      <c r="BK355" s="232">
        <f>ROUND(I355*H355,2)</f>
        <v>0</v>
      </c>
      <c r="BL355" s="17" t="s">
        <v>128</v>
      </c>
      <c r="BM355" s="231" t="s">
        <v>418</v>
      </c>
    </row>
    <row r="356" s="13" customFormat="1">
      <c r="A356" s="13"/>
      <c r="B356" s="233"/>
      <c r="C356" s="234"/>
      <c r="D356" s="235" t="s">
        <v>129</v>
      </c>
      <c r="E356" s="236" t="s">
        <v>1</v>
      </c>
      <c r="F356" s="237" t="s">
        <v>203</v>
      </c>
      <c r="G356" s="234"/>
      <c r="H356" s="238">
        <v>125</v>
      </c>
      <c r="I356" s="239"/>
      <c r="J356" s="234"/>
      <c r="K356" s="234"/>
      <c r="L356" s="240"/>
      <c r="M356" s="241"/>
      <c r="N356" s="242"/>
      <c r="O356" s="242"/>
      <c r="P356" s="242"/>
      <c r="Q356" s="242"/>
      <c r="R356" s="242"/>
      <c r="S356" s="242"/>
      <c r="T356" s="24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4" t="s">
        <v>129</v>
      </c>
      <c r="AU356" s="244" t="s">
        <v>83</v>
      </c>
      <c r="AV356" s="13" t="s">
        <v>83</v>
      </c>
      <c r="AW356" s="13" t="s">
        <v>30</v>
      </c>
      <c r="AX356" s="13" t="s">
        <v>73</v>
      </c>
      <c r="AY356" s="244" t="s">
        <v>122</v>
      </c>
    </row>
    <row r="357" s="14" customFormat="1">
      <c r="A357" s="14"/>
      <c r="B357" s="245"/>
      <c r="C357" s="246"/>
      <c r="D357" s="235" t="s">
        <v>129</v>
      </c>
      <c r="E357" s="247" t="s">
        <v>1</v>
      </c>
      <c r="F357" s="248" t="s">
        <v>130</v>
      </c>
      <c r="G357" s="246"/>
      <c r="H357" s="249">
        <v>125</v>
      </c>
      <c r="I357" s="250"/>
      <c r="J357" s="246"/>
      <c r="K357" s="246"/>
      <c r="L357" s="251"/>
      <c r="M357" s="252"/>
      <c r="N357" s="253"/>
      <c r="O357" s="253"/>
      <c r="P357" s="253"/>
      <c r="Q357" s="253"/>
      <c r="R357" s="253"/>
      <c r="S357" s="253"/>
      <c r="T357" s="25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5" t="s">
        <v>129</v>
      </c>
      <c r="AU357" s="255" t="s">
        <v>83</v>
      </c>
      <c r="AV357" s="14" t="s">
        <v>128</v>
      </c>
      <c r="AW357" s="14" t="s">
        <v>30</v>
      </c>
      <c r="AX357" s="14" t="s">
        <v>81</v>
      </c>
      <c r="AY357" s="255" t="s">
        <v>122</v>
      </c>
    </row>
    <row r="358" s="2" customFormat="1" ht="16.5" customHeight="1">
      <c r="A358" s="38"/>
      <c r="B358" s="39"/>
      <c r="C358" s="266" t="s">
        <v>419</v>
      </c>
      <c r="D358" s="266" t="s">
        <v>155</v>
      </c>
      <c r="E358" s="267" t="s">
        <v>420</v>
      </c>
      <c r="F358" s="268" t="s">
        <v>421</v>
      </c>
      <c r="G358" s="269" t="s">
        <v>196</v>
      </c>
      <c r="H358" s="270">
        <v>125</v>
      </c>
      <c r="I358" s="271"/>
      <c r="J358" s="272">
        <f>ROUND(I358*H358,2)</f>
        <v>0</v>
      </c>
      <c r="K358" s="273"/>
      <c r="L358" s="274"/>
      <c r="M358" s="275" t="s">
        <v>1</v>
      </c>
      <c r="N358" s="276" t="s">
        <v>38</v>
      </c>
      <c r="O358" s="91"/>
      <c r="P358" s="229">
        <f>O358*H358</f>
        <v>0</v>
      </c>
      <c r="Q358" s="229">
        <v>0</v>
      </c>
      <c r="R358" s="229">
        <f>Q358*H358</f>
        <v>0</v>
      </c>
      <c r="S358" s="229">
        <v>0</v>
      </c>
      <c r="T358" s="230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31" t="s">
        <v>144</v>
      </c>
      <c r="AT358" s="231" t="s">
        <v>155</v>
      </c>
      <c r="AU358" s="231" t="s">
        <v>83</v>
      </c>
      <c r="AY358" s="17" t="s">
        <v>122</v>
      </c>
      <c r="BE358" s="232">
        <f>IF(N358="základní",J358,0)</f>
        <v>0</v>
      </c>
      <c r="BF358" s="232">
        <f>IF(N358="snížená",J358,0)</f>
        <v>0</v>
      </c>
      <c r="BG358" s="232">
        <f>IF(N358="zákl. přenesená",J358,0)</f>
        <v>0</v>
      </c>
      <c r="BH358" s="232">
        <f>IF(N358="sníž. přenesená",J358,0)</f>
        <v>0</v>
      </c>
      <c r="BI358" s="232">
        <f>IF(N358="nulová",J358,0)</f>
        <v>0</v>
      </c>
      <c r="BJ358" s="17" t="s">
        <v>81</v>
      </c>
      <c r="BK358" s="232">
        <f>ROUND(I358*H358,2)</f>
        <v>0</v>
      </c>
      <c r="BL358" s="17" t="s">
        <v>128</v>
      </c>
      <c r="BM358" s="231" t="s">
        <v>422</v>
      </c>
    </row>
    <row r="359" s="13" customFormat="1">
      <c r="A359" s="13"/>
      <c r="B359" s="233"/>
      <c r="C359" s="234"/>
      <c r="D359" s="235" t="s">
        <v>129</v>
      </c>
      <c r="E359" s="236" t="s">
        <v>1</v>
      </c>
      <c r="F359" s="237" t="s">
        <v>203</v>
      </c>
      <c r="G359" s="234"/>
      <c r="H359" s="238">
        <v>125</v>
      </c>
      <c r="I359" s="239"/>
      <c r="J359" s="234"/>
      <c r="K359" s="234"/>
      <c r="L359" s="240"/>
      <c r="M359" s="241"/>
      <c r="N359" s="242"/>
      <c r="O359" s="242"/>
      <c r="P359" s="242"/>
      <c r="Q359" s="242"/>
      <c r="R359" s="242"/>
      <c r="S359" s="242"/>
      <c r="T359" s="24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4" t="s">
        <v>129</v>
      </c>
      <c r="AU359" s="244" t="s">
        <v>83</v>
      </c>
      <c r="AV359" s="13" t="s">
        <v>83</v>
      </c>
      <c r="AW359" s="13" t="s">
        <v>30</v>
      </c>
      <c r="AX359" s="13" t="s">
        <v>73</v>
      </c>
      <c r="AY359" s="244" t="s">
        <v>122</v>
      </c>
    </row>
    <row r="360" s="14" customFormat="1">
      <c r="A360" s="14"/>
      <c r="B360" s="245"/>
      <c r="C360" s="246"/>
      <c r="D360" s="235" t="s">
        <v>129</v>
      </c>
      <c r="E360" s="247" t="s">
        <v>1</v>
      </c>
      <c r="F360" s="248" t="s">
        <v>130</v>
      </c>
      <c r="G360" s="246"/>
      <c r="H360" s="249">
        <v>125</v>
      </c>
      <c r="I360" s="250"/>
      <c r="J360" s="246"/>
      <c r="K360" s="246"/>
      <c r="L360" s="251"/>
      <c r="M360" s="252"/>
      <c r="N360" s="253"/>
      <c r="O360" s="253"/>
      <c r="P360" s="253"/>
      <c r="Q360" s="253"/>
      <c r="R360" s="253"/>
      <c r="S360" s="253"/>
      <c r="T360" s="25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5" t="s">
        <v>129</v>
      </c>
      <c r="AU360" s="255" t="s">
        <v>83</v>
      </c>
      <c r="AV360" s="14" t="s">
        <v>128</v>
      </c>
      <c r="AW360" s="14" t="s">
        <v>30</v>
      </c>
      <c r="AX360" s="14" t="s">
        <v>81</v>
      </c>
      <c r="AY360" s="255" t="s">
        <v>122</v>
      </c>
    </row>
    <row r="361" s="2" customFormat="1" ht="16.5" customHeight="1">
      <c r="A361" s="38"/>
      <c r="B361" s="39"/>
      <c r="C361" s="219" t="s">
        <v>288</v>
      </c>
      <c r="D361" s="219" t="s">
        <v>124</v>
      </c>
      <c r="E361" s="220" t="s">
        <v>423</v>
      </c>
      <c r="F361" s="221" t="s">
        <v>424</v>
      </c>
      <c r="G361" s="222" t="s">
        <v>176</v>
      </c>
      <c r="H361" s="223">
        <v>18</v>
      </c>
      <c r="I361" s="224"/>
      <c r="J361" s="225">
        <f>ROUND(I361*H361,2)</f>
        <v>0</v>
      </c>
      <c r="K361" s="226"/>
      <c r="L361" s="44"/>
      <c r="M361" s="227" t="s">
        <v>1</v>
      </c>
      <c r="N361" s="228" t="s">
        <v>38</v>
      </c>
      <c r="O361" s="91"/>
      <c r="P361" s="229">
        <f>O361*H361</f>
        <v>0</v>
      </c>
      <c r="Q361" s="229">
        <v>0</v>
      </c>
      <c r="R361" s="229">
        <f>Q361*H361</f>
        <v>0</v>
      </c>
      <c r="S361" s="229">
        <v>0</v>
      </c>
      <c r="T361" s="230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31" t="s">
        <v>128</v>
      </c>
      <c r="AT361" s="231" t="s">
        <v>124</v>
      </c>
      <c r="AU361" s="231" t="s">
        <v>83</v>
      </c>
      <c r="AY361" s="17" t="s">
        <v>122</v>
      </c>
      <c r="BE361" s="232">
        <f>IF(N361="základní",J361,0)</f>
        <v>0</v>
      </c>
      <c r="BF361" s="232">
        <f>IF(N361="snížená",J361,0)</f>
        <v>0</v>
      </c>
      <c r="BG361" s="232">
        <f>IF(N361="zákl. přenesená",J361,0)</f>
        <v>0</v>
      </c>
      <c r="BH361" s="232">
        <f>IF(N361="sníž. přenesená",J361,0)</f>
        <v>0</v>
      </c>
      <c r="BI361" s="232">
        <f>IF(N361="nulová",J361,0)</f>
        <v>0</v>
      </c>
      <c r="BJ361" s="17" t="s">
        <v>81</v>
      </c>
      <c r="BK361" s="232">
        <f>ROUND(I361*H361,2)</f>
        <v>0</v>
      </c>
      <c r="BL361" s="17" t="s">
        <v>128</v>
      </c>
      <c r="BM361" s="231" t="s">
        <v>425</v>
      </c>
    </row>
    <row r="362" s="13" customFormat="1">
      <c r="A362" s="13"/>
      <c r="B362" s="233"/>
      <c r="C362" s="234"/>
      <c r="D362" s="235" t="s">
        <v>129</v>
      </c>
      <c r="E362" s="236" t="s">
        <v>1</v>
      </c>
      <c r="F362" s="237" t="s">
        <v>167</v>
      </c>
      <c r="G362" s="234"/>
      <c r="H362" s="238">
        <v>18</v>
      </c>
      <c r="I362" s="239"/>
      <c r="J362" s="234"/>
      <c r="K362" s="234"/>
      <c r="L362" s="240"/>
      <c r="M362" s="241"/>
      <c r="N362" s="242"/>
      <c r="O362" s="242"/>
      <c r="P362" s="242"/>
      <c r="Q362" s="242"/>
      <c r="R362" s="242"/>
      <c r="S362" s="242"/>
      <c r="T362" s="24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4" t="s">
        <v>129</v>
      </c>
      <c r="AU362" s="244" t="s">
        <v>83</v>
      </c>
      <c r="AV362" s="13" t="s">
        <v>83</v>
      </c>
      <c r="AW362" s="13" t="s">
        <v>30</v>
      </c>
      <c r="AX362" s="13" t="s">
        <v>73</v>
      </c>
      <c r="AY362" s="244" t="s">
        <v>122</v>
      </c>
    </row>
    <row r="363" s="14" customFormat="1">
      <c r="A363" s="14"/>
      <c r="B363" s="245"/>
      <c r="C363" s="246"/>
      <c r="D363" s="235" t="s">
        <v>129</v>
      </c>
      <c r="E363" s="247" t="s">
        <v>1</v>
      </c>
      <c r="F363" s="248" t="s">
        <v>130</v>
      </c>
      <c r="G363" s="246"/>
      <c r="H363" s="249">
        <v>18</v>
      </c>
      <c r="I363" s="250"/>
      <c r="J363" s="246"/>
      <c r="K363" s="246"/>
      <c r="L363" s="251"/>
      <c r="M363" s="252"/>
      <c r="N363" s="253"/>
      <c r="O363" s="253"/>
      <c r="P363" s="253"/>
      <c r="Q363" s="253"/>
      <c r="R363" s="253"/>
      <c r="S363" s="253"/>
      <c r="T363" s="25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5" t="s">
        <v>129</v>
      </c>
      <c r="AU363" s="255" t="s">
        <v>83</v>
      </c>
      <c r="AV363" s="14" t="s">
        <v>128</v>
      </c>
      <c r="AW363" s="14" t="s">
        <v>30</v>
      </c>
      <c r="AX363" s="14" t="s">
        <v>81</v>
      </c>
      <c r="AY363" s="255" t="s">
        <v>122</v>
      </c>
    </row>
    <row r="364" s="2" customFormat="1" ht="33" customHeight="1">
      <c r="A364" s="38"/>
      <c r="B364" s="39"/>
      <c r="C364" s="219" t="s">
        <v>426</v>
      </c>
      <c r="D364" s="219" t="s">
        <v>124</v>
      </c>
      <c r="E364" s="220" t="s">
        <v>427</v>
      </c>
      <c r="F364" s="221" t="s">
        <v>428</v>
      </c>
      <c r="G364" s="222" t="s">
        <v>196</v>
      </c>
      <c r="H364" s="223">
        <v>758</v>
      </c>
      <c r="I364" s="224"/>
      <c r="J364" s="225">
        <f>ROUND(I364*H364,2)</f>
        <v>0</v>
      </c>
      <c r="K364" s="226"/>
      <c r="L364" s="44"/>
      <c r="M364" s="227" t="s">
        <v>1</v>
      </c>
      <c r="N364" s="228" t="s">
        <v>38</v>
      </c>
      <c r="O364" s="91"/>
      <c r="P364" s="229">
        <f>O364*H364</f>
        <v>0</v>
      </c>
      <c r="Q364" s="229">
        <v>0</v>
      </c>
      <c r="R364" s="229">
        <f>Q364*H364</f>
        <v>0</v>
      </c>
      <c r="S364" s="229">
        <v>0</v>
      </c>
      <c r="T364" s="230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31" t="s">
        <v>128</v>
      </c>
      <c r="AT364" s="231" t="s">
        <v>124</v>
      </c>
      <c r="AU364" s="231" t="s">
        <v>83</v>
      </c>
      <c r="AY364" s="17" t="s">
        <v>122</v>
      </c>
      <c r="BE364" s="232">
        <f>IF(N364="základní",J364,0)</f>
        <v>0</v>
      </c>
      <c r="BF364" s="232">
        <f>IF(N364="snížená",J364,0)</f>
        <v>0</v>
      </c>
      <c r="BG364" s="232">
        <f>IF(N364="zákl. přenesená",J364,0)</f>
        <v>0</v>
      </c>
      <c r="BH364" s="232">
        <f>IF(N364="sníž. přenesená",J364,0)</f>
        <v>0</v>
      </c>
      <c r="BI364" s="232">
        <f>IF(N364="nulová",J364,0)</f>
        <v>0</v>
      </c>
      <c r="BJ364" s="17" t="s">
        <v>81</v>
      </c>
      <c r="BK364" s="232">
        <f>ROUND(I364*H364,2)</f>
        <v>0</v>
      </c>
      <c r="BL364" s="17" t="s">
        <v>128</v>
      </c>
      <c r="BM364" s="231" t="s">
        <v>429</v>
      </c>
    </row>
    <row r="365" s="13" customFormat="1">
      <c r="A365" s="13"/>
      <c r="B365" s="233"/>
      <c r="C365" s="234"/>
      <c r="D365" s="235" t="s">
        <v>129</v>
      </c>
      <c r="E365" s="236" t="s">
        <v>1</v>
      </c>
      <c r="F365" s="237" t="s">
        <v>430</v>
      </c>
      <c r="G365" s="234"/>
      <c r="H365" s="238">
        <v>521</v>
      </c>
      <c r="I365" s="239"/>
      <c r="J365" s="234"/>
      <c r="K365" s="234"/>
      <c r="L365" s="240"/>
      <c r="M365" s="241"/>
      <c r="N365" s="242"/>
      <c r="O365" s="242"/>
      <c r="P365" s="242"/>
      <c r="Q365" s="242"/>
      <c r="R365" s="242"/>
      <c r="S365" s="242"/>
      <c r="T365" s="24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4" t="s">
        <v>129</v>
      </c>
      <c r="AU365" s="244" t="s">
        <v>83</v>
      </c>
      <c r="AV365" s="13" t="s">
        <v>83</v>
      </c>
      <c r="AW365" s="13" t="s">
        <v>30</v>
      </c>
      <c r="AX365" s="13" t="s">
        <v>73</v>
      </c>
      <c r="AY365" s="244" t="s">
        <v>122</v>
      </c>
    </row>
    <row r="366" s="13" customFormat="1">
      <c r="A366" s="13"/>
      <c r="B366" s="233"/>
      <c r="C366" s="234"/>
      <c r="D366" s="235" t="s">
        <v>129</v>
      </c>
      <c r="E366" s="236" t="s">
        <v>1</v>
      </c>
      <c r="F366" s="237" t="s">
        <v>431</v>
      </c>
      <c r="G366" s="234"/>
      <c r="H366" s="238">
        <v>170</v>
      </c>
      <c r="I366" s="239"/>
      <c r="J366" s="234"/>
      <c r="K366" s="234"/>
      <c r="L366" s="240"/>
      <c r="M366" s="241"/>
      <c r="N366" s="242"/>
      <c r="O366" s="242"/>
      <c r="P366" s="242"/>
      <c r="Q366" s="242"/>
      <c r="R366" s="242"/>
      <c r="S366" s="242"/>
      <c r="T366" s="24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4" t="s">
        <v>129</v>
      </c>
      <c r="AU366" s="244" t="s">
        <v>83</v>
      </c>
      <c r="AV366" s="13" t="s">
        <v>83</v>
      </c>
      <c r="AW366" s="13" t="s">
        <v>30</v>
      </c>
      <c r="AX366" s="13" t="s">
        <v>73</v>
      </c>
      <c r="AY366" s="244" t="s">
        <v>122</v>
      </c>
    </row>
    <row r="367" s="13" customFormat="1">
      <c r="A367" s="13"/>
      <c r="B367" s="233"/>
      <c r="C367" s="234"/>
      <c r="D367" s="235" t="s">
        <v>129</v>
      </c>
      <c r="E367" s="236" t="s">
        <v>1</v>
      </c>
      <c r="F367" s="237" t="s">
        <v>419</v>
      </c>
      <c r="G367" s="234"/>
      <c r="H367" s="238">
        <v>67</v>
      </c>
      <c r="I367" s="239"/>
      <c r="J367" s="234"/>
      <c r="K367" s="234"/>
      <c r="L367" s="240"/>
      <c r="M367" s="241"/>
      <c r="N367" s="242"/>
      <c r="O367" s="242"/>
      <c r="P367" s="242"/>
      <c r="Q367" s="242"/>
      <c r="R367" s="242"/>
      <c r="S367" s="242"/>
      <c r="T367" s="24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4" t="s">
        <v>129</v>
      </c>
      <c r="AU367" s="244" t="s">
        <v>83</v>
      </c>
      <c r="AV367" s="13" t="s">
        <v>83</v>
      </c>
      <c r="AW367" s="13" t="s">
        <v>30</v>
      </c>
      <c r="AX367" s="13" t="s">
        <v>73</v>
      </c>
      <c r="AY367" s="244" t="s">
        <v>122</v>
      </c>
    </row>
    <row r="368" s="14" customFormat="1">
      <c r="A368" s="14"/>
      <c r="B368" s="245"/>
      <c r="C368" s="246"/>
      <c r="D368" s="235" t="s">
        <v>129</v>
      </c>
      <c r="E368" s="247" t="s">
        <v>1</v>
      </c>
      <c r="F368" s="248" t="s">
        <v>130</v>
      </c>
      <c r="G368" s="246"/>
      <c r="H368" s="249">
        <v>758</v>
      </c>
      <c r="I368" s="250"/>
      <c r="J368" s="246"/>
      <c r="K368" s="246"/>
      <c r="L368" s="251"/>
      <c r="M368" s="252"/>
      <c r="N368" s="253"/>
      <c r="O368" s="253"/>
      <c r="P368" s="253"/>
      <c r="Q368" s="253"/>
      <c r="R368" s="253"/>
      <c r="S368" s="253"/>
      <c r="T368" s="25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5" t="s">
        <v>129</v>
      </c>
      <c r="AU368" s="255" t="s">
        <v>83</v>
      </c>
      <c r="AV368" s="14" t="s">
        <v>128</v>
      </c>
      <c r="AW368" s="14" t="s">
        <v>30</v>
      </c>
      <c r="AX368" s="14" t="s">
        <v>81</v>
      </c>
      <c r="AY368" s="255" t="s">
        <v>122</v>
      </c>
    </row>
    <row r="369" s="2" customFormat="1" ht="21.75" customHeight="1">
      <c r="A369" s="38"/>
      <c r="B369" s="39"/>
      <c r="C369" s="266" t="s">
        <v>293</v>
      </c>
      <c r="D369" s="266" t="s">
        <v>155</v>
      </c>
      <c r="E369" s="267" t="s">
        <v>432</v>
      </c>
      <c r="F369" s="268" t="s">
        <v>433</v>
      </c>
      <c r="G369" s="269" t="s">
        <v>196</v>
      </c>
      <c r="H369" s="270">
        <v>67</v>
      </c>
      <c r="I369" s="271"/>
      <c r="J369" s="272">
        <f>ROUND(I369*H369,2)</f>
        <v>0</v>
      </c>
      <c r="K369" s="273"/>
      <c r="L369" s="274"/>
      <c r="M369" s="275" t="s">
        <v>1</v>
      </c>
      <c r="N369" s="276" t="s">
        <v>38</v>
      </c>
      <c r="O369" s="91"/>
      <c r="P369" s="229">
        <f>O369*H369</f>
        <v>0</v>
      </c>
      <c r="Q369" s="229">
        <v>0</v>
      </c>
      <c r="R369" s="229">
        <f>Q369*H369</f>
        <v>0</v>
      </c>
      <c r="S369" s="229">
        <v>0</v>
      </c>
      <c r="T369" s="230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31" t="s">
        <v>144</v>
      </c>
      <c r="AT369" s="231" t="s">
        <v>155</v>
      </c>
      <c r="AU369" s="231" t="s">
        <v>83</v>
      </c>
      <c r="AY369" s="17" t="s">
        <v>122</v>
      </c>
      <c r="BE369" s="232">
        <f>IF(N369="základní",J369,0)</f>
        <v>0</v>
      </c>
      <c r="BF369" s="232">
        <f>IF(N369="snížená",J369,0)</f>
        <v>0</v>
      </c>
      <c r="BG369" s="232">
        <f>IF(N369="zákl. přenesená",J369,0)</f>
        <v>0</v>
      </c>
      <c r="BH369" s="232">
        <f>IF(N369="sníž. přenesená",J369,0)</f>
        <v>0</v>
      </c>
      <c r="BI369" s="232">
        <f>IF(N369="nulová",J369,0)</f>
        <v>0</v>
      </c>
      <c r="BJ369" s="17" t="s">
        <v>81</v>
      </c>
      <c r="BK369" s="232">
        <f>ROUND(I369*H369,2)</f>
        <v>0</v>
      </c>
      <c r="BL369" s="17" t="s">
        <v>128</v>
      </c>
      <c r="BM369" s="231" t="s">
        <v>434</v>
      </c>
    </row>
    <row r="370" s="13" customFormat="1">
      <c r="A370" s="13"/>
      <c r="B370" s="233"/>
      <c r="C370" s="234"/>
      <c r="D370" s="235" t="s">
        <v>129</v>
      </c>
      <c r="E370" s="236" t="s">
        <v>1</v>
      </c>
      <c r="F370" s="237" t="s">
        <v>419</v>
      </c>
      <c r="G370" s="234"/>
      <c r="H370" s="238">
        <v>67</v>
      </c>
      <c r="I370" s="239"/>
      <c r="J370" s="234"/>
      <c r="K370" s="234"/>
      <c r="L370" s="240"/>
      <c r="M370" s="241"/>
      <c r="N370" s="242"/>
      <c r="O370" s="242"/>
      <c r="P370" s="242"/>
      <c r="Q370" s="242"/>
      <c r="R370" s="242"/>
      <c r="S370" s="242"/>
      <c r="T370" s="24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4" t="s">
        <v>129</v>
      </c>
      <c r="AU370" s="244" t="s">
        <v>83</v>
      </c>
      <c r="AV370" s="13" t="s">
        <v>83</v>
      </c>
      <c r="AW370" s="13" t="s">
        <v>30</v>
      </c>
      <c r="AX370" s="13" t="s">
        <v>73</v>
      </c>
      <c r="AY370" s="244" t="s">
        <v>122</v>
      </c>
    </row>
    <row r="371" s="14" customFormat="1">
      <c r="A371" s="14"/>
      <c r="B371" s="245"/>
      <c r="C371" s="246"/>
      <c r="D371" s="235" t="s">
        <v>129</v>
      </c>
      <c r="E371" s="247" t="s">
        <v>1</v>
      </c>
      <c r="F371" s="248" t="s">
        <v>130</v>
      </c>
      <c r="G371" s="246"/>
      <c r="H371" s="249">
        <v>67</v>
      </c>
      <c r="I371" s="250"/>
      <c r="J371" s="246"/>
      <c r="K371" s="246"/>
      <c r="L371" s="251"/>
      <c r="M371" s="252"/>
      <c r="N371" s="253"/>
      <c r="O371" s="253"/>
      <c r="P371" s="253"/>
      <c r="Q371" s="253"/>
      <c r="R371" s="253"/>
      <c r="S371" s="253"/>
      <c r="T371" s="25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5" t="s">
        <v>129</v>
      </c>
      <c r="AU371" s="255" t="s">
        <v>83</v>
      </c>
      <c r="AV371" s="14" t="s">
        <v>128</v>
      </c>
      <c r="AW371" s="14" t="s">
        <v>30</v>
      </c>
      <c r="AX371" s="14" t="s">
        <v>81</v>
      </c>
      <c r="AY371" s="255" t="s">
        <v>122</v>
      </c>
    </row>
    <row r="372" s="2" customFormat="1" ht="21.75" customHeight="1">
      <c r="A372" s="38"/>
      <c r="B372" s="39"/>
      <c r="C372" s="266" t="s">
        <v>435</v>
      </c>
      <c r="D372" s="266" t="s">
        <v>155</v>
      </c>
      <c r="E372" s="267" t="s">
        <v>436</v>
      </c>
      <c r="F372" s="268" t="s">
        <v>437</v>
      </c>
      <c r="G372" s="269" t="s">
        <v>196</v>
      </c>
      <c r="H372" s="270">
        <v>170</v>
      </c>
      <c r="I372" s="271"/>
      <c r="J372" s="272">
        <f>ROUND(I372*H372,2)</f>
        <v>0</v>
      </c>
      <c r="K372" s="273"/>
      <c r="L372" s="274"/>
      <c r="M372" s="275" t="s">
        <v>1</v>
      </c>
      <c r="N372" s="276" t="s">
        <v>38</v>
      </c>
      <c r="O372" s="91"/>
      <c r="P372" s="229">
        <f>O372*H372</f>
        <v>0</v>
      </c>
      <c r="Q372" s="229">
        <v>0</v>
      </c>
      <c r="R372" s="229">
        <f>Q372*H372</f>
        <v>0</v>
      </c>
      <c r="S372" s="229">
        <v>0</v>
      </c>
      <c r="T372" s="230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31" t="s">
        <v>144</v>
      </c>
      <c r="AT372" s="231" t="s">
        <v>155</v>
      </c>
      <c r="AU372" s="231" t="s">
        <v>83</v>
      </c>
      <c r="AY372" s="17" t="s">
        <v>122</v>
      </c>
      <c r="BE372" s="232">
        <f>IF(N372="základní",J372,0)</f>
        <v>0</v>
      </c>
      <c r="BF372" s="232">
        <f>IF(N372="snížená",J372,0)</f>
        <v>0</v>
      </c>
      <c r="BG372" s="232">
        <f>IF(N372="zákl. přenesená",J372,0)</f>
        <v>0</v>
      </c>
      <c r="BH372" s="232">
        <f>IF(N372="sníž. přenesená",J372,0)</f>
        <v>0</v>
      </c>
      <c r="BI372" s="232">
        <f>IF(N372="nulová",J372,0)</f>
        <v>0</v>
      </c>
      <c r="BJ372" s="17" t="s">
        <v>81</v>
      </c>
      <c r="BK372" s="232">
        <f>ROUND(I372*H372,2)</f>
        <v>0</v>
      </c>
      <c r="BL372" s="17" t="s">
        <v>128</v>
      </c>
      <c r="BM372" s="231" t="s">
        <v>438</v>
      </c>
    </row>
    <row r="373" s="13" customFormat="1">
      <c r="A373" s="13"/>
      <c r="B373" s="233"/>
      <c r="C373" s="234"/>
      <c r="D373" s="235" t="s">
        <v>129</v>
      </c>
      <c r="E373" s="236" t="s">
        <v>1</v>
      </c>
      <c r="F373" s="237" t="s">
        <v>431</v>
      </c>
      <c r="G373" s="234"/>
      <c r="H373" s="238">
        <v>170</v>
      </c>
      <c r="I373" s="239"/>
      <c r="J373" s="234"/>
      <c r="K373" s="234"/>
      <c r="L373" s="240"/>
      <c r="M373" s="241"/>
      <c r="N373" s="242"/>
      <c r="O373" s="242"/>
      <c r="P373" s="242"/>
      <c r="Q373" s="242"/>
      <c r="R373" s="242"/>
      <c r="S373" s="242"/>
      <c r="T373" s="24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4" t="s">
        <v>129</v>
      </c>
      <c r="AU373" s="244" t="s">
        <v>83</v>
      </c>
      <c r="AV373" s="13" t="s">
        <v>83</v>
      </c>
      <c r="AW373" s="13" t="s">
        <v>30</v>
      </c>
      <c r="AX373" s="13" t="s">
        <v>73</v>
      </c>
      <c r="AY373" s="244" t="s">
        <v>122</v>
      </c>
    </row>
    <row r="374" s="14" customFormat="1">
      <c r="A374" s="14"/>
      <c r="B374" s="245"/>
      <c r="C374" s="246"/>
      <c r="D374" s="235" t="s">
        <v>129</v>
      </c>
      <c r="E374" s="247" t="s">
        <v>1</v>
      </c>
      <c r="F374" s="248" t="s">
        <v>130</v>
      </c>
      <c r="G374" s="246"/>
      <c r="H374" s="249">
        <v>170</v>
      </c>
      <c r="I374" s="250"/>
      <c r="J374" s="246"/>
      <c r="K374" s="246"/>
      <c r="L374" s="251"/>
      <c r="M374" s="252"/>
      <c r="N374" s="253"/>
      <c r="O374" s="253"/>
      <c r="P374" s="253"/>
      <c r="Q374" s="253"/>
      <c r="R374" s="253"/>
      <c r="S374" s="253"/>
      <c r="T374" s="25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5" t="s">
        <v>129</v>
      </c>
      <c r="AU374" s="255" t="s">
        <v>83</v>
      </c>
      <c r="AV374" s="14" t="s">
        <v>128</v>
      </c>
      <c r="AW374" s="14" t="s">
        <v>30</v>
      </c>
      <c r="AX374" s="14" t="s">
        <v>81</v>
      </c>
      <c r="AY374" s="255" t="s">
        <v>122</v>
      </c>
    </row>
    <row r="375" s="2" customFormat="1" ht="16.5" customHeight="1">
      <c r="A375" s="38"/>
      <c r="B375" s="39"/>
      <c r="C375" s="266" t="s">
        <v>297</v>
      </c>
      <c r="D375" s="266" t="s">
        <v>155</v>
      </c>
      <c r="E375" s="267" t="s">
        <v>439</v>
      </c>
      <c r="F375" s="268" t="s">
        <v>440</v>
      </c>
      <c r="G375" s="269" t="s">
        <v>196</v>
      </c>
      <c r="H375" s="270">
        <v>521</v>
      </c>
      <c r="I375" s="271"/>
      <c r="J375" s="272">
        <f>ROUND(I375*H375,2)</f>
        <v>0</v>
      </c>
      <c r="K375" s="273"/>
      <c r="L375" s="274"/>
      <c r="M375" s="275" t="s">
        <v>1</v>
      </c>
      <c r="N375" s="276" t="s">
        <v>38</v>
      </c>
      <c r="O375" s="91"/>
      <c r="P375" s="229">
        <f>O375*H375</f>
        <v>0</v>
      </c>
      <c r="Q375" s="229">
        <v>0</v>
      </c>
      <c r="R375" s="229">
        <f>Q375*H375</f>
        <v>0</v>
      </c>
      <c r="S375" s="229">
        <v>0</v>
      </c>
      <c r="T375" s="230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31" t="s">
        <v>144</v>
      </c>
      <c r="AT375" s="231" t="s">
        <v>155</v>
      </c>
      <c r="AU375" s="231" t="s">
        <v>83</v>
      </c>
      <c r="AY375" s="17" t="s">
        <v>122</v>
      </c>
      <c r="BE375" s="232">
        <f>IF(N375="základní",J375,0)</f>
        <v>0</v>
      </c>
      <c r="BF375" s="232">
        <f>IF(N375="snížená",J375,0)</f>
        <v>0</v>
      </c>
      <c r="BG375" s="232">
        <f>IF(N375="zákl. přenesená",J375,0)</f>
        <v>0</v>
      </c>
      <c r="BH375" s="232">
        <f>IF(N375="sníž. přenesená",J375,0)</f>
        <v>0</v>
      </c>
      <c r="BI375" s="232">
        <f>IF(N375="nulová",J375,0)</f>
        <v>0</v>
      </c>
      <c r="BJ375" s="17" t="s">
        <v>81</v>
      </c>
      <c r="BK375" s="232">
        <f>ROUND(I375*H375,2)</f>
        <v>0</v>
      </c>
      <c r="BL375" s="17" t="s">
        <v>128</v>
      </c>
      <c r="BM375" s="231" t="s">
        <v>441</v>
      </c>
    </row>
    <row r="376" s="13" customFormat="1">
      <c r="A376" s="13"/>
      <c r="B376" s="233"/>
      <c r="C376" s="234"/>
      <c r="D376" s="235" t="s">
        <v>129</v>
      </c>
      <c r="E376" s="236" t="s">
        <v>1</v>
      </c>
      <c r="F376" s="237" t="s">
        <v>430</v>
      </c>
      <c r="G376" s="234"/>
      <c r="H376" s="238">
        <v>521</v>
      </c>
      <c r="I376" s="239"/>
      <c r="J376" s="234"/>
      <c r="K376" s="234"/>
      <c r="L376" s="240"/>
      <c r="M376" s="241"/>
      <c r="N376" s="242"/>
      <c r="O376" s="242"/>
      <c r="P376" s="242"/>
      <c r="Q376" s="242"/>
      <c r="R376" s="242"/>
      <c r="S376" s="242"/>
      <c r="T376" s="24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4" t="s">
        <v>129</v>
      </c>
      <c r="AU376" s="244" t="s">
        <v>83</v>
      </c>
      <c r="AV376" s="13" t="s">
        <v>83</v>
      </c>
      <c r="AW376" s="13" t="s">
        <v>30</v>
      </c>
      <c r="AX376" s="13" t="s">
        <v>73</v>
      </c>
      <c r="AY376" s="244" t="s">
        <v>122</v>
      </c>
    </row>
    <row r="377" s="14" customFormat="1">
      <c r="A377" s="14"/>
      <c r="B377" s="245"/>
      <c r="C377" s="246"/>
      <c r="D377" s="235" t="s">
        <v>129</v>
      </c>
      <c r="E377" s="247" t="s">
        <v>1</v>
      </c>
      <c r="F377" s="248" t="s">
        <v>130</v>
      </c>
      <c r="G377" s="246"/>
      <c r="H377" s="249">
        <v>521</v>
      </c>
      <c r="I377" s="250"/>
      <c r="J377" s="246"/>
      <c r="K377" s="246"/>
      <c r="L377" s="251"/>
      <c r="M377" s="252"/>
      <c r="N377" s="253"/>
      <c r="O377" s="253"/>
      <c r="P377" s="253"/>
      <c r="Q377" s="253"/>
      <c r="R377" s="253"/>
      <c r="S377" s="253"/>
      <c r="T377" s="25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5" t="s">
        <v>129</v>
      </c>
      <c r="AU377" s="255" t="s">
        <v>83</v>
      </c>
      <c r="AV377" s="14" t="s">
        <v>128</v>
      </c>
      <c r="AW377" s="14" t="s">
        <v>30</v>
      </c>
      <c r="AX377" s="14" t="s">
        <v>81</v>
      </c>
      <c r="AY377" s="255" t="s">
        <v>122</v>
      </c>
    </row>
    <row r="378" s="2" customFormat="1" ht="33" customHeight="1">
      <c r="A378" s="38"/>
      <c r="B378" s="39"/>
      <c r="C378" s="219" t="s">
        <v>187</v>
      </c>
      <c r="D378" s="219" t="s">
        <v>124</v>
      </c>
      <c r="E378" s="220" t="s">
        <v>442</v>
      </c>
      <c r="F378" s="221" t="s">
        <v>443</v>
      </c>
      <c r="G378" s="222" t="s">
        <v>196</v>
      </c>
      <c r="H378" s="223">
        <v>660</v>
      </c>
      <c r="I378" s="224"/>
      <c r="J378" s="225">
        <f>ROUND(I378*H378,2)</f>
        <v>0</v>
      </c>
      <c r="K378" s="226"/>
      <c r="L378" s="44"/>
      <c r="M378" s="227" t="s">
        <v>1</v>
      </c>
      <c r="N378" s="228" t="s">
        <v>38</v>
      </c>
      <c r="O378" s="91"/>
      <c r="P378" s="229">
        <f>O378*H378</f>
        <v>0</v>
      </c>
      <c r="Q378" s="229">
        <v>0</v>
      </c>
      <c r="R378" s="229">
        <f>Q378*H378</f>
        <v>0</v>
      </c>
      <c r="S378" s="229">
        <v>0</v>
      </c>
      <c r="T378" s="230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31" t="s">
        <v>128</v>
      </c>
      <c r="AT378" s="231" t="s">
        <v>124</v>
      </c>
      <c r="AU378" s="231" t="s">
        <v>83</v>
      </c>
      <c r="AY378" s="17" t="s">
        <v>122</v>
      </c>
      <c r="BE378" s="232">
        <f>IF(N378="základní",J378,0)</f>
        <v>0</v>
      </c>
      <c r="BF378" s="232">
        <f>IF(N378="snížená",J378,0)</f>
        <v>0</v>
      </c>
      <c r="BG378" s="232">
        <f>IF(N378="zákl. přenesená",J378,0)</f>
        <v>0</v>
      </c>
      <c r="BH378" s="232">
        <f>IF(N378="sníž. přenesená",J378,0)</f>
        <v>0</v>
      </c>
      <c r="BI378" s="232">
        <f>IF(N378="nulová",J378,0)</f>
        <v>0</v>
      </c>
      <c r="BJ378" s="17" t="s">
        <v>81</v>
      </c>
      <c r="BK378" s="232">
        <f>ROUND(I378*H378,2)</f>
        <v>0</v>
      </c>
      <c r="BL378" s="17" t="s">
        <v>128</v>
      </c>
      <c r="BM378" s="231" t="s">
        <v>444</v>
      </c>
    </row>
    <row r="379" s="13" customFormat="1">
      <c r="A379" s="13"/>
      <c r="B379" s="233"/>
      <c r="C379" s="234"/>
      <c r="D379" s="235" t="s">
        <v>129</v>
      </c>
      <c r="E379" s="236" t="s">
        <v>1</v>
      </c>
      <c r="F379" s="237" t="s">
        <v>445</v>
      </c>
      <c r="G379" s="234"/>
      <c r="H379" s="238">
        <v>660</v>
      </c>
      <c r="I379" s="239"/>
      <c r="J379" s="234"/>
      <c r="K379" s="234"/>
      <c r="L379" s="240"/>
      <c r="M379" s="241"/>
      <c r="N379" s="242"/>
      <c r="O379" s="242"/>
      <c r="P379" s="242"/>
      <c r="Q379" s="242"/>
      <c r="R379" s="242"/>
      <c r="S379" s="242"/>
      <c r="T379" s="24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4" t="s">
        <v>129</v>
      </c>
      <c r="AU379" s="244" t="s">
        <v>83</v>
      </c>
      <c r="AV379" s="13" t="s">
        <v>83</v>
      </c>
      <c r="AW379" s="13" t="s">
        <v>30</v>
      </c>
      <c r="AX379" s="13" t="s">
        <v>73</v>
      </c>
      <c r="AY379" s="244" t="s">
        <v>122</v>
      </c>
    </row>
    <row r="380" s="14" customFormat="1">
      <c r="A380" s="14"/>
      <c r="B380" s="245"/>
      <c r="C380" s="246"/>
      <c r="D380" s="235" t="s">
        <v>129</v>
      </c>
      <c r="E380" s="247" t="s">
        <v>1</v>
      </c>
      <c r="F380" s="248" t="s">
        <v>130</v>
      </c>
      <c r="G380" s="246"/>
      <c r="H380" s="249">
        <v>660</v>
      </c>
      <c r="I380" s="250"/>
      <c r="J380" s="246"/>
      <c r="K380" s="246"/>
      <c r="L380" s="251"/>
      <c r="M380" s="252"/>
      <c r="N380" s="253"/>
      <c r="O380" s="253"/>
      <c r="P380" s="253"/>
      <c r="Q380" s="253"/>
      <c r="R380" s="253"/>
      <c r="S380" s="253"/>
      <c r="T380" s="25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5" t="s">
        <v>129</v>
      </c>
      <c r="AU380" s="255" t="s">
        <v>83</v>
      </c>
      <c r="AV380" s="14" t="s">
        <v>128</v>
      </c>
      <c r="AW380" s="14" t="s">
        <v>30</v>
      </c>
      <c r="AX380" s="14" t="s">
        <v>81</v>
      </c>
      <c r="AY380" s="255" t="s">
        <v>122</v>
      </c>
    </row>
    <row r="381" s="2" customFormat="1" ht="16.5" customHeight="1">
      <c r="A381" s="38"/>
      <c r="B381" s="39"/>
      <c r="C381" s="266" t="s">
        <v>302</v>
      </c>
      <c r="D381" s="266" t="s">
        <v>155</v>
      </c>
      <c r="E381" s="267" t="s">
        <v>446</v>
      </c>
      <c r="F381" s="268" t="s">
        <v>447</v>
      </c>
      <c r="G381" s="269" t="s">
        <v>196</v>
      </c>
      <c r="H381" s="270">
        <v>660</v>
      </c>
      <c r="I381" s="271"/>
      <c r="J381" s="272">
        <f>ROUND(I381*H381,2)</f>
        <v>0</v>
      </c>
      <c r="K381" s="273"/>
      <c r="L381" s="274"/>
      <c r="M381" s="275" t="s">
        <v>1</v>
      </c>
      <c r="N381" s="276" t="s">
        <v>38</v>
      </c>
      <c r="O381" s="91"/>
      <c r="P381" s="229">
        <f>O381*H381</f>
        <v>0</v>
      </c>
      <c r="Q381" s="229">
        <v>0</v>
      </c>
      <c r="R381" s="229">
        <f>Q381*H381</f>
        <v>0</v>
      </c>
      <c r="S381" s="229">
        <v>0</v>
      </c>
      <c r="T381" s="230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31" t="s">
        <v>144</v>
      </c>
      <c r="AT381" s="231" t="s">
        <v>155</v>
      </c>
      <c r="AU381" s="231" t="s">
        <v>83</v>
      </c>
      <c r="AY381" s="17" t="s">
        <v>122</v>
      </c>
      <c r="BE381" s="232">
        <f>IF(N381="základní",J381,0)</f>
        <v>0</v>
      </c>
      <c r="BF381" s="232">
        <f>IF(N381="snížená",J381,0)</f>
        <v>0</v>
      </c>
      <c r="BG381" s="232">
        <f>IF(N381="zákl. přenesená",J381,0)</f>
        <v>0</v>
      </c>
      <c r="BH381" s="232">
        <f>IF(N381="sníž. přenesená",J381,0)</f>
        <v>0</v>
      </c>
      <c r="BI381" s="232">
        <f>IF(N381="nulová",J381,0)</f>
        <v>0</v>
      </c>
      <c r="BJ381" s="17" t="s">
        <v>81</v>
      </c>
      <c r="BK381" s="232">
        <f>ROUND(I381*H381,2)</f>
        <v>0</v>
      </c>
      <c r="BL381" s="17" t="s">
        <v>128</v>
      </c>
      <c r="BM381" s="231" t="s">
        <v>448</v>
      </c>
    </row>
    <row r="382" s="13" customFormat="1">
      <c r="A382" s="13"/>
      <c r="B382" s="233"/>
      <c r="C382" s="234"/>
      <c r="D382" s="235" t="s">
        <v>129</v>
      </c>
      <c r="E382" s="236" t="s">
        <v>1</v>
      </c>
      <c r="F382" s="237" t="s">
        <v>445</v>
      </c>
      <c r="G382" s="234"/>
      <c r="H382" s="238">
        <v>660</v>
      </c>
      <c r="I382" s="239"/>
      <c r="J382" s="234"/>
      <c r="K382" s="234"/>
      <c r="L382" s="240"/>
      <c r="M382" s="241"/>
      <c r="N382" s="242"/>
      <c r="O382" s="242"/>
      <c r="P382" s="242"/>
      <c r="Q382" s="242"/>
      <c r="R382" s="242"/>
      <c r="S382" s="242"/>
      <c r="T382" s="24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4" t="s">
        <v>129</v>
      </c>
      <c r="AU382" s="244" t="s">
        <v>83</v>
      </c>
      <c r="AV382" s="13" t="s">
        <v>83</v>
      </c>
      <c r="AW382" s="13" t="s">
        <v>30</v>
      </c>
      <c r="AX382" s="13" t="s">
        <v>73</v>
      </c>
      <c r="AY382" s="244" t="s">
        <v>122</v>
      </c>
    </row>
    <row r="383" s="14" customFormat="1">
      <c r="A383" s="14"/>
      <c r="B383" s="245"/>
      <c r="C383" s="246"/>
      <c r="D383" s="235" t="s">
        <v>129</v>
      </c>
      <c r="E383" s="247" t="s">
        <v>1</v>
      </c>
      <c r="F383" s="248" t="s">
        <v>130</v>
      </c>
      <c r="G383" s="246"/>
      <c r="H383" s="249">
        <v>660</v>
      </c>
      <c r="I383" s="250"/>
      <c r="J383" s="246"/>
      <c r="K383" s="246"/>
      <c r="L383" s="251"/>
      <c r="M383" s="252"/>
      <c r="N383" s="253"/>
      <c r="O383" s="253"/>
      <c r="P383" s="253"/>
      <c r="Q383" s="253"/>
      <c r="R383" s="253"/>
      <c r="S383" s="253"/>
      <c r="T383" s="25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5" t="s">
        <v>129</v>
      </c>
      <c r="AU383" s="255" t="s">
        <v>83</v>
      </c>
      <c r="AV383" s="14" t="s">
        <v>128</v>
      </c>
      <c r="AW383" s="14" t="s">
        <v>30</v>
      </c>
      <c r="AX383" s="14" t="s">
        <v>81</v>
      </c>
      <c r="AY383" s="255" t="s">
        <v>122</v>
      </c>
    </row>
    <row r="384" s="2" customFormat="1" ht="21.75" customHeight="1">
      <c r="A384" s="38"/>
      <c r="B384" s="39"/>
      <c r="C384" s="219" t="s">
        <v>449</v>
      </c>
      <c r="D384" s="219" t="s">
        <v>124</v>
      </c>
      <c r="E384" s="220" t="s">
        <v>450</v>
      </c>
      <c r="F384" s="221" t="s">
        <v>451</v>
      </c>
      <c r="G384" s="222" t="s">
        <v>148</v>
      </c>
      <c r="H384" s="223">
        <v>110.24</v>
      </c>
      <c r="I384" s="224"/>
      <c r="J384" s="225">
        <f>ROUND(I384*H384,2)</f>
        <v>0</v>
      </c>
      <c r="K384" s="226"/>
      <c r="L384" s="44"/>
      <c r="M384" s="227" t="s">
        <v>1</v>
      </c>
      <c r="N384" s="228" t="s">
        <v>38</v>
      </c>
      <c r="O384" s="91"/>
      <c r="P384" s="229">
        <f>O384*H384</f>
        <v>0</v>
      </c>
      <c r="Q384" s="229">
        <v>0</v>
      </c>
      <c r="R384" s="229">
        <f>Q384*H384</f>
        <v>0</v>
      </c>
      <c r="S384" s="229">
        <v>0</v>
      </c>
      <c r="T384" s="230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31" t="s">
        <v>128</v>
      </c>
      <c r="AT384" s="231" t="s">
        <v>124</v>
      </c>
      <c r="AU384" s="231" t="s">
        <v>83</v>
      </c>
      <c r="AY384" s="17" t="s">
        <v>122</v>
      </c>
      <c r="BE384" s="232">
        <f>IF(N384="základní",J384,0)</f>
        <v>0</v>
      </c>
      <c r="BF384" s="232">
        <f>IF(N384="snížená",J384,0)</f>
        <v>0</v>
      </c>
      <c r="BG384" s="232">
        <f>IF(N384="zákl. přenesená",J384,0)</f>
        <v>0</v>
      </c>
      <c r="BH384" s="232">
        <f>IF(N384="sníž. přenesená",J384,0)</f>
        <v>0</v>
      </c>
      <c r="BI384" s="232">
        <f>IF(N384="nulová",J384,0)</f>
        <v>0</v>
      </c>
      <c r="BJ384" s="17" t="s">
        <v>81</v>
      </c>
      <c r="BK384" s="232">
        <f>ROUND(I384*H384,2)</f>
        <v>0</v>
      </c>
      <c r="BL384" s="17" t="s">
        <v>128</v>
      </c>
      <c r="BM384" s="231" t="s">
        <v>452</v>
      </c>
    </row>
    <row r="385" s="13" customFormat="1">
      <c r="A385" s="13"/>
      <c r="B385" s="233"/>
      <c r="C385" s="234"/>
      <c r="D385" s="235" t="s">
        <v>129</v>
      </c>
      <c r="E385" s="236" t="s">
        <v>1</v>
      </c>
      <c r="F385" s="237" t="s">
        <v>453</v>
      </c>
      <c r="G385" s="234"/>
      <c r="H385" s="238">
        <v>60.640000000000001</v>
      </c>
      <c r="I385" s="239"/>
      <c r="J385" s="234"/>
      <c r="K385" s="234"/>
      <c r="L385" s="240"/>
      <c r="M385" s="241"/>
      <c r="N385" s="242"/>
      <c r="O385" s="242"/>
      <c r="P385" s="242"/>
      <c r="Q385" s="242"/>
      <c r="R385" s="242"/>
      <c r="S385" s="242"/>
      <c r="T385" s="24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4" t="s">
        <v>129</v>
      </c>
      <c r="AU385" s="244" t="s">
        <v>83</v>
      </c>
      <c r="AV385" s="13" t="s">
        <v>83</v>
      </c>
      <c r="AW385" s="13" t="s">
        <v>30</v>
      </c>
      <c r="AX385" s="13" t="s">
        <v>73</v>
      </c>
      <c r="AY385" s="244" t="s">
        <v>122</v>
      </c>
    </row>
    <row r="386" s="13" customFormat="1">
      <c r="A386" s="13"/>
      <c r="B386" s="233"/>
      <c r="C386" s="234"/>
      <c r="D386" s="235" t="s">
        <v>129</v>
      </c>
      <c r="E386" s="236" t="s">
        <v>1</v>
      </c>
      <c r="F386" s="237" t="s">
        <v>454</v>
      </c>
      <c r="G386" s="234"/>
      <c r="H386" s="238">
        <v>10</v>
      </c>
      <c r="I386" s="239"/>
      <c r="J386" s="234"/>
      <c r="K386" s="234"/>
      <c r="L386" s="240"/>
      <c r="M386" s="241"/>
      <c r="N386" s="242"/>
      <c r="O386" s="242"/>
      <c r="P386" s="242"/>
      <c r="Q386" s="242"/>
      <c r="R386" s="242"/>
      <c r="S386" s="242"/>
      <c r="T386" s="24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4" t="s">
        <v>129</v>
      </c>
      <c r="AU386" s="244" t="s">
        <v>83</v>
      </c>
      <c r="AV386" s="13" t="s">
        <v>83</v>
      </c>
      <c r="AW386" s="13" t="s">
        <v>30</v>
      </c>
      <c r="AX386" s="13" t="s">
        <v>73</v>
      </c>
      <c r="AY386" s="244" t="s">
        <v>122</v>
      </c>
    </row>
    <row r="387" s="13" customFormat="1">
      <c r="A387" s="13"/>
      <c r="B387" s="233"/>
      <c r="C387" s="234"/>
      <c r="D387" s="235" t="s">
        <v>129</v>
      </c>
      <c r="E387" s="236" t="s">
        <v>1</v>
      </c>
      <c r="F387" s="237" t="s">
        <v>455</v>
      </c>
      <c r="G387" s="234"/>
      <c r="H387" s="238">
        <v>39.600000000000001</v>
      </c>
      <c r="I387" s="239"/>
      <c r="J387" s="234"/>
      <c r="K387" s="234"/>
      <c r="L387" s="240"/>
      <c r="M387" s="241"/>
      <c r="N387" s="242"/>
      <c r="O387" s="242"/>
      <c r="P387" s="242"/>
      <c r="Q387" s="242"/>
      <c r="R387" s="242"/>
      <c r="S387" s="242"/>
      <c r="T387" s="24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4" t="s">
        <v>129</v>
      </c>
      <c r="AU387" s="244" t="s">
        <v>83</v>
      </c>
      <c r="AV387" s="13" t="s">
        <v>83</v>
      </c>
      <c r="AW387" s="13" t="s">
        <v>30</v>
      </c>
      <c r="AX387" s="13" t="s">
        <v>73</v>
      </c>
      <c r="AY387" s="244" t="s">
        <v>122</v>
      </c>
    </row>
    <row r="388" s="14" customFormat="1">
      <c r="A388" s="14"/>
      <c r="B388" s="245"/>
      <c r="C388" s="246"/>
      <c r="D388" s="235" t="s">
        <v>129</v>
      </c>
      <c r="E388" s="247" t="s">
        <v>1</v>
      </c>
      <c r="F388" s="248" t="s">
        <v>130</v>
      </c>
      <c r="G388" s="246"/>
      <c r="H388" s="249">
        <v>110.24000000000001</v>
      </c>
      <c r="I388" s="250"/>
      <c r="J388" s="246"/>
      <c r="K388" s="246"/>
      <c r="L388" s="251"/>
      <c r="M388" s="252"/>
      <c r="N388" s="253"/>
      <c r="O388" s="253"/>
      <c r="P388" s="253"/>
      <c r="Q388" s="253"/>
      <c r="R388" s="253"/>
      <c r="S388" s="253"/>
      <c r="T388" s="25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5" t="s">
        <v>129</v>
      </c>
      <c r="AU388" s="255" t="s">
        <v>83</v>
      </c>
      <c r="AV388" s="14" t="s">
        <v>128</v>
      </c>
      <c r="AW388" s="14" t="s">
        <v>30</v>
      </c>
      <c r="AX388" s="14" t="s">
        <v>81</v>
      </c>
      <c r="AY388" s="255" t="s">
        <v>122</v>
      </c>
    </row>
    <row r="389" s="2" customFormat="1" ht="21.75" customHeight="1">
      <c r="A389" s="38"/>
      <c r="B389" s="39"/>
      <c r="C389" s="219" t="s">
        <v>305</v>
      </c>
      <c r="D389" s="219" t="s">
        <v>124</v>
      </c>
      <c r="E389" s="220" t="s">
        <v>456</v>
      </c>
      <c r="F389" s="221" t="s">
        <v>457</v>
      </c>
      <c r="G389" s="222" t="s">
        <v>196</v>
      </c>
      <c r="H389" s="223">
        <v>630</v>
      </c>
      <c r="I389" s="224"/>
      <c r="J389" s="225">
        <f>ROUND(I389*H389,2)</f>
        <v>0</v>
      </c>
      <c r="K389" s="226"/>
      <c r="L389" s="44"/>
      <c r="M389" s="227" t="s">
        <v>1</v>
      </c>
      <c r="N389" s="228" t="s">
        <v>38</v>
      </c>
      <c r="O389" s="91"/>
      <c r="P389" s="229">
        <f>O389*H389</f>
        <v>0</v>
      </c>
      <c r="Q389" s="229">
        <v>0</v>
      </c>
      <c r="R389" s="229">
        <f>Q389*H389</f>
        <v>0</v>
      </c>
      <c r="S389" s="229">
        <v>0</v>
      </c>
      <c r="T389" s="230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31" t="s">
        <v>128</v>
      </c>
      <c r="AT389" s="231" t="s">
        <v>124</v>
      </c>
      <c r="AU389" s="231" t="s">
        <v>83</v>
      </c>
      <c r="AY389" s="17" t="s">
        <v>122</v>
      </c>
      <c r="BE389" s="232">
        <f>IF(N389="základní",J389,0)</f>
        <v>0</v>
      </c>
      <c r="BF389" s="232">
        <f>IF(N389="snížená",J389,0)</f>
        <v>0</v>
      </c>
      <c r="BG389" s="232">
        <f>IF(N389="zákl. přenesená",J389,0)</f>
        <v>0</v>
      </c>
      <c r="BH389" s="232">
        <f>IF(N389="sníž. přenesená",J389,0)</f>
        <v>0</v>
      </c>
      <c r="BI389" s="232">
        <f>IF(N389="nulová",J389,0)</f>
        <v>0</v>
      </c>
      <c r="BJ389" s="17" t="s">
        <v>81</v>
      </c>
      <c r="BK389" s="232">
        <f>ROUND(I389*H389,2)</f>
        <v>0</v>
      </c>
      <c r="BL389" s="17" t="s">
        <v>128</v>
      </c>
      <c r="BM389" s="231" t="s">
        <v>458</v>
      </c>
    </row>
    <row r="390" s="15" customFormat="1">
      <c r="A390" s="15"/>
      <c r="B390" s="256"/>
      <c r="C390" s="257"/>
      <c r="D390" s="235" t="s">
        <v>129</v>
      </c>
      <c r="E390" s="258" t="s">
        <v>1</v>
      </c>
      <c r="F390" s="259" t="s">
        <v>215</v>
      </c>
      <c r="G390" s="257"/>
      <c r="H390" s="258" t="s">
        <v>1</v>
      </c>
      <c r="I390" s="260"/>
      <c r="J390" s="257"/>
      <c r="K390" s="257"/>
      <c r="L390" s="261"/>
      <c r="M390" s="262"/>
      <c r="N390" s="263"/>
      <c r="O390" s="263"/>
      <c r="P390" s="263"/>
      <c r="Q390" s="263"/>
      <c r="R390" s="263"/>
      <c r="S390" s="263"/>
      <c r="T390" s="264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65" t="s">
        <v>129</v>
      </c>
      <c r="AU390" s="265" t="s">
        <v>83</v>
      </c>
      <c r="AV390" s="15" t="s">
        <v>81</v>
      </c>
      <c r="AW390" s="15" t="s">
        <v>30</v>
      </c>
      <c r="AX390" s="15" t="s">
        <v>73</v>
      </c>
      <c r="AY390" s="265" t="s">
        <v>122</v>
      </c>
    </row>
    <row r="391" s="13" customFormat="1">
      <c r="A391" s="13"/>
      <c r="B391" s="233"/>
      <c r="C391" s="234"/>
      <c r="D391" s="235" t="s">
        <v>129</v>
      </c>
      <c r="E391" s="236" t="s">
        <v>1</v>
      </c>
      <c r="F391" s="237" t="s">
        <v>459</v>
      </c>
      <c r="G391" s="234"/>
      <c r="H391" s="238">
        <v>630</v>
      </c>
      <c r="I391" s="239"/>
      <c r="J391" s="234"/>
      <c r="K391" s="234"/>
      <c r="L391" s="240"/>
      <c r="M391" s="241"/>
      <c r="N391" s="242"/>
      <c r="O391" s="242"/>
      <c r="P391" s="242"/>
      <c r="Q391" s="242"/>
      <c r="R391" s="242"/>
      <c r="S391" s="242"/>
      <c r="T391" s="24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4" t="s">
        <v>129</v>
      </c>
      <c r="AU391" s="244" t="s">
        <v>83</v>
      </c>
      <c r="AV391" s="13" t="s">
        <v>83</v>
      </c>
      <c r="AW391" s="13" t="s">
        <v>30</v>
      </c>
      <c r="AX391" s="13" t="s">
        <v>73</v>
      </c>
      <c r="AY391" s="244" t="s">
        <v>122</v>
      </c>
    </row>
    <row r="392" s="14" customFormat="1">
      <c r="A392" s="14"/>
      <c r="B392" s="245"/>
      <c r="C392" s="246"/>
      <c r="D392" s="235" t="s">
        <v>129</v>
      </c>
      <c r="E392" s="247" t="s">
        <v>1</v>
      </c>
      <c r="F392" s="248" t="s">
        <v>130</v>
      </c>
      <c r="G392" s="246"/>
      <c r="H392" s="249">
        <v>630</v>
      </c>
      <c r="I392" s="250"/>
      <c r="J392" s="246"/>
      <c r="K392" s="246"/>
      <c r="L392" s="251"/>
      <c r="M392" s="252"/>
      <c r="N392" s="253"/>
      <c r="O392" s="253"/>
      <c r="P392" s="253"/>
      <c r="Q392" s="253"/>
      <c r="R392" s="253"/>
      <c r="S392" s="253"/>
      <c r="T392" s="25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5" t="s">
        <v>129</v>
      </c>
      <c r="AU392" s="255" t="s">
        <v>83</v>
      </c>
      <c r="AV392" s="14" t="s">
        <v>128</v>
      </c>
      <c r="AW392" s="14" t="s">
        <v>30</v>
      </c>
      <c r="AX392" s="14" t="s">
        <v>81</v>
      </c>
      <c r="AY392" s="255" t="s">
        <v>122</v>
      </c>
    </row>
    <row r="393" s="2" customFormat="1" ht="21.75" customHeight="1">
      <c r="A393" s="38"/>
      <c r="B393" s="39"/>
      <c r="C393" s="219" t="s">
        <v>460</v>
      </c>
      <c r="D393" s="219" t="s">
        <v>124</v>
      </c>
      <c r="E393" s="220" t="s">
        <v>461</v>
      </c>
      <c r="F393" s="221" t="s">
        <v>462</v>
      </c>
      <c r="G393" s="222" t="s">
        <v>196</v>
      </c>
      <c r="H393" s="223">
        <v>755</v>
      </c>
      <c r="I393" s="224"/>
      <c r="J393" s="225">
        <f>ROUND(I393*H393,2)</f>
        <v>0</v>
      </c>
      <c r="K393" s="226"/>
      <c r="L393" s="44"/>
      <c r="M393" s="227" t="s">
        <v>1</v>
      </c>
      <c r="N393" s="228" t="s">
        <v>38</v>
      </c>
      <c r="O393" s="91"/>
      <c r="P393" s="229">
        <f>O393*H393</f>
        <v>0</v>
      </c>
      <c r="Q393" s="229">
        <v>0</v>
      </c>
      <c r="R393" s="229">
        <f>Q393*H393</f>
        <v>0</v>
      </c>
      <c r="S393" s="229">
        <v>0</v>
      </c>
      <c r="T393" s="230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31" t="s">
        <v>128</v>
      </c>
      <c r="AT393" s="231" t="s">
        <v>124</v>
      </c>
      <c r="AU393" s="231" t="s">
        <v>83</v>
      </c>
      <c r="AY393" s="17" t="s">
        <v>122</v>
      </c>
      <c r="BE393" s="232">
        <f>IF(N393="základní",J393,0)</f>
        <v>0</v>
      </c>
      <c r="BF393" s="232">
        <f>IF(N393="snížená",J393,0)</f>
        <v>0</v>
      </c>
      <c r="BG393" s="232">
        <f>IF(N393="zákl. přenesená",J393,0)</f>
        <v>0</v>
      </c>
      <c r="BH393" s="232">
        <f>IF(N393="sníž. přenesená",J393,0)</f>
        <v>0</v>
      </c>
      <c r="BI393" s="232">
        <f>IF(N393="nulová",J393,0)</f>
        <v>0</v>
      </c>
      <c r="BJ393" s="17" t="s">
        <v>81</v>
      </c>
      <c r="BK393" s="232">
        <f>ROUND(I393*H393,2)</f>
        <v>0</v>
      </c>
      <c r="BL393" s="17" t="s">
        <v>128</v>
      </c>
      <c r="BM393" s="231" t="s">
        <v>463</v>
      </c>
    </row>
    <row r="394" s="15" customFormat="1">
      <c r="A394" s="15"/>
      <c r="B394" s="256"/>
      <c r="C394" s="257"/>
      <c r="D394" s="235" t="s">
        <v>129</v>
      </c>
      <c r="E394" s="258" t="s">
        <v>1</v>
      </c>
      <c r="F394" s="259" t="s">
        <v>215</v>
      </c>
      <c r="G394" s="257"/>
      <c r="H394" s="258" t="s">
        <v>1</v>
      </c>
      <c r="I394" s="260"/>
      <c r="J394" s="257"/>
      <c r="K394" s="257"/>
      <c r="L394" s="261"/>
      <c r="M394" s="262"/>
      <c r="N394" s="263"/>
      <c r="O394" s="263"/>
      <c r="P394" s="263"/>
      <c r="Q394" s="263"/>
      <c r="R394" s="263"/>
      <c r="S394" s="263"/>
      <c r="T394" s="264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65" t="s">
        <v>129</v>
      </c>
      <c r="AU394" s="265" t="s">
        <v>83</v>
      </c>
      <c r="AV394" s="15" t="s">
        <v>81</v>
      </c>
      <c r="AW394" s="15" t="s">
        <v>30</v>
      </c>
      <c r="AX394" s="15" t="s">
        <v>73</v>
      </c>
      <c r="AY394" s="265" t="s">
        <v>122</v>
      </c>
    </row>
    <row r="395" s="13" customFormat="1">
      <c r="A395" s="13"/>
      <c r="B395" s="233"/>
      <c r="C395" s="234"/>
      <c r="D395" s="235" t="s">
        <v>129</v>
      </c>
      <c r="E395" s="236" t="s">
        <v>1</v>
      </c>
      <c r="F395" s="237" t="s">
        <v>459</v>
      </c>
      <c r="G395" s="234"/>
      <c r="H395" s="238">
        <v>630</v>
      </c>
      <c r="I395" s="239"/>
      <c r="J395" s="234"/>
      <c r="K395" s="234"/>
      <c r="L395" s="240"/>
      <c r="M395" s="241"/>
      <c r="N395" s="242"/>
      <c r="O395" s="242"/>
      <c r="P395" s="242"/>
      <c r="Q395" s="242"/>
      <c r="R395" s="242"/>
      <c r="S395" s="242"/>
      <c r="T395" s="24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4" t="s">
        <v>129</v>
      </c>
      <c r="AU395" s="244" t="s">
        <v>83</v>
      </c>
      <c r="AV395" s="13" t="s">
        <v>83</v>
      </c>
      <c r="AW395" s="13" t="s">
        <v>30</v>
      </c>
      <c r="AX395" s="13" t="s">
        <v>73</v>
      </c>
      <c r="AY395" s="244" t="s">
        <v>122</v>
      </c>
    </row>
    <row r="396" s="15" customFormat="1">
      <c r="A396" s="15"/>
      <c r="B396" s="256"/>
      <c r="C396" s="257"/>
      <c r="D396" s="235" t="s">
        <v>129</v>
      </c>
      <c r="E396" s="258" t="s">
        <v>1</v>
      </c>
      <c r="F396" s="259" t="s">
        <v>202</v>
      </c>
      <c r="G396" s="257"/>
      <c r="H396" s="258" t="s">
        <v>1</v>
      </c>
      <c r="I396" s="260"/>
      <c r="J396" s="257"/>
      <c r="K396" s="257"/>
      <c r="L396" s="261"/>
      <c r="M396" s="262"/>
      <c r="N396" s="263"/>
      <c r="O396" s="263"/>
      <c r="P396" s="263"/>
      <c r="Q396" s="263"/>
      <c r="R396" s="263"/>
      <c r="S396" s="263"/>
      <c r="T396" s="264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65" t="s">
        <v>129</v>
      </c>
      <c r="AU396" s="265" t="s">
        <v>83</v>
      </c>
      <c r="AV396" s="15" t="s">
        <v>81</v>
      </c>
      <c r="AW396" s="15" t="s">
        <v>30</v>
      </c>
      <c r="AX396" s="15" t="s">
        <v>73</v>
      </c>
      <c r="AY396" s="265" t="s">
        <v>122</v>
      </c>
    </row>
    <row r="397" s="13" customFormat="1">
      <c r="A397" s="13"/>
      <c r="B397" s="233"/>
      <c r="C397" s="234"/>
      <c r="D397" s="235" t="s">
        <v>129</v>
      </c>
      <c r="E397" s="236" t="s">
        <v>1</v>
      </c>
      <c r="F397" s="237" t="s">
        <v>203</v>
      </c>
      <c r="G397" s="234"/>
      <c r="H397" s="238">
        <v>125</v>
      </c>
      <c r="I397" s="239"/>
      <c r="J397" s="234"/>
      <c r="K397" s="234"/>
      <c r="L397" s="240"/>
      <c r="M397" s="241"/>
      <c r="N397" s="242"/>
      <c r="O397" s="242"/>
      <c r="P397" s="242"/>
      <c r="Q397" s="242"/>
      <c r="R397" s="242"/>
      <c r="S397" s="242"/>
      <c r="T397" s="24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4" t="s">
        <v>129</v>
      </c>
      <c r="AU397" s="244" t="s">
        <v>83</v>
      </c>
      <c r="AV397" s="13" t="s">
        <v>83</v>
      </c>
      <c r="AW397" s="13" t="s">
        <v>30</v>
      </c>
      <c r="AX397" s="13" t="s">
        <v>73</v>
      </c>
      <c r="AY397" s="244" t="s">
        <v>122</v>
      </c>
    </row>
    <row r="398" s="14" customFormat="1">
      <c r="A398" s="14"/>
      <c r="B398" s="245"/>
      <c r="C398" s="246"/>
      <c r="D398" s="235" t="s">
        <v>129</v>
      </c>
      <c r="E398" s="247" t="s">
        <v>1</v>
      </c>
      <c r="F398" s="248" t="s">
        <v>130</v>
      </c>
      <c r="G398" s="246"/>
      <c r="H398" s="249">
        <v>755</v>
      </c>
      <c r="I398" s="250"/>
      <c r="J398" s="246"/>
      <c r="K398" s="246"/>
      <c r="L398" s="251"/>
      <c r="M398" s="252"/>
      <c r="N398" s="253"/>
      <c r="O398" s="253"/>
      <c r="P398" s="253"/>
      <c r="Q398" s="253"/>
      <c r="R398" s="253"/>
      <c r="S398" s="253"/>
      <c r="T398" s="25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5" t="s">
        <v>129</v>
      </c>
      <c r="AU398" s="255" t="s">
        <v>83</v>
      </c>
      <c r="AV398" s="14" t="s">
        <v>128</v>
      </c>
      <c r="AW398" s="14" t="s">
        <v>30</v>
      </c>
      <c r="AX398" s="14" t="s">
        <v>81</v>
      </c>
      <c r="AY398" s="255" t="s">
        <v>122</v>
      </c>
    </row>
    <row r="399" s="2" customFormat="1" ht="21.75" customHeight="1">
      <c r="A399" s="38"/>
      <c r="B399" s="39"/>
      <c r="C399" s="219" t="s">
        <v>311</v>
      </c>
      <c r="D399" s="219" t="s">
        <v>124</v>
      </c>
      <c r="E399" s="220" t="s">
        <v>464</v>
      </c>
      <c r="F399" s="221" t="s">
        <v>465</v>
      </c>
      <c r="G399" s="222" t="s">
        <v>196</v>
      </c>
      <c r="H399" s="223">
        <v>125</v>
      </c>
      <c r="I399" s="224"/>
      <c r="J399" s="225">
        <f>ROUND(I399*H399,2)</f>
        <v>0</v>
      </c>
      <c r="K399" s="226"/>
      <c r="L399" s="44"/>
      <c r="M399" s="227" t="s">
        <v>1</v>
      </c>
      <c r="N399" s="228" t="s">
        <v>38</v>
      </c>
      <c r="O399" s="91"/>
      <c r="P399" s="229">
        <f>O399*H399</f>
        <v>0</v>
      </c>
      <c r="Q399" s="229">
        <v>0</v>
      </c>
      <c r="R399" s="229">
        <f>Q399*H399</f>
        <v>0</v>
      </c>
      <c r="S399" s="229">
        <v>0</v>
      </c>
      <c r="T399" s="230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31" t="s">
        <v>128</v>
      </c>
      <c r="AT399" s="231" t="s">
        <v>124</v>
      </c>
      <c r="AU399" s="231" t="s">
        <v>83</v>
      </c>
      <c r="AY399" s="17" t="s">
        <v>122</v>
      </c>
      <c r="BE399" s="232">
        <f>IF(N399="základní",J399,0)</f>
        <v>0</v>
      </c>
      <c r="BF399" s="232">
        <f>IF(N399="snížená",J399,0)</f>
        <v>0</v>
      </c>
      <c r="BG399" s="232">
        <f>IF(N399="zákl. přenesená",J399,0)</f>
        <v>0</v>
      </c>
      <c r="BH399" s="232">
        <f>IF(N399="sníž. přenesená",J399,0)</f>
        <v>0</v>
      </c>
      <c r="BI399" s="232">
        <f>IF(N399="nulová",J399,0)</f>
        <v>0</v>
      </c>
      <c r="BJ399" s="17" t="s">
        <v>81</v>
      </c>
      <c r="BK399" s="232">
        <f>ROUND(I399*H399,2)</f>
        <v>0</v>
      </c>
      <c r="BL399" s="17" t="s">
        <v>128</v>
      </c>
      <c r="BM399" s="231" t="s">
        <v>466</v>
      </c>
    </row>
    <row r="400" s="13" customFormat="1">
      <c r="A400" s="13"/>
      <c r="B400" s="233"/>
      <c r="C400" s="234"/>
      <c r="D400" s="235" t="s">
        <v>129</v>
      </c>
      <c r="E400" s="236" t="s">
        <v>1</v>
      </c>
      <c r="F400" s="237" t="s">
        <v>203</v>
      </c>
      <c r="G400" s="234"/>
      <c r="H400" s="238">
        <v>125</v>
      </c>
      <c r="I400" s="239"/>
      <c r="J400" s="234"/>
      <c r="K400" s="234"/>
      <c r="L400" s="240"/>
      <c r="M400" s="241"/>
      <c r="N400" s="242"/>
      <c r="O400" s="242"/>
      <c r="P400" s="242"/>
      <c r="Q400" s="242"/>
      <c r="R400" s="242"/>
      <c r="S400" s="242"/>
      <c r="T400" s="24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4" t="s">
        <v>129</v>
      </c>
      <c r="AU400" s="244" t="s">
        <v>83</v>
      </c>
      <c r="AV400" s="13" t="s">
        <v>83</v>
      </c>
      <c r="AW400" s="13" t="s">
        <v>30</v>
      </c>
      <c r="AX400" s="13" t="s">
        <v>73</v>
      </c>
      <c r="AY400" s="244" t="s">
        <v>122</v>
      </c>
    </row>
    <row r="401" s="14" customFormat="1">
      <c r="A401" s="14"/>
      <c r="B401" s="245"/>
      <c r="C401" s="246"/>
      <c r="D401" s="235" t="s">
        <v>129</v>
      </c>
      <c r="E401" s="247" t="s">
        <v>1</v>
      </c>
      <c r="F401" s="248" t="s">
        <v>130</v>
      </c>
      <c r="G401" s="246"/>
      <c r="H401" s="249">
        <v>125</v>
      </c>
      <c r="I401" s="250"/>
      <c r="J401" s="246"/>
      <c r="K401" s="246"/>
      <c r="L401" s="251"/>
      <c r="M401" s="252"/>
      <c r="N401" s="253"/>
      <c r="O401" s="253"/>
      <c r="P401" s="253"/>
      <c r="Q401" s="253"/>
      <c r="R401" s="253"/>
      <c r="S401" s="253"/>
      <c r="T401" s="25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5" t="s">
        <v>129</v>
      </c>
      <c r="AU401" s="255" t="s">
        <v>83</v>
      </c>
      <c r="AV401" s="14" t="s">
        <v>128</v>
      </c>
      <c r="AW401" s="14" t="s">
        <v>30</v>
      </c>
      <c r="AX401" s="14" t="s">
        <v>81</v>
      </c>
      <c r="AY401" s="255" t="s">
        <v>122</v>
      </c>
    </row>
    <row r="402" s="2" customFormat="1" ht="21.75" customHeight="1">
      <c r="A402" s="38"/>
      <c r="B402" s="39"/>
      <c r="C402" s="219" t="s">
        <v>467</v>
      </c>
      <c r="D402" s="219" t="s">
        <v>124</v>
      </c>
      <c r="E402" s="220" t="s">
        <v>468</v>
      </c>
      <c r="F402" s="221" t="s">
        <v>469</v>
      </c>
      <c r="G402" s="222" t="s">
        <v>196</v>
      </c>
      <c r="H402" s="223">
        <v>630</v>
      </c>
      <c r="I402" s="224"/>
      <c r="J402" s="225">
        <f>ROUND(I402*H402,2)</f>
        <v>0</v>
      </c>
      <c r="K402" s="226"/>
      <c r="L402" s="44"/>
      <c r="M402" s="227" t="s">
        <v>1</v>
      </c>
      <c r="N402" s="228" t="s">
        <v>38</v>
      </c>
      <c r="O402" s="91"/>
      <c r="P402" s="229">
        <f>O402*H402</f>
        <v>0</v>
      </c>
      <c r="Q402" s="229">
        <v>0</v>
      </c>
      <c r="R402" s="229">
        <f>Q402*H402</f>
        <v>0</v>
      </c>
      <c r="S402" s="229">
        <v>0</v>
      </c>
      <c r="T402" s="230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31" t="s">
        <v>128</v>
      </c>
      <c r="AT402" s="231" t="s">
        <v>124</v>
      </c>
      <c r="AU402" s="231" t="s">
        <v>83</v>
      </c>
      <c r="AY402" s="17" t="s">
        <v>122</v>
      </c>
      <c r="BE402" s="232">
        <f>IF(N402="základní",J402,0)</f>
        <v>0</v>
      </c>
      <c r="BF402" s="232">
        <f>IF(N402="snížená",J402,0)</f>
        <v>0</v>
      </c>
      <c r="BG402" s="232">
        <f>IF(N402="zákl. přenesená",J402,0)</f>
        <v>0</v>
      </c>
      <c r="BH402" s="232">
        <f>IF(N402="sníž. přenesená",J402,0)</f>
        <v>0</v>
      </c>
      <c r="BI402" s="232">
        <f>IF(N402="nulová",J402,0)</f>
        <v>0</v>
      </c>
      <c r="BJ402" s="17" t="s">
        <v>81</v>
      </c>
      <c r="BK402" s="232">
        <f>ROUND(I402*H402,2)</f>
        <v>0</v>
      </c>
      <c r="BL402" s="17" t="s">
        <v>128</v>
      </c>
      <c r="BM402" s="231" t="s">
        <v>470</v>
      </c>
    </row>
    <row r="403" s="15" customFormat="1">
      <c r="A403" s="15"/>
      <c r="B403" s="256"/>
      <c r="C403" s="257"/>
      <c r="D403" s="235" t="s">
        <v>129</v>
      </c>
      <c r="E403" s="258" t="s">
        <v>1</v>
      </c>
      <c r="F403" s="259" t="s">
        <v>215</v>
      </c>
      <c r="G403" s="257"/>
      <c r="H403" s="258" t="s">
        <v>1</v>
      </c>
      <c r="I403" s="260"/>
      <c r="J403" s="257"/>
      <c r="K403" s="257"/>
      <c r="L403" s="261"/>
      <c r="M403" s="262"/>
      <c r="N403" s="263"/>
      <c r="O403" s="263"/>
      <c r="P403" s="263"/>
      <c r="Q403" s="263"/>
      <c r="R403" s="263"/>
      <c r="S403" s="263"/>
      <c r="T403" s="264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65" t="s">
        <v>129</v>
      </c>
      <c r="AU403" s="265" t="s">
        <v>83</v>
      </c>
      <c r="AV403" s="15" t="s">
        <v>81</v>
      </c>
      <c r="AW403" s="15" t="s">
        <v>30</v>
      </c>
      <c r="AX403" s="15" t="s">
        <v>73</v>
      </c>
      <c r="AY403" s="265" t="s">
        <v>122</v>
      </c>
    </row>
    <row r="404" s="13" customFormat="1">
      <c r="A404" s="13"/>
      <c r="B404" s="233"/>
      <c r="C404" s="234"/>
      <c r="D404" s="235" t="s">
        <v>129</v>
      </c>
      <c r="E404" s="236" t="s">
        <v>1</v>
      </c>
      <c r="F404" s="237" t="s">
        <v>459</v>
      </c>
      <c r="G404" s="234"/>
      <c r="H404" s="238">
        <v>630</v>
      </c>
      <c r="I404" s="239"/>
      <c r="J404" s="234"/>
      <c r="K404" s="234"/>
      <c r="L404" s="240"/>
      <c r="M404" s="241"/>
      <c r="N404" s="242"/>
      <c r="O404" s="242"/>
      <c r="P404" s="242"/>
      <c r="Q404" s="242"/>
      <c r="R404" s="242"/>
      <c r="S404" s="242"/>
      <c r="T404" s="24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4" t="s">
        <v>129</v>
      </c>
      <c r="AU404" s="244" t="s">
        <v>83</v>
      </c>
      <c r="AV404" s="13" t="s">
        <v>83</v>
      </c>
      <c r="AW404" s="13" t="s">
        <v>30</v>
      </c>
      <c r="AX404" s="13" t="s">
        <v>73</v>
      </c>
      <c r="AY404" s="244" t="s">
        <v>122</v>
      </c>
    </row>
    <row r="405" s="14" customFormat="1">
      <c r="A405" s="14"/>
      <c r="B405" s="245"/>
      <c r="C405" s="246"/>
      <c r="D405" s="235" t="s">
        <v>129</v>
      </c>
      <c r="E405" s="247" t="s">
        <v>1</v>
      </c>
      <c r="F405" s="248" t="s">
        <v>130</v>
      </c>
      <c r="G405" s="246"/>
      <c r="H405" s="249">
        <v>630</v>
      </c>
      <c r="I405" s="250"/>
      <c r="J405" s="246"/>
      <c r="K405" s="246"/>
      <c r="L405" s="251"/>
      <c r="M405" s="252"/>
      <c r="N405" s="253"/>
      <c r="O405" s="253"/>
      <c r="P405" s="253"/>
      <c r="Q405" s="253"/>
      <c r="R405" s="253"/>
      <c r="S405" s="253"/>
      <c r="T405" s="25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5" t="s">
        <v>129</v>
      </c>
      <c r="AU405" s="255" t="s">
        <v>83</v>
      </c>
      <c r="AV405" s="14" t="s">
        <v>128</v>
      </c>
      <c r="AW405" s="14" t="s">
        <v>30</v>
      </c>
      <c r="AX405" s="14" t="s">
        <v>81</v>
      </c>
      <c r="AY405" s="255" t="s">
        <v>122</v>
      </c>
    </row>
    <row r="406" s="2" customFormat="1" ht="21.75" customHeight="1">
      <c r="A406" s="38"/>
      <c r="B406" s="39"/>
      <c r="C406" s="219" t="s">
        <v>315</v>
      </c>
      <c r="D406" s="219" t="s">
        <v>124</v>
      </c>
      <c r="E406" s="220" t="s">
        <v>471</v>
      </c>
      <c r="F406" s="221" t="s">
        <v>472</v>
      </c>
      <c r="G406" s="222" t="s">
        <v>127</v>
      </c>
      <c r="H406" s="223">
        <v>6</v>
      </c>
      <c r="I406" s="224"/>
      <c r="J406" s="225">
        <f>ROUND(I406*H406,2)</f>
        <v>0</v>
      </c>
      <c r="K406" s="226"/>
      <c r="L406" s="44"/>
      <c r="M406" s="227" t="s">
        <v>1</v>
      </c>
      <c r="N406" s="228" t="s">
        <v>38</v>
      </c>
      <c r="O406" s="91"/>
      <c r="P406" s="229">
        <f>O406*H406</f>
        <v>0</v>
      </c>
      <c r="Q406" s="229">
        <v>0</v>
      </c>
      <c r="R406" s="229">
        <f>Q406*H406</f>
        <v>0</v>
      </c>
      <c r="S406" s="229">
        <v>0</v>
      </c>
      <c r="T406" s="230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31" t="s">
        <v>128</v>
      </c>
      <c r="AT406" s="231" t="s">
        <v>124</v>
      </c>
      <c r="AU406" s="231" t="s">
        <v>83</v>
      </c>
      <c r="AY406" s="17" t="s">
        <v>122</v>
      </c>
      <c r="BE406" s="232">
        <f>IF(N406="základní",J406,0)</f>
        <v>0</v>
      </c>
      <c r="BF406" s="232">
        <f>IF(N406="snížená",J406,0)</f>
        <v>0</v>
      </c>
      <c r="BG406" s="232">
        <f>IF(N406="zákl. přenesená",J406,0)</f>
        <v>0</v>
      </c>
      <c r="BH406" s="232">
        <f>IF(N406="sníž. přenesená",J406,0)</f>
        <v>0</v>
      </c>
      <c r="BI406" s="232">
        <f>IF(N406="nulová",J406,0)</f>
        <v>0</v>
      </c>
      <c r="BJ406" s="17" t="s">
        <v>81</v>
      </c>
      <c r="BK406" s="232">
        <f>ROUND(I406*H406,2)</f>
        <v>0</v>
      </c>
      <c r="BL406" s="17" t="s">
        <v>128</v>
      </c>
      <c r="BM406" s="231" t="s">
        <v>473</v>
      </c>
    </row>
    <row r="407" s="2" customFormat="1" ht="33" customHeight="1">
      <c r="A407" s="38"/>
      <c r="B407" s="39"/>
      <c r="C407" s="219" t="s">
        <v>474</v>
      </c>
      <c r="D407" s="219" t="s">
        <v>124</v>
      </c>
      <c r="E407" s="220" t="s">
        <v>475</v>
      </c>
      <c r="F407" s="221" t="s">
        <v>476</v>
      </c>
      <c r="G407" s="222" t="s">
        <v>176</v>
      </c>
      <c r="H407" s="223">
        <v>51</v>
      </c>
      <c r="I407" s="224"/>
      <c r="J407" s="225">
        <f>ROUND(I407*H407,2)</f>
        <v>0</v>
      </c>
      <c r="K407" s="226"/>
      <c r="L407" s="44"/>
      <c r="M407" s="227" t="s">
        <v>1</v>
      </c>
      <c r="N407" s="228" t="s">
        <v>38</v>
      </c>
      <c r="O407" s="91"/>
      <c r="P407" s="229">
        <f>O407*H407</f>
        <v>0</v>
      </c>
      <c r="Q407" s="229">
        <v>0</v>
      </c>
      <c r="R407" s="229">
        <f>Q407*H407</f>
        <v>0</v>
      </c>
      <c r="S407" s="229">
        <v>0</v>
      </c>
      <c r="T407" s="230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31" t="s">
        <v>128</v>
      </c>
      <c r="AT407" s="231" t="s">
        <v>124</v>
      </c>
      <c r="AU407" s="231" t="s">
        <v>83</v>
      </c>
      <c r="AY407" s="17" t="s">
        <v>122</v>
      </c>
      <c r="BE407" s="232">
        <f>IF(N407="základní",J407,0)</f>
        <v>0</v>
      </c>
      <c r="BF407" s="232">
        <f>IF(N407="snížená",J407,0)</f>
        <v>0</v>
      </c>
      <c r="BG407" s="232">
        <f>IF(N407="zákl. přenesená",J407,0)</f>
        <v>0</v>
      </c>
      <c r="BH407" s="232">
        <f>IF(N407="sníž. přenesená",J407,0)</f>
        <v>0</v>
      </c>
      <c r="BI407" s="232">
        <f>IF(N407="nulová",J407,0)</f>
        <v>0</v>
      </c>
      <c r="BJ407" s="17" t="s">
        <v>81</v>
      </c>
      <c r="BK407" s="232">
        <f>ROUND(I407*H407,2)</f>
        <v>0</v>
      </c>
      <c r="BL407" s="17" t="s">
        <v>128</v>
      </c>
      <c r="BM407" s="231" t="s">
        <v>477</v>
      </c>
    </row>
    <row r="408" s="15" customFormat="1">
      <c r="A408" s="15"/>
      <c r="B408" s="256"/>
      <c r="C408" s="257"/>
      <c r="D408" s="235" t="s">
        <v>129</v>
      </c>
      <c r="E408" s="258" t="s">
        <v>1</v>
      </c>
      <c r="F408" s="259" t="s">
        <v>478</v>
      </c>
      <c r="G408" s="257"/>
      <c r="H408" s="258" t="s">
        <v>1</v>
      </c>
      <c r="I408" s="260"/>
      <c r="J408" s="257"/>
      <c r="K408" s="257"/>
      <c r="L408" s="261"/>
      <c r="M408" s="262"/>
      <c r="N408" s="263"/>
      <c r="O408" s="263"/>
      <c r="P408" s="263"/>
      <c r="Q408" s="263"/>
      <c r="R408" s="263"/>
      <c r="S408" s="263"/>
      <c r="T408" s="264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265" t="s">
        <v>129</v>
      </c>
      <c r="AU408" s="265" t="s">
        <v>83</v>
      </c>
      <c r="AV408" s="15" t="s">
        <v>81</v>
      </c>
      <c r="AW408" s="15" t="s">
        <v>30</v>
      </c>
      <c r="AX408" s="15" t="s">
        <v>73</v>
      </c>
      <c r="AY408" s="265" t="s">
        <v>122</v>
      </c>
    </row>
    <row r="409" s="13" customFormat="1">
      <c r="A409" s="13"/>
      <c r="B409" s="233"/>
      <c r="C409" s="234"/>
      <c r="D409" s="235" t="s">
        <v>129</v>
      </c>
      <c r="E409" s="236" t="s">
        <v>1</v>
      </c>
      <c r="F409" s="237" t="s">
        <v>193</v>
      </c>
      <c r="G409" s="234"/>
      <c r="H409" s="238">
        <v>51</v>
      </c>
      <c r="I409" s="239"/>
      <c r="J409" s="234"/>
      <c r="K409" s="234"/>
      <c r="L409" s="240"/>
      <c r="M409" s="241"/>
      <c r="N409" s="242"/>
      <c r="O409" s="242"/>
      <c r="P409" s="242"/>
      <c r="Q409" s="242"/>
      <c r="R409" s="242"/>
      <c r="S409" s="242"/>
      <c r="T409" s="24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4" t="s">
        <v>129</v>
      </c>
      <c r="AU409" s="244" t="s">
        <v>83</v>
      </c>
      <c r="AV409" s="13" t="s">
        <v>83</v>
      </c>
      <c r="AW409" s="13" t="s">
        <v>30</v>
      </c>
      <c r="AX409" s="13" t="s">
        <v>73</v>
      </c>
      <c r="AY409" s="244" t="s">
        <v>122</v>
      </c>
    </row>
    <row r="410" s="14" customFormat="1">
      <c r="A410" s="14"/>
      <c r="B410" s="245"/>
      <c r="C410" s="246"/>
      <c r="D410" s="235" t="s">
        <v>129</v>
      </c>
      <c r="E410" s="247" t="s">
        <v>1</v>
      </c>
      <c r="F410" s="248" t="s">
        <v>130</v>
      </c>
      <c r="G410" s="246"/>
      <c r="H410" s="249">
        <v>51</v>
      </c>
      <c r="I410" s="250"/>
      <c r="J410" s="246"/>
      <c r="K410" s="246"/>
      <c r="L410" s="251"/>
      <c r="M410" s="252"/>
      <c r="N410" s="253"/>
      <c r="O410" s="253"/>
      <c r="P410" s="253"/>
      <c r="Q410" s="253"/>
      <c r="R410" s="253"/>
      <c r="S410" s="253"/>
      <c r="T410" s="25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5" t="s">
        <v>129</v>
      </c>
      <c r="AU410" s="255" t="s">
        <v>83</v>
      </c>
      <c r="AV410" s="14" t="s">
        <v>128</v>
      </c>
      <c r="AW410" s="14" t="s">
        <v>30</v>
      </c>
      <c r="AX410" s="14" t="s">
        <v>81</v>
      </c>
      <c r="AY410" s="255" t="s">
        <v>122</v>
      </c>
    </row>
    <row r="411" s="2" customFormat="1" ht="16.5" customHeight="1">
      <c r="A411" s="38"/>
      <c r="B411" s="39"/>
      <c r="C411" s="219" t="s">
        <v>321</v>
      </c>
      <c r="D411" s="219" t="s">
        <v>124</v>
      </c>
      <c r="E411" s="220" t="s">
        <v>479</v>
      </c>
      <c r="F411" s="221" t="s">
        <v>480</v>
      </c>
      <c r="G411" s="222" t="s">
        <v>143</v>
      </c>
      <c r="H411" s="223">
        <v>1</v>
      </c>
      <c r="I411" s="224"/>
      <c r="J411" s="225">
        <f>ROUND(I411*H411,2)</f>
        <v>0</v>
      </c>
      <c r="K411" s="226"/>
      <c r="L411" s="44"/>
      <c r="M411" s="227" t="s">
        <v>1</v>
      </c>
      <c r="N411" s="228" t="s">
        <v>38</v>
      </c>
      <c r="O411" s="91"/>
      <c r="P411" s="229">
        <f>O411*H411</f>
        <v>0</v>
      </c>
      <c r="Q411" s="229">
        <v>0</v>
      </c>
      <c r="R411" s="229">
        <f>Q411*H411</f>
        <v>0</v>
      </c>
      <c r="S411" s="229">
        <v>0</v>
      </c>
      <c r="T411" s="230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31" t="s">
        <v>128</v>
      </c>
      <c r="AT411" s="231" t="s">
        <v>124</v>
      </c>
      <c r="AU411" s="231" t="s">
        <v>83</v>
      </c>
      <c r="AY411" s="17" t="s">
        <v>122</v>
      </c>
      <c r="BE411" s="232">
        <f>IF(N411="základní",J411,0)</f>
        <v>0</v>
      </c>
      <c r="BF411" s="232">
        <f>IF(N411="snížená",J411,0)</f>
        <v>0</v>
      </c>
      <c r="BG411" s="232">
        <f>IF(N411="zákl. přenesená",J411,0)</f>
        <v>0</v>
      </c>
      <c r="BH411" s="232">
        <f>IF(N411="sníž. přenesená",J411,0)</f>
        <v>0</v>
      </c>
      <c r="BI411" s="232">
        <f>IF(N411="nulová",J411,0)</f>
        <v>0</v>
      </c>
      <c r="BJ411" s="17" t="s">
        <v>81</v>
      </c>
      <c r="BK411" s="232">
        <f>ROUND(I411*H411,2)</f>
        <v>0</v>
      </c>
      <c r="BL411" s="17" t="s">
        <v>128</v>
      </c>
      <c r="BM411" s="231" t="s">
        <v>481</v>
      </c>
    </row>
    <row r="412" s="2" customFormat="1" ht="21.75" customHeight="1">
      <c r="A412" s="38"/>
      <c r="B412" s="39"/>
      <c r="C412" s="219" t="s">
        <v>482</v>
      </c>
      <c r="D412" s="219" t="s">
        <v>124</v>
      </c>
      <c r="E412" s="220" t="s">
        <v>483</v>
      </c>
      <c r="F412" s="221" t="s">
        <v>484</v>
      </c>
      <c r="G412" s="222" t="s">
        <v>143</v>
      </c>
      <c r="H412" s="223">
        <v>1</v>
      </c>
      <c r="I412" s="224"/>
      <c r="J412" s="225">
        <f>ROUND(I412*H412,2)</f>
        <v>0</v>
      </c>
      <c r="K412" s="226"/>
      <c r="L412" s="44"/>
      <c r="M412" s="227" t="s">
        <v>1</v>
      </c>
      <c r="N412" s="228" t="s">
        <v>38</v>
      </c>
      <c r="O412" s="91"/>
      <c r="P412" s="229">
        <f>O412*H412</f>
        <v>0</v>
      </c>
      <c r="Q412" s="229">
        <v>0</v>
      </c>
      <c r="R412" s="229">
        <f>Q412*H412</f>
        <v>0</v>
      </c>
      <c r="S412" s="229">
        <v>0</v>
      </c>
      <c r="T412" s="230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31" t="s">
        <v>128</v>
      </c>
      <c r="AT412" s="231" t="s">
        <v>124</v>
      </c>
      <c r="AU412" s="231" t="s">
        <v>83</v>
      </c>
      <c r="AY412" s="17" t="s">
        <v>122</v>
      </c>
      <c r="BE412" s="232">
        <f>IF(N412="základní",J412,0)</f>
        <v>0</v>
      </c>
      <c r="BF412" s="232">
        <f>IF(N412="snížená",J412,0)</f>
        <v>0</v>
      </c>
      <c r="BG412" s="232">
        <f>IF(N412="zákl. přenesená",J412,0)</f>
        <v>0</v>
      </c>
      <c r="BH412" s="232">
        <f>IF(N412="sníž. přenesená",J412,0)</f>
        <v>0</v>
      </c>
      <c r="BI412" s="232">
        <f>IF(N412="nulová",J412,0)</f>
        <v>0</v>
      </c>
      <c r="BJ412" s="17" t="s">
        <v>81</v>
      </c>
      <c r="BK412" s="232">
        <f>ROUND(I412*H412,2)</f>
        <v>0</v>
      </c>
      <c r="BL412" s="17" t="s">
        <v>128</v>
      </c>
      <c r="BM412" s="231" t="s">
        <v>485</v>
      </c>
    </row>
    <row r="413" s="2" customFormat="1" ht="21.75" customHeight="1">
      <c r="A413" s="38"/>
      <c r="B413" s="39"/>
      <c r="C413" s="219" t="s">
        <v>325</v>
      </c>
      <c r="D413" s="219" t="s">
        <v>124</v>
      </c>
      <c r="E413" s="220" t="s">
        <v>486</v>
      </c>
      <c r="F413" s="221" t="s">
        <v>487</v>
      </c>
      <c r="G413" s="222" t="s">
        <v>143</v>
      </c>
      <c r="H413" s="223">
        <v>1</v>
      </c>
      <c r="I413" s="224"/>
      <c r="J413" s="225">
        <f>ROUND(I413*H413,2)</f>
        <v>0</v>
      </c>
      <c r="K413" s="226"/>
      <c r="L413" s="44"/>
      <c r="M413" s="227" t="s">
        <v>1</v>
      </c>
      <c r="N413" s="228" t="s">
        <v>38</v>
      </c>
      <c r="O413" s="91"/>
      <c r="P413" s="229">
        <f>O413*H413</f>
        <v>0</v>
      </c>
      <c r="Q413" s="229">
        <v>0</v>
      </c>
      <c r="R413" s="229">
        <f>Q413*H413</f>
        <v>0</v>
      </c>
      <c r="S413" s="229">
        <v>0</v>
      </c>
      <c r="T413" s="230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31" t="s">
        <v>128</v>
      </c>
      <c r="AT413" s="231" t="s">
        <v>124</v>
      </c>
      <c r="AU413" s="231" t="s">
        <v>83</v>
      </c>
      <c r="AY413" s="17" t="s">
        <v>122</v>
      </c>
      <c r="BE413" s="232">
        <f>IF(N413="základní",J413,0)</f>
        <v>0</v>
      </c>
      <c r="BF413" s="232">
        <f>IF(N413="snížená",J413,0)</f>
        <v>0</v>
      </c>
      <c r="BG413" s="232">
        <f>IF(N413="zákl. přenesená",J413,0)</f>
        <v>0</v>
      </c>
      <c r="BH413" s="232">
        <f>IF(N413="sníž. přenesená",J413,0)</f>
        <v>0</v>
      </c>
      <c r="BI413" s="232">
        <f>IF(N413="nulová",J413,0)</f>
        <v>0</v>
      </c>
      <c r="BJ413" s="17" t="s">
        <v>81</v>
      </c>
      <c r="BK413" s="232">
        <f>ROUND(I413*H413,2)</f>
        <v>0</v>
      </c>
      <c r="BL413" s="17" t="s">
        <v>128</v>
      </c>
      <c r="BM413" s="231" t="s">
        <v>488</v>
      </c>
    </row>
    <row r="414" s="12" customFormat="1" ht="22.8" customHeight="1">
      <c r="A414" s="12"/>
      <c r="B414" s="203"/>
      <c r="C414" s="204"/>
      <c r="D414" s="205" t="s">
        <v>72</v>
      </c>
      <c r="E414" s="217" t="s">
        <v>489</v>
      </c>
      <c r="F414" s="217" t="s">
        <v>490</v>
      </c>
      <c r="G414" s="204"/>
      <c r="H414" s="204"/>
      <c r="I414" s="207"/>
      <c r="J414" s="218">
        <f>BK414</f>
        <v>0</v>
      </c>
      <c r="K414" s="204"/>
      <c r="L414" s="209"/>
      <c r="M414" s="210"/>
      <c r="N414" s="211"/>
      <c r="O414" s="211"/>
      <c r="P414" s="212">
        <f>SUM(P415:P436)</f>
        <v>0</v>
      </c>
      <c r="Q414" s="211"/>
      <c r="R414" s="212">
        <f>SUM(R415:R436)</f>
        <v>0</v>
      </c>
      <c r="S414" s="211"/>
      <c r="T414" s="213">
        <f>SUM(T415:T436)</f>
        <v>0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214" t="s">
        <v>81</v>
      </c>
      <c r="AT414" s="215" t="s">
        <v>72</v>
      </c>
      <c r="AU414" s="215" t="s">
        <v>81</v>
      </c>
      <c r="AY414" s="214" t="s">
        <v>122</v>
      </c>
      <c r="BK414" s="216">
        <f>SUM(BK415:BK436)</f>
        <v>0</v>
      </c>
    </row>
    <row r="415" s="2" customFormat="1" ht="21.75" customHeight="1">
      <c r="A415" s="38"/>
      <c r="B415" s="39"/>
      <c r="C415" s="219" t="s">
        <v>491</v>
      </c>
      <c r="D415" s="219" t="s">
        <v>124</v>
      </c>
      <c r="E415" s="220" t="s">
        <v>492</v>
      </c>
      <c r="F415" s="221" t="s">
        <v>493</v>
      </c>
      <c r="G415" s="222" t="s">
        <v>158</v>
      </c>
      <c r="H415" s="223">
        <v>460.60000000000002</v>
      </c>
      <c r="I415" s="224"/>
      <c r="J415" s="225">
        <f>ROUND(I415*H415,2)</f>
        <v>0</v>
      </c>
      <c r="K415" s="226"/>
      <c r="L415" s="44"/>
      <c r="M415" s="227" t="s">
        <v>1</v>
      </c>
      <c r="N415" s="228" t="s">
        <v>38</v>
      </c>
      <c r="O415" s="91"/>
      <c r="P415" s="229">
        <f>O415*H415</f>
        <v>0</v>
      </c>
      <c r="Q415" s="229">
        <v>0</v>
      </c>
      <c r="R415" s="229">
        <f>Q415*H415</f>
        <v>0</v>
      </c>
      <c r="S415" s="229">
        <v>0</v>
      </c>
      <c r="T415" s="230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31" t="s">
        <v>128</v>
      </c>
      <c r="AT415" s="231" t="s">
        <v>124</v>
      </c>
      <c r="AU415" s="231" t="s">
        <v>83</v>
      </c>
      <c r="AY415" s="17" t="s">
        <v>122</v>
      </c>
      <c r="BE415" s="232">
        <f>IF(N415="základní",J415,0)</f>
        <v>0</v>
      </c>
      <c r="BF415" s="232">
        <f>IF(N415="snížená",J415,0)</f>
        <v>0</v>
      </c>
      <c r="BG415" s="232">
        <f>IF(N415="zákl. přenesená",J415,0)</f>
        <v>0</v>
      </c>
      <c r="BH415" s="232">
        <f>IF(N415="sníž. přenesená",J415,0)</f>
        <v>0</v>
      </c>
      <c r="BI415" s="232">
        <f>IF(N415="nulová",J415,0)</f>
        <v>0</v>
      </c>
      <c r="BJ415" s="17" t="s">
        <v>81</v>
      </c>
      <c r="BK415" s="232">
        <f>ROUND(I415*H415,2)</f>
        <v>0</v>
      </c>
      <c r="BL415" s="17" t="s">
        <v>128</v>
      </c>
      <c r="BM415" s="231" t="s">
        <v>431</v>
      </c>
    </row>
    <row r="416" s="13" customFormat="1">
      <c r="A416" s="13"/>
      <c r="B416" s="233"/>
      <c r="C416" s="234"/>
      <c r="D416" s="235" t="s">
        <v>129</v>
      </c>
      <c r="E416" s="236" t="s">
        <v>1</v>
      </c>
      <c r="F416" s="237" t="s">
        <v>494</v>
      </c>
      <c r="G416" s="234"/>
      <c r="H416" s="238">
        <v>445.60000000000002</v>
      </c>
      <c r="I416" s="239"/>
      <c r="J416" s="234"/>
      <c r="K416" s="234"/>
      <c r="L416" s="240"/>
      <c r="M416" s="241"/>
      <c r="N416" s="242"/>
      <c r="O416" s="242"/>
      <c r="P416" s="242"/>
      <c r="Q416" s="242"/>
      <c r="R416" s="242"/>
      <c r="S416" s="242"/>
      <c r="T416" s="24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4" t="s">
        <v>129</v>
      </c>
      <c r="AU416" s="244" t="s">
        <v>83</v>
      </c>
      <c r="AV416" s="13" t="s">
        <v>83</v>
      </c>
      <c r="AW416" s="13" t="s">
        <v>30</v>
      </c>
      <c r="AX416" s="13" t="s">
        <v>73</v>
      </c>
      <c r="AY416" s="244" t="s">
        <v>122</v>
      </c>
    </row>
    <row r="417" s="13" customFormat="1">
      <c r="A417" s="13"/>
      <c r="B417" s="233"/>
      <c r="C417" s="234"/>
      <c r="D417" s="235" t="s">
        <v>129</v>
      </c>
      <c r="E417" s="236" t="s">
        <v>1</v>
      </c>
      <c r="F417" s="237" t="s">
        <v>8</v>
      </c>
      <c r="G417" s="234"/>
      <c r="H417" s="238">
        <v>15</v>
      </c>
      <c r="I417" s="239"/>
      <c r="J417" s="234"/>
      <c r="K417" s="234"/>
      <c r="L417" s="240"/>
      <c r="M417" s="241"/>
      <c r="N417" s="242"/>
      <c r="O417" s="242"/>
      <c r="P417" s="242"/>
      <c r="Q417" s="242"/>
      <c r="R417" s="242"/>
      <c r="S417" s="242"/>
      <c r="T417" s="24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4" t="s">
        <v>129</v>
      </c>
      <c r="AU417" s="244" t="s">
        <v>83</v>
      </c>
      <c r="AV417" s="13" t="s">
        <v>83</v>
      </c>
      <c r="AW417" s="13" t="s">
        <v>30</v>
      </c>
      <c r="AX417" s="13" t="s">
        <v>73</v>
      </c>
      <c r="AY417" s="244" t="s">
        <v>122</v>
      </c>
    </row>
    <row r="418" s="14" customFormat="1">
      <c r="A418" s="14"/>
      <c r="B418" s="245"/>
      <c r="C418" s="246"/>
      <c r="D418" s="235" t="s">
        <v>129</v>
      </c>
      <c r="E418" s="247" t="s">
        <v>1</v>
      </c>
      <c r="F418" s="248" t="s">
        <v>130</v>
      </c>
      <c r="G418" s="246"/>
      <c r="H418" s="249">
        <v>460.60000000000002</v>
      </c>
      <c r="I418" s="250"/>
      <c r="J418" s="246"/>
      <c r="K418" s="246"/>
      <c r="L418" s="251"/>
      <c r="M418" s="252"/>
      <c r="N418" s="253"/>
      <c r="O418" s="253"/>
      <c r="P418" s="253"/>
      <c r="Q418" s="253"/>
      <c r="R418" s="253"/>
      <c r="S418" s="253"/>
      <c r="T418" s="25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5" t="s">
        <v>129</v>
      </c>
      <c r="AU418" s="255" t="s">
        <v>83</v>
      </c>
      <c r="AV418" s="14" t="s">
        <v>128</v>
      </c>
      <c r="AW418" s="14" t="s">
        <v>30</v>
      </c>
      <c r="AX418" s="14" t="s">
        <v>81</v>
      </c>
      <c r="AY418" s="255" t="s">
        <v>122</v>
      </c>
    </row>
    <row r="419" s="2" customFormat="1" ht="21.75" customHeight="1">
      <c r="A419" s="38"/>
      <c r="B419" s="39"/>
      <c r="C419" s="219" t="s">
        <v>329</v>
      </c>
      <c r="D419" s="219" t="s">
        <v>124</v>
      </c>
      <c r="E419" s="220" t="s">
        <v>495</v>
      </c>
      <c r="F419" s="221" t="s">
        <v>496</v>
      </c>
      <c r="G419" s="222" t="s">
        <v>158</v>
      </c>
      <c r="H419" s="223">
        <v>8751.3999999999996</v>
      </c>
      <c r="I419" s="224"/>
      <c r="J419" s="225">
        <f>ROUND(I419*H419,2)</f>
        <v>0</v>
      </c>
      <c r="K419" s="226"/>
      <c r="L419" s="44"/>
      <c r="M419" s="227" t="s">
        <v>1</v>
      </c>
      <c r="N419" s="228" t="s">
        <v>38</v>
      </c>
      <c r="O419" s="91"/>
      <c r="P419" s="229">
        <f>O419*H419</f>
        <v>0</v>
      </c>
      <c r="Q419" s="229">
        <v>0</v>
      </c>
      <c r="R419" s="229">
        <f>Q419*H419</f>
        <v>0</v>
      </c>
      <c r="S419" s="229">
        <v>0</v>
      </c>
      <c r="T419" s="230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31" t="s">
        <v>128</v>
      </c>
      <c r="AT419" s="231" t="s">
        <v>124</v>
      </c>
      <c r="AU419" s="231" t="s">
        <v>83</v>
      </c>
      <c r="AY419" s="17" t="s">
        <v>122</v>
      </c>
      <c r="BE419" s="232">
        <f>IF(N419="základní",J419,0)</f>
        <v>0</v>
      </c>
      <c r="BF419" s="232">
        <f>IF(N419="snížená",J419,0)</f>
        <v>0</v>
      </c>
      <c r="BG419" s="232">
        <f>IF(N419="zákl. přenesená",J419,0)</f>
        <v>0</v>
      </c>
      <c r="BH419" s="232">
        <f>IF(N419="sníž. přenesená",J419,0)</f>
        <v>0</v>
      </c>
      <c r="BI419" s="232">
        <f>IF(N419="nulová",J419,0)</f>
        <v>0</v>
      </c>
      <c r="BJ419" s="17" t="s">
        <v>81</v>
      </c>
      <c r="BK419" s="232">
        <f>ROUND(I419*H419,2)</f>
        <v>0</v>
      </c>
      <c r="BL419" s="17" t="s">
        <v>128</v>
      </c>
      <c r="BM419" s="231" t="s">
        <v>497</v>
      </c>
    </row>
    <row r="420" s="15" customFormat="1">
      <c r="A420" s="15"/>
      <c r="B420" s="256"/>
      <c r="C420" s="257"/>
      <c r="D420" s="235" t="s">
        <v>129</v>
      </c>
      <c r="E420" s="258" t="s">
        <v>1</v>
      </c>
      <c r="F420" s="259" t="s">
        <v>498</v>
      </c>
      <c r="G420" s="257"/>
      <c r="H420" s="258" t="s">
        <v>1</v>
      </c>
      <c r="I420" s="260"/>
      <c r="J420" s="257"/>
      <c r="K420" s="257"/>
      <c r="L420" s="261"/>
      <c r="M420" s="262"/>
      <c r="N420" s="263"/>
      <c r="O420" s="263"/>
      <c r="P420" s="263"/>
      <c r="Q420" s="263"/>
      <c r="R420" s="263"/>
      <c r="S420" s="263"/>
      <c r="T420" s="264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65" t="s">
        <v>129</v>
      </c>
      <c r="AU420" s="265" t="s">
        <v>83</v>
      </c>
      <c r="AV420" s="15" t="s">
        <v>81</v>
      </c>
      <c r="AW420" s="15" t="s">
        <v>30</v>
      </c>
      <c r="AX420" s="15" t="s">
        <v>73</v>
      </c>
      <c r="AY420" s="265" t="s">
        <v>122</v>
      </c>
    </row>
    <row r="421" s="13" customFormat="1">
      <c r="A421" s="13"/>
      <c r="B421" s="233"/>
      <c r="C421" s="234"/>
      <c r="D421" s="235" t="s">
        <v>129</v>
      </c>
      <c r="E421" s="236" t="s">
        <v>1</v>
      </c>
      <c r="F421" s="237" t="s">
        <v>499</v>
      </c>
      <c r="G421" s="234"/>
      <c r="H421" s="238">
        <v>8751.3999999999996</v>
      </c>
      <c r="I421" s="239"/>
      <c r="J421" s="234"/>
      <c r="K421" s="234"/>
      <c r="L421" s="240"/>
      <c r="M421" s="241"/>
      <c r="N421" s="242"/>
      <c r="O421" s="242"/>
      <c r="P421" s="242"/>
      <c r="Q421" s="242"/>
      <c r="R421" s="242"/>
      <c r="S421" s="242"/>
      <c r="T421" s="24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4" t="s">
        <v>129</v>
      </c>
      <c r="AU421" s="244" t="s">
        <v>83</v>
      </c>
      <c r="AV421" s="13" t="s">
        <v>83</v>
      </c>
      <c r="AW421" s="13" t="s">
        <v>30</v>
      </c>
      <c r="AX421" s="13" t="s">
        <v>73</v>
      </c>
      <c r="AY421" s="244" t="s">
        <v>122</v>
      </c>
    </row>
    <row r="422" s="14" customFormat="1">
      <c r="A422" s="14"/>
      <c r="B422" s="245"/>
      <c r="C422" s="246"/>
      <c r="D422" s="235" t="s">
        <v>129</v>
      </c>
      <c r="E422" s="247" t="s">
        <v>1</v>
      </c>
      <c r="F422" s="248" t="s">
        <v>130</v>
      </c>
      <c r="G422" s="246"/>
      <c r="H422" s="249">
        <v>8751.3999999999996</v>
      </c>
      <c r="I422" s="250"/>
      <c r="J422" s="246"/>
      <c r="K422" s="246"/>
      <c r="L422" s="251"/>
      <c r="M422" s="252"/>
      <c r="N422" s="253"/>
      <c r="O422" s="253"/>
      <c r="P422" s="253"/>
      <c r="Q422" s="253"/>
      <c r="R422" s="253"/>
      <c r="S422" s="253"/>
      <c r="T422" s="25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5" t="s">
        <v>129</v>
      </c>
      <c r="AU422" s="255" t="s">
        <v>83</v>
      </c>
      <c r="AV422" s="14" t="s">
        <v>128</v>
      </c>
      <c r="AW422" s="14" t="s">
        <v>30</v>
      </c>
      <c r="AX422" s="14" t="s">
        <v>81</v>
      </c>
      <c r="AY422" s="255" t="s">
        <v>122</v>
      </c>
    </row>
    <row r="423" s="2" customFormat="1" ht="21.75" customHeight="1">
      <c r="A423" s="38"/>
      <c r="B423" s="39"/>
      <c r="C423" s="219" t="s">
        <v>500</v>
      </c>
      <c r="D423" s="219" t="s">
        <v>124</v>
      </c>
      <c r="E423" s="220" t="s">
        <v>501</v>
      </c>
      <c r="F423" s="221" t="s">
        <v>502</v>
      </c>
      <c r="G423" s="222" t="s">
        <v>158</v>
      </c>
      <c r="H423" s="223">
        <v>445.60000000000002</v>
      </c>
      <c r="I423" s="224"/>
      <c r="J423" s="225">
        <f>ROUND(I423*H423,2)</f>
        <v>0</v>
      </c>
      <c r="K423" s="226"/>
      <c r="L423" s="44"/>
      <c r="M423" s="227" t="s">
        <v>1</v>
      </c>
      <c r="N423" s="228" t="s">
        <v>38</v>
      </c>
      <c r="O423" s="91"/>
      <c r="P423" s="229">
        <f>O423*H423</f>
        <v>0</v>
      </c>
      <c r="Q423" s="229">
        <v>0</v>
      </c>
      <c r="R423" s="229">
        <f>Q423*H423</f>
        <v>0</v>
      </c>
      <c r="S423" s="229">
        <v>0</v>
      </c>
      <c r="T423" s="230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31" t="s">
        <v>128</v>
      </c>
      <c r="AT423" s="231" t="s">
        <v>124</v>
      </c>
      <c r="AU423" s="231" t="s">
        <v>83</v>
      </c>
      <c r="AY423" s="17" t="s">
        <v>122</v>
      </c>
      <c r="BE423" s="232">
        <f>IF(N423="základní",J423,0)</f>
        <v>0</v>
      </c>
      <c r="BF423" s="232">
        <f>IF(N423="snížená",J423,0)</f>
        <v>0</v>
      </c>
      <c r="BG423" s="232">
        <f>IF(N423="zákl. přenesená",J423,0)</f>
        <v>0</v>
      </c>
      <c r="BH423" s="232">
        <f>IF(N423="sníž. přenesená",J423,0)</f>
        <v>0</v>
      </c>
      <c r="BI423" s="232">
        <f>IF(N423="nulová",J423,0)</f>
        <v>0</v>
      </c>
      <c r="BJ423" s="17" t="s">
        <v>81</v>
      </c>
      <c r="BK423" s="232">
        <f>ROUND(I423*H423,2)</f>
        <v>0</v>
      </c>
      <c r="BL423" s="17" t="s">
        <v>128</v>
      </c>
      <c r="BM423" s="231" t="s">
        <v>503</v>
      </c>
    </row>
    <row r="424" s="13" customFormat="1">
      <c r="A424" s="13"/>
      <c r="B424" s="233"/>
      <c r="C424" s="234"/>
      <c r="D424" s="235" t="s">
        <v>129</v>
      </c>
      <c r="E424" s="236" t="s">
        <v>1</v>
      </c>
      <c r="F424" s="237" t="s">
        <v>494</v>
      </c>
      <c r="G424" s="234"/>
      <c r="H424" s="238">
        <v>445.60000000000002</v>
      </c>
      <c r="I424" s="239"/>
      <c r="J424" s="234"/>
      <c r="K424" s="234"/>
      <c r="L424" s="240"/>
      <c r="M424" s="241"/>
      <c r="N424" s="242"/>
      <c r="O424" s="242"/>
      <c r="P424" s="242"/>
      <c r="Q424" s="242"/>
      <c r="R424" s="242"/>
      <c r="S424" s="242"/>
      <c r="T424" s="24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4" t="s">
        <v>129</v>
      </c>
      <c r="AU424" s="244" t="s">
        <v>83</v>
      </c>
      <c r="AV424" s="13" t="s">
        <v>83</v>
      </c>
      <c r="AW424" s="13" t="s">
        <v>30</v>
      </c>
      <c r="AX424" s="13" t="s">
        <v>73</v>
      </c>
      <c r="AY424" s="244" t="s">
        <v>122</v>
      </c>
    </row>
    <row r="425" s="14" customFormat="1">
      <c r="A425" s="14"/>
      <c r="B425" s="245"/>
      <c r="C425" s="246"/>
      <c r="D425" s="235" t="s">
        <v>129</v>
      </c>
      <c r="E425" s="247" t="s">
        <v>1</v>
      </c>
      <c r="F425" s="248" t="s">
        <v>130</v>
      </c>
      <c r="G425" s="246"/>
      <c r="H425" s="249">
        <v>445.60000000000002</v>
      </c>
      <c r="I425" s="250"/>
      <c r="J425" s="246"/>
      <c r="K425" s="246"/>
      <c r="L425" s="251"/>
      <c r="M425" s="252"/>
      <c r="N425" s="253"/>
      <c r="O425" s="253"/>
      <c r="P425" s="253"/>
      <c r="Q425" s="253"/>
      <c r="R425" s="253"/>
      <c r="S425" s="253"/>
      <c r="T425" s="25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55" t="s">
        <v>129</v>
      </c>
      <c r="AU425" s="255" t="s">
        <v>83</v>
      </c>
      <c r="AV425" s="14" t="s">
        <v>128</v>
      </c>
      <c r="AW425" s="14" t="s">
        <v>30</v>
      </c>
      <c r="AX425" s="14" t="s">
        <v>81</v>
      </c>
      <c r="AY425" s="255" t="s">
        <v>122</v>
      </c>
    </row>
    <row r="426" s="2" customFormat="1" ht="21.75" customHeight="1">
      <c r="A426" s="38"/>
      <c r="B426" s="39"/>
      <c r="C426" s="219" t="s">
        <v>332</v>
      </c>
      <c r="D426" s="219" t="s">
        <v>124</v>
      </c>
      <c r="E426" s="220" t="s">
        <v>504</v>
      </c>
      <c r="F426" s="221" t="s">
        <v>505</v>
      </c>
      <c r="G426" s="222" t="s">
        <v>158</v>
      </c>
      <c r="H426" s="223">
        <v>15</v>
      </c>
      <c r="I426" s="224"/>
      <c r="J426" s="225">
        <f>ROUND(I426*H426,2)</f>
        <v>0</v>
      </c>
      <c r="K426" s="226"/>
      <c r="L426" s="44"/>
      <c r="M426" s="227" t="s">
        <v>1</v>
      </c>
      <c r="N426" s="228" t="s">
        <v>38</v>
      </c>
      <c r="O426" s="91"/>
      <c r="P426" s="229">
        <f>O426*H426</f>
        <v>0</v>
      </c>
      <c r="Q426" s="229">
        <v>0</v>
      </c>
      <c r="R426" s="229">
        <f>Q426*H426</f>
        <v>0</v>
      </c>
      <c r="S426" s="229">
        <v>0</v>
      </c>
      <c r="T426" s="230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31" t="s">
        <v>128</v>
      </c>
      <c r="AT426" s="231" t="s">
        <v>124</v>
      </c>
      <c r="AU426" s="231" t="s">
        <v>83</v>
      </c>
      <c r="AY426" s="17" t="s">
        <v>122</v>
      </c>
      <c r="BE426" s="232">
        <f>IF(N426="základní",J426,0)</f>
        <v>0</v>
      </c>
      <c r="BF426" s="232">
        <f>IF(N426="snížená",J426,0)</f>
        <v>0</v>
      </c>
      <c r="BG426" s="232">
        <f>IF(N426="zákl. přenesená",J426,0)</f>
        <v>0</v>
      </c>
      <c r="BH426" s="232">
        <f>IF(N426="sníž. přenesená",J426,0)</f>
        <v>0</v>
      </c>
      <c r="BI426" s="232">
        <f>IF(N426="nulová",J426,0)</f>
        <v>0</v>
      </c>
      <c r="BJ426" s="17" t="s">
        <v>81</v>
      </c>
      <c r="BK426" s="232">
        <f>ROUND(I426*H426,2)</f>
        <v>0</v>
      </c>
      <c r="BL426" s="17" t="s">
        <v>128</v>
      </c>
      <c r="BM426" s="231" t="s">
        <v>506</v>
      </c>
    </row>
    <row r="427" s="15" customFormat="1">
      <c r="A427" s="15"/>
      <c r="B427" s="256"/>
      <c r="C427" s="257"/>
      <c r="D427" s="235" t="s">
        <v>129</v>
      </c>
      <c r="E427" s="258" t="s">
        <v>1</v>
      </c>
      <c r="F427" s="259" t="s">
        <v>149</v>
      </c>
      <c r="G427" s="257"/>
      <c r="H427" s="258" t="s">
        <v>1</v>
      </c>
      <c r="I427" s="260"/>
      <c r="J427" s="257"/>
      <c r="K427" s="257"/>
      <c r="L427" s="261"/>
      <c r="M427" s="262"/>
      <c r="N427" s="263"/>
      <c r="O427" s="263"/>
      <c r="P427" s="263"/>
      <c r="Q427" s="263"/>
      <c r="R427" s="263"/>
      <c r="S427" s="263"/>
      <c r="T427" s="264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65" t="s">
        <v>129</v>
      </c>
      <c r="AU427" s="265" t="s">
        <v>83</v>
      </c>
      <c r="AV427" s="15" t="s">
        <v>81</v>
      </c>
      <c r="AW427" s="15" t="s">
        <v>30</v>
      </c>
      <c r="AX427" s="15" t="s">
        <v>73</v>
      </c>
      <c r="AY427" s="265" t="s">
        <v>122</v>
      </c>
    </row>
    <row r="428" s="13" customFormat="1">
      <c r="A428" s="13"/>
      <c r="B428" s="233"/>
      <c r="C428" s="234"/>
      <c r="D428" s="235" t="s">
        <v>129</v>
      </c>
      <c r="E428" s="236" t="s">
        <v>1</v>
      </c>
      <c r="F428" s="237" t="s">
        <v>507</v>
      </c>
      <c r="G428" s="234"/>
      <c r="H428" s="238">
        <v>15</v>
      </c>
      <c r="I428" s="239"/>
      <c r="J428" s="234"/>
      <c r="K428" s="234"/>
      <c r="L428" s="240"/>
      <c r="M428" s="241"/>
      <c r="N428" s="242"/>
      <c r="O428" s="242"/>
      <c r="P428" s="242"/>
      <c r="Q428" s="242"/>
      <c r="R428" s="242"/>
      <c r="S428" s="242"/>
      <c r="T428" s="24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4" t="s">
        <v>129</v>
      </c>
      <c r="AU428" s="244" t="s">
        <v>83</v>
      </c>
      <c r="AV428" s="13" t="s">
        <v>83</v>
      </c>
      <c r="AW428" s="13" t="s">
        <v>30</v>
      </c>
      <c r="AX428" s="13" t="s">
        <v>73</v>
      </c>
      <c r="AY428" s="244" t="s">
        <v>122</v>
      </c>
    </row>
    <row r="429" s="14" customFormat="1">
      <c r="A429" s="14"/>
      <c r="B429" s="245"/>
      <c r="C429" s="246"/>
      <c r="D429" s="235" t="s">
        <v>129</v>
      </c>
      <c r="E429" s="247" t="s">
        <v>1</v>
      </c>
      <c r="F429" s="248" t="s">
        <v>130</v>
      </c>
      <c r="G429" s="246"/>
      <c r="H429" s="249">
        <v>15</v>
      </c>
      <c r="I429" s="250"/>
      <c r="J429" s="246"/>
      <c r="K429" s="246"/>
      <c r="L429" s="251"/>
      <c r="M429" s="252"/>
      <c r="N429" s="253"/>
      <c r="O429" s="253"/>
      <c r="P429" s="253"/>
      <c r="Q429" s="253"/>
      <c r="R429" s="253"/>
      <c r="S429" s="253"/>
      <c r="T429" s="25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5" t="s">
        <v>129</v>
      </c>
      <c r="AU429" s="255" t="s">
        <v>83</v>
      </c>
      <c r="AV429" s="14" t="s">
        <v>128</v>
      </c>
      <c r="AW429" s="14" t="s">
        <v>30</v>
      </c>
      <c r="AX429" s="14" t="s">
        <v>81</v>
      </c>
      <c r="AY429" s="255" t="s">
        <v>122</v>
      </c>
    </row>
    <row r="430" s="2" customFormat="1" ht="33" customHeight="1">
      <c r="A430" s="38"/>
      <c r="B430" s="39"/>
      <c r="C430" s="219" t="s">
        <v>508</v>
      </c>
      <c r="D430" s="219" t="s">
        <v>124</v>
      </c>
      <c r="E430" s="220" t="s">
        <v>509</v>
      </c>
      <c r="F430" s="221" t="s">
        <v>510</v>
      </c>
      <c r="G430" s="222" t="s">
        <v>158</v>
      </c>
      <c r="H430" s="223">
        <v>374</v>
      </c>
      <c r="I430" s="224"/>
      <c r="J430" s="225">
        <f>ROUND(I430*H430,2)</f>
        <v>0</v>
      </c>
      <c r="K430" s="226"/>
      <c r="L430" s="44"/>
      <c r="M430" s="227" t="s">
        <v>1</v>
      </c>
      <c r="N430" s="228" t="s">
        <v>38</v>
      </c>
      <c r="O430" s="91"/>
      <c r="P430" s="229">
        <f>O430*H430</f>
        <v>0</v>
      </c>
      <c r="Q430" s="229">
        <v>0</v>
      </c>
      <c r="R430" s="229">
        <f>Q430*H430</f>
        <v>0</v>
      </c>
      <c r="S430" s="229">
        <v>0</v>
      </c>
      <c r="T430" s="230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31" t="s">
        <v>128</v>
      </c>
      <c r="AT430" s="231" t="s">
        <v>124</v>
      </c>
      <c r="AU430" s="231" t="s">
        <v>83</v>
      </c>
      <c r="AY430" s="17" t="s">
        <v>122</v>
      </c>
      <c r="BE430" s="232">
        <f>IF(N430="základní",J430,0)</f>
        <v>0</v>
      </c>
      <c r="BF430" s="232">
        <f>IF(N430="snížená",J430,0)</f>
        <v>0</v>
      </c>
      <c r="BG430" s="232">
        <f>IF(N430="zákl. přenesená",J430,0)</f>
        <v>0</v>
      </c>
      <c r="BH430" s="232">
        <f>IF(N430="sníž. přenesená",J430,0)</f>
        <v>0</v>
      </c>
      <c r="BI430" s="232">
        <f>IF(N430="nulová",J430,0)</f>
        <v>0</v>
      </c>
      <c r="BJ430" s="17" t="s">
        <v>81</v>
      </c>
      <c r="BK430" s="232">
        <f>ROUND(I430*H430,2)</f>
        <v>0</v>
      </c>
      <c r="BL430" s="17" t="s">
        <v>128</v>
      </c>
      <c r="BM430" s="231" t="s">
        <v>511</v>
      </c>
    </row>
    <row r="431" s="13" customFormat="1">
      <c r="A431" s="13"/>
      <c r="B431" s="233"/>
      <c r="C431" s="234"/>
      <c r="D431" s="235" t="s">
        <v>129</v>
      </c>
      <c r="E431" s="236" t="s">
        <v>1</v>
      </c>
      <c r="F431" s="237" t="s">
        <v>512</v>
      </c>
      <c r="G431" s="234"/>
      <c r="H431" s="238">
        <v>359</v>
      </c>
      <c r="I431" s="239"/>
      <c r="J431" s="234"/>
      <c r="K431" s="234"/>
      <c r="L431" s="240"/>
      <c r="M431" s="241"/>
      <c r="N431" s="242"/>
      <c r="O431" s="242"/>
      <c r="P431" s="242"/>
      <c r="Q431" s="242"/>
      <c r="R431" s="242"/>
      <c r="S431" s="242"/>
      <c r="T431" s="24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4" t="s">
        <v>129</v>
      </c>
      <c r="AU431" s="244" t="s">
        <v>83</v>
      </c>
      <c r="AV431" s="13" t="s">
        <v>83</v>
      </c>
      <c r="AW431" s="13" t="s">
        <v>30</v>
      </c>
      <c r="AX431" s="13" t="s">
        <v>73</v>
      </c>
      <c r="AY431" s="244" t="s">
        <v>122</v>
      </c>
    </row>
    <row r="432" s="13" customFormat="1">
      <c r="A432" s="13"/>
      <c r="B432" s="233"/>
      <c r="C432" s="234"/>
      <c r="D432" s="235" t="s">
        <v>129</v>
      </c>
      <c r="E432" s="236" t="s">
        <v>1</v>
      </c>
      <c r="F432" s="237" t="s">
        <v>8</v>
      </c>
      <c r="G432" s="234"/>
      <c r="H432" s="238">
        <v>15</v>
      </c>
      <c r="I432" s="239"/>
      <c r="J432" s="234"/>
      <c r="K432" s="234"/>
      <c r="L432" s="240"/>
      <c r="M432" s="241"/>
      <c r="N432" s="242"/>
      <c r="O432" s="242"/>
      <c r="P432" s="242"/>
      <c r="Q432" s="242"/>
      <c r="R432" s="242"/>
      <c r="S432" s="242"/>
      <c r="T432" s="24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4" t="s">
        <v>129</v>
      </c>
      <c r="AU432" s="244" t="s">
        <v>83</v>
      </c>
      <c r="AV432" s="13" t="s">
        <v>83</v>
      </c>
      <c r="AW432" s="13" t="s">
        <v>30</v>
      </c>
      <c r="AX432" s="13" t="s">
        <v>73</v>
      </c>
      <c r="AY432" s="244" t="s">
        <v>122</v>
      </c>
    </row>
    <row r="433" s="14" customFormat="1">
      <c r="A433" s="14"/>
      <c r="B433" s="245"/>
      <c r="C433" s="246"/>
      <c r="D433" s="235" t="s">
        <v>129</v>
      </c>
      <c r="E433" s="247" t="s">
        <v>1</v>
      </c>
      <c r="F433" s="248" t="s">
        <v>130</v>
      </c>
      <c r="G433" s="246"/>
      <c r="H433" s="249">
        <v>374</v>
      </c>
      <c r="I433" s="250"/>
      <c r="J433" s="246"/>
      <c r="K433" s="246"/>
      <c r="L433" s="251"/>
      <c r="M433" s="252"/>
      <c r="N433" s="253"/>
      <c r="O433" s="253"/>
      <c r="P433" s="253"/>
      <c r="Q433" s="253"/>
      <c r="R433" s="253"/>
      <c r="S433" s="253"/>
      <c r="T433" s="25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5" t="s">
        <v>129</v>
      </c>
      <c r="AU433" s="255" t="s">
        <v>83</v>
      </c>
      <c r="AV433" s="14" t="s">
        <v>128</v>
      </c>
      <c r="AW433" s="14" t="s">
        <v>30</v>
      </c>
      <c r="AX433" s="14" t="s">
        <v>81</v>
      </c>
      <c r="AY433" s="255" t="s">
        <v>122</v>
      </c>
    </row>
    <row r="434" s="2" customFormat="1" ht="33" customHeight="1">
      <c r="A434" s="38"/>
      <c r="B434" s="39"/>
      <c r="C434" s="219" t="s">
        <v>336</v>
      </c>
      <c r="D434" s="219" t="s">
        <v>124</v>
      </c>
      <c r="E434" s="220" t="s">
        <v>513</v>
      </c>
      <c r="F434" s="221" t="s">
        <v>514</v>
      </c>
      <c r="G434" s="222" t="s">
        <v>158</v>
      </c>
      <c r="H434" s="223">
        <v>86.599999999999994</v>
      </c>
      <c r="I434" s="224"/>
      <c r="J434" s="225">
        <f>ROUND(I434*H434,2)</f>
        <v>0</v>
      </c>
      <c r="K434" s="226"/>
      <c r="L434" s="44"/>
      <c r="M434" s="227" t="s">
        <v>1</v>
      </c>
      <c r="N434" s="228" t="s">
        <v>38</v>
      </c>
      <c r="O434" s="91"/>
      <c r="P434" s="229">
        <f>O434*H434</f>
        <v>0</v>
      </c>
      <c r="Q434" s="229">
        <v>0</v>
      </c>
      <c r="R434" s="229">
        <f>Q434*H434</f>
        <v>0</v>
      </c>
      <c r="S434" s="229">
        <v>0</v>
      </c>
      <c r="T434" s="230">
        <f>S434*H434</f>
        <v>0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231" t="s">
        <v>128</v>
      </c>
      <c r="AT434" s="231" t="s">
        <v>124</v>
      </c>
      <c r="AU434" s="231" t="s">
        <v>83</v>
      </c>
      <c r="AY434" s="17" t="s">
        <v>122</v>
      </c>
      <c r="BE434" s="232">
        <f>IF(N434="základní",J434,0)</f>
        <v>0</v>
      </c>
      <c r="BF434" s="232">
        <f>IF(N434="snížená",J434,0)</f>
        <v>0</v>
      </c>
      <c r="BG434" s="232">
        <f>IF(N434="zákl. přenesená",J434,0)</f>
        <v>0</v>
      </c>
      <c r="BH434" s="232">
        <f>IF(N434="sníž. přenesená",J434,0)</f>
        <v>0</v>
      </c>
      <c r="BI434" s="232">
        <f>IF(N434="nulová",J434,0)</f>
        <v>0</v>
      </c>
      <c r="BJ434" s="17" t="s">
        <v>81</v>
      </c>
      <c r="BK434" s="232">
        <f>ROUND(I434*H434,2)</f>
        <v>0</v>
      </c>
      <c r="BL434" s="17" t="s">
        <v>128</v>
      </c>
      <c r="BM434" s="231" t="s">
        <v>515</v>
      </c>
    </row>
    <row r="435" s="13" customFormat="1">
      <c r="A435" s="13"/>
      <c r="B435" s="233"/>
      <c r="C435" s="234"/>
      <c r="D435" s="235" t="s">
        <v>129</v>
      </c>
      <c r="E435" s="236" t="s">
        <v>1</v>
      </c>
      <c r="F435" s="237" t="s">
        <v>516</v>
      </c>
      <c r="G435" s="234"/>
      <c r="H435" s="238">
        <v>86.599999999999994</v>
      </c>
      <c r="I435" s="239"/>
      <c r="J435" s="234"/>
      <c r="K435" s="234"/>
      <c r="L435" s="240"/>
      <c r="M435" s="241"/>
      <c r="N435" s="242"/>
      <c r="O435" s="242"/>
      <c r="P435" s="242"/>
      <c r="Q435" s="242"/>
      <c r="R435" s="242"/>
      <c r="S435" s="242"/>
      <c r="T435" s="24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4" t="s">
        <v>129</v>
      </c>
      <c r="AU435" s="244" t="s">
        <v>83</v>
      </c>
      <c r="AV435" s="13" t="s">
        <v>83</v>
      </c>
      <c r="AW435" s="13" t="s">
        <v>30</v>
      </c>
      <c r="AX435" s="13" t="s">
        <v>73</v>
      </c>
      <c r="AY435" s="244" t="s">
        <v>122</v>
      </c>
    </row>
    <row r="436" s="14" customFormat="1">
      <c r="A436" s="14"/>
      <c r="B436" s="245"/>
      <c r="C436" s="246"/>
      <c r="D436" s="235" t="s">
        <v>129</v>
      </c>
      <c r="E436" s="247" t="s">
        <v>1</v>
      </c>
      <c r="F436" s="248" t="s">
        <v>130</v>
      </c>
      <c r="G436" s="246"/>
      <c r="H436" s="249">
        <v>86.599999999999994</v>
      </c>
      <c r="I436" s="250"/>
      <c r="J436" s="246"/>
      <c r="K436" s="246"/>
      <c r="L436" s="251"/>
      <c r="M436" s="252"/>
      <c r="N436" s="253"/>
      <c r="O436" s="253"/>
      <c r="P436" s="253"/>
      <c r="Q436" s="253"/>
      <c r="R436" s="253"/>
      <c r="S436" s="253"/>
      <c r="T436" s="25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5" t="s">
        <v>129</v>
      </c>
      <c r="AU436" s="255" t="s">
        <v>83</v>
      </c>
      <c r="AV436" s="14" t="s">
        <v>128</v>
      </c>
      <c r="AW436" s="14" t="s">
        <v>30</v>
      </c>
      <c r="AX436" s="14" t="s">
        <v>81</v>
      </c>
      <c r="AY436" s="255" t="s">
        <v>122</v>
      </c>
    </row>
    <row r="437" s="12" customFormat="1" ht="22.8" customHeight="1">
      <c r="A437" s="12"/>
      <c r="B437" s="203"/>
      <c r="C437" s="204"/>
      <c r="D437" s="205" t="s">
        <v>72</v>
      </c>
      <c r="E437" s="217" t="s">
        <v>517</v>
      </c>
      <c r="F437" s="217" t="s">
        <v>518</v>
      </c>
      <c r="G437" s="204"/>
      <c r="H437" s="204"/>
      <c r="I437" s="207"/>
      <c r="J437" s="218">
        <f>BK437</f>
        <v>0</v>
      </c>
      <c r="K437" s="204"/>
      <c r="L437" s="209"/>
      <c r="M437" s="210"/>
      <c r="N437" s="211"/>
      <c r="O437" s="211"/>
      <c r="P437" s="212">
        <f>P438</f>
        <v>0</v>
      </c>
      <c r="Q437" s="211"/>
      <c r="R437" s="212">
        <f>R438</f>
        <v>0</v>
      </c>
      <c r="S437" s="211"/>
      <c r="T437" s="213">
        <f>T438</f>
        <v>0</v>
      </c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R437" s="214" t="s">
        <v>81</v>
      </c>
      <c r="AT437" s="215" t="s">
        <v>72</v>
      </c>
      <c r="AU437" s="215" t="s">
        <v>81</v>
      </c>
      <c r="AY437" s="214" t="s">
        <v>122</v>
      </c>
      <c r="BK437" s="216">
        <f>BK438</f>
        <v>0</v>
      </c>
    </row>
    <row r="438" s="2" customFormat="1" ht="21.75" customHeight="1">
      <c r="A438" s="38"/>
      <c r="B438" s="39"/>
      <c r="C438" s="219" t="s">
        <v>519</v>
      </c>
      <c r="D438" s="219" t="s">
        <v>124</v>
      </c>
      <c r="E438" s="220" t="s">
        <v>520</v>
      </c>
      <c r="F438" s="221" t="s">
        <v>521</v>
      </c>
      <c r="G438" s="222" t="s">
        <v>158</v>
      </c>
      <c r="H438" s="223">
        <v>1696.5999999999999</v>
      </c>
      <c r="I438" s="224"/>
      <c r="J438" s="225">
        <f>ROUND(I438*H438,2)</f>
        <v>0</v>
      </c>
      <c r="K438" s="226"/>
      <c r="L438" s="44"/>
      <c r="M438" s="227" t="s">
        <v>1</v>
      </c>
      <c r="N438" s="228" t="s">
        <v>38</v>
      </c>
      <c r="O438" s="91"/>
      <c r="P438" s="229">
        <f>O438*H438</f>
        <v>0</v>
      </c>
      <c r="Q438" s="229">
        <v>0</v>
      </c>
      <c r="R438" s="229">
        <f>Q438*H438</f>
        <v>0</v>
      </c>
      <c r="S438" s="229">
        <v>0</v>
      </c>
      <c r="T438" s="230">
        <f>S438*H438</f>
        <v>0</v>
      </c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R438" s="231" t="s">
        <v>128</v>
      </c>
      <c r="AT438" s="231" t="s">
        <v>124</v>
      </c>
      <c r="AU438" s="231" t="s">
        <v>83</v>
      </c>
      <c r="AY438" s="17" t="s">
        <v>122</v>
      </c>
      <c r="BE438" s="232">
        <f>IF(N438="základní",J438,0)</f>
        <v>0</v>
      </c>
      <c r="BF438" s="232">
        <f>IF(N438="snížená",J438,0)</f>
        <v>0</v>
      </c>
      <c r="BG438" s="232">
        <f>IF(N438="zákl. přenesená",J438,0)</f>
        <v>0</v>
      </c>
      <c r="BH438" s="232">
        <f>IF(N438="sníž. přenesená",J438,0)</f>
        <v>0</v>
      </c>
      <c r="BI438" s="232">
        <f>IF(N438="nulová",J438,0)</f>
        <v>0</v>
      </c>
      <c r="BJ438" s="17" t="s">
        <v>81</v>
      </c>
      <c r="BK438" s="232">
        <f>ROUND(I438*H438,2)</f>
        <v>0</v>
      </c>
      <c r="BL438" s="17" t="s">
        <v>128</v>
      </c>
      <c r="BM438" s="231" t="s">
        <v>522</v>
      </c>
    </row>
    <row r="439" s="12" customFormat="1" ht="25.92" customHeight="1">
      <c r="A439" s="12"/>
      <c r="B439" s="203"/>
      <c r="C439" s="204"/>
      <c r="D439" s="205" t="s">
        <v>72</v>
      </c>
      <c r="E439" s="206" t="s">
        <v>523</v>
      </c>
      <c r="F439" s="206" t="s">
        <v>524</v>
      </c>
      <c r="G439" s="204"/>
      <c r="H439" s="204"/>
      <c r="I439" s="207"/>
      <c r="J439" s="208">
        <f>BK439</f>
        <v>0</v>
      </c>
      <c r="K439" s="204"/>
      <c r="L439" s="209"/>
      <c r="M439" s="210"/>
      <c r="N439" s="211"/>
      <c r="O439" s="211"/>
      <c r="P439" s="212">
        <f>P440</f>
        <v>0</v>
      </c>
      <c r="Q439" s="211"/>
      <c r="R439" s="212">
        <f>R440</f>
        <v>0</v>
      </c>
      <c r="S439" s="211"/>
      <c r="T439" s="213">
        <f>T440</f>
        <v>0</v>
      </c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R439" s="214" t="s">
        <v>83</v>
      </c>
      <c r="AT439" s="215" t="s">
        <v>72</v>
      </c>
      <c r="AU439" s="215" t="s">
        <v>73</v>
      </c>
      <c r="AY439" s="214" t="s">
        <v>122</v>
      </c>
      <c r="BK439" s="216">
        <f>BK440</f>
        <v>0</v>
      </c>
    </row>
    <row r="440" s="12" customFormat="1" ht="22.8" customHeight="1">
      <c r="A440" s="12"/>
      <c r="B440" s="203"/>
      <c r="C440" s="204"/>
      <c r="D440" s="205" t="s">
        <v>72</v>
      </c>
      <c r="E440" s="217" t="s">
        <v>525</v>
      </c>
      <c r="F440" s="217" t="s">
        <v>526</v>
      </c>
      <c r="G440" s="204"/>
      <c r="H440" s="204"/>
      <c r="I440" s="207"/>
      <c r="J440" s="218">
        <f>BK440</f>
        <v>0</v>
      </c>
      <c r="K440" s="204"/>
      <c r="L440" s="209"/>
      <c r="M440" s="210"/>
      <c r="N440" s="211"/>
      <c r="O440" s="211"/>
      <c r="P440" s="212">
        <f>SUM(P441:P456)</f>
        <v>0</v>
      </c>
      <c r="Q440" s="211"/>
      <c r="R440" s="212">
        <f>SUM(R441:R456)</f>
        <v>0</v>
      </c>
      <c r="S440" s="211"/>
      <c r="T440" s="213">
        <f>SUM(T441:T456)</f>
        <v>0</v>
      </c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R440" s="214" t="s">
        <v>83</v>
      </c>
      <c r="AT440" s="215" t="s">
        <v>72</v>
      </c>
      <c r="AU440" s="215" t="s">
        <v>81</v>
      </c>
      <c r="AY440" s="214" t="s">
        <v>122</v>
      </c>
      <c r="BK440" s="216">
        <f>SUM(BK441:BK456)</f>
        <v>0</v>
      </c>
    </row>
    <row r="441" s="2" customFormat="1" ht="21.75" customHeight="1">
      <c r="A441" s="38"/>
      <c r="B441" s="39"/>
      <c r="C441" s="219" t="s">
        <v>339</v>
      </c>
      <c r="D441" s="219" t="s">
        <v>124</v>
      </c>
      <c r="E441" s="220" t="s">
        <v>527</v>
      </c>
      <c r="F441" s="221" t="s">
        <v>528</v>
      </c>
      <c r="G441" s="222" t="s">
        <v>176</v>
      </c>
      <c r="H441" s="223">
        <v>18.399999999999999</v>
      </c>
      <c r="I441" s="224"/>
      <c r="J441" s="225">
        <f>ROUND(I441*H441,2)</f>
        <v>0</v>
      </c>
      <c r="K441" s="226"/>
      <c r="L441" s="44"/>
      <c r="M441" s="227" t="s">
        <v>1</v>
      </c>
      <c r="N441" s="228" t="s">
        <v>38</v>
      </c>
      <c r="O441" s="91"/>
      <c r="P441" s="229">
        <f>O441*H441</f>
        <v>0</v>
      </c>
      <c r="Q441" s="229">
        <v>0</v>
      </c>
      <c r="R441" s="229">
        <f>Q441*H441</f>
        <v>0</v>
      </c>
      <c r="S441" s="229">
        <v>0</v>
      </c>
      <c r="T441" s="230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31" t="s">
        <v>163</v>
      </c>
      <c r="AT441" s="231" t="s">
        <v>124</v>
      </c>
      <c r="AU441" s="231" t="s">
        <v>83</v>
      </c>
      <c r="AY441" s="17" t="s">
        <v>122</v>
      </c>
      <c r="BE441" s="232">
        <f>IF(N441="základní",J441,0)</f>
        <v>0</v>
      </c>
      <c r="BF441" s="232">
        <f>IF(N441="snížená",J441,0)</f>
        <v>0</v>
      </c>
      <c r="BG441" s="232">
        <f>IF(N441="zákl. přenesená",J441,0)</f>
        <v>0</v>
      </c>
      <c r="BH441" s="232">
        <f>IF(N441="sníž. přenesená",J441,0)</f>
        <v>0</v>
      </c>
      <c r="BI441" s="232">
        <f>IF(N441="nulová",J441,0)</f>
        <v>0</v>
      </c>
      <c r="BJ441" s="17" t="s">
        <v>81</v>
      </c>
      <c r="BK441" s="232">
        <f>ROUND(I441*H441,2)</f>
        <v>0</v>
      </c>
      <c r="BL441" s="17" t="s">
        <v>163</v>
      </c>
      <c r="BM441" s="231" t="s">
        <v>529</v>
      </c>
    </row>
    <row r="442" s="13" customFormat="1">
      <c r="A442" s="13"/>
      <c r="B442" s="233"/>
      <c r="C442" s="234"/>
      <c r="D442" s="235" t="s">
        <v>129</v>
      </c>
      <c r="E442" s="236" t="s">
        <v>1</v>
      </c>
      <c r="F442" s="237" t="s">
        <v>530</v>
      </c>
      <c r="G442" s="234"/>
      <c r="H442" s="238">
        <v>18.399999999999999</v>
      </c>
      <c r="I442" s="239"/>
      <c r="J442" s="234"/>
      <c r="K442" s="234"/>
      <c r="L442" s="240"/>
      <c r="M442" s="241"/>
      <c r="N442" s="242"/>
      <c r="O442" s="242"/>
      <c r="P442" s="242"/>
      <c r="Q442" s="242"/>
      <c r="R442" s="242"/>
      <c r="S442" s="242"/>
      <c r="T442" s="24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4" t="s">
        <v>129</v>
      </c>
      <c r="AU442" s="244" t="s">
        <v>83</v>
      </c>
      <c r="AV442" s="13" t="s">
        <v>83</v>
      </c>
      <c r="AW442" s="13" t="s">
        <v>30</v>
      </c>
      <c r="AX442" s="13" t="s">
        <v>73</v>
      </c>
      <c r="AY442" s="244" t="s">
        <v>122</v>
      </c>
    </row>
    <row r="443" s="14" customFormat="1">
      <c r="A443" s="14"/>
      <c r="B443" s="245"/>
      <c r="C443" s="246"/>
      <c r="D443" s="235" t="s">
        <v>129</v>
      </c>
      <c r="E443" s="247" t="s">
        <v>1</v>
      </c>
      <c r="F443" s="248" t="s">
        <v>130</v>
      </c>
      <c r="G443" s="246"/>
      <c r="H443" s="249">
        <v>18.399999999999999</v>
      </c>
      <c r="I443" s="250"/>
      <c r="J443" s="246"/>
      <c r="K443" s="246"/>
      <c r="L443" s="251"/>
      <c r="M443" s="252"/>
      <c r="N443" s="253"/>
      <c r="O443" s="253"/>
      <c r="P443" s="253"/>
      <c r="Q443" s="253"/>
      <c r="R443" s="253"/>
      <c r="S443" s="253"/>
      <c r="T443" s="25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55" t="s">
        <v>129</v>
      </c>
      <c r="AU443" s="255" t="s">
        <v>83</v>
      </c>
      <c r="AV443" s="14" t="s">
        <v>128</v>
      </c>
      <c r="AW443" s="14" t="s">
        <v>30</v>
      </c>
      <c r="AX443" s="14" t="s">
        <v>81</v>
      </c>
      <c r="AY443" s="255" t="s">
        <v>122</v>
      </c>
    </row>
    <row r="444" s="2" customFormat="1" ht="33" customHeight="1">
      <c r="A444" s="38"/>
      <c r="B444" s="39"/>
      <c r="C444" s="266" t="s">
        <v>531</v>
      </c>
      <c r="D444" s="266" t="s">
        <v>155</v>
      </c>
      <c r="E444" s="267" t="s">
        <v>532</v>
      </c>
      <c r="F444" s="268" t="s">
        <v>533</v>
      </c>
      <c r="G444" s="269" t="s">
        <v>176</v>
      </c>
      <c r="H444" s="270">
        <v>22.079999999999998</v>
      </c>
      <c r="I444" s="271"/>
      <c r="J444" s="272">
        <f>ROUND(I444*H444,2)</f>
        <v>0</v>
      </c>
      <c r="K444" s="273"/>
      <c r="L444" s="274"/>
      <c r="M444" s="275" t="s">
        <v>1</v>
      </c>
      <c r="N444" s="276" t="s">
        <v>38</v>
      </c>
      <c r="O444" s="91"/>
      <c r="P444" s="229">
        <f>O444*H444</f>
        <v>0</v>
      </c>
      <c r="Q444" s="229">
        <v>0</v>
      </c>
      <c r="R444" s="229">
        <f>Q444*H444</f>
        <v>0</v>
      </c>
      <c r="S444" s="229">
        <v>0</v>
      </c>
      <c r="T444" s="230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231" t="s">
        <v>201</v>
      </c>
      <c r="AT444" s="231" t="s">
        <v>155</v>
      </c>
      <c r="AU444" s="231" t="s">
        <v>83</v>
      </c>
      <c r="AY444" s="17" t="s">
        <v>122</v>
      </c>
      <c r="BE444" s="232">
        <f>IF(N444="základní",J444,0)</f>
        <v>0</v>
      </c>
      <c r="BF444" s="232">
        <f>IF(N444="snížená",J444,0)</f>
        <v>0</v>
      </c>
      <c r="BG444" s="232">
        <f>IF(N444="zákl. přenesená",J444,0)</f>
        <v>0</v>
      </c>
      <c r="BH444" s="232">
        <f>IF(N444="sníž. přenesená",J444,0)</f>
        <v>0</v>
      </c>
      <c r="BI444" s="232">
        <f>IF(N444="nulová",J444,0)</f>
        <v>0</v>
      </c>
      <c r="BJ444" s="17" t="s">
        <v>81</v>
      </c>
      <c r="BK444" s="232">
        <f>ROUND(I444*H444,2)</f>
        <v>0</v>
      </c>
      <c r="BL444" s="17" t="s">
        <v>163</v>
      </c>
      <c r="BM444" s="231" t="s">
        <v>534</v>
      </c>
    </row>
    <row r="445" s="13" customFormat="1">
      <c r="A445" s="13"/>
      <c r="B445" s="233"/>
      <c r="C445" s="234"/>
      <c r="D445" s="235" t="s">
        <v>129</v>
      </c>
      <c r="E445" s="236" t="s">
        <v>1</v>
      </c>
      <c r="F445" s="237" t="s">
        <v>535</v>
      </c>
      <c r="G445" s="234"/>
      <c r="H445" s="238">
        <v>22.079999999999998</v>
      </c>
      <c r="I445" s="239"/>
      <c r="J445" s="234"/>
      <c r="K445" s="234"/>
      <c r="L445" s="240"/>
      <c r="M445" s="241"/>
      <c r="N445" s="242"/>
      <c r="O445" s="242"/>
      <c r="P445" s="242"/>
      <c r="Q445" s="242"/>
      <c r="R445" s="242"/>
      <c r="S445" s="242"/>
      <c r="T445" s="24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4" t="s">
        <v>129</v>
      </c>
      <c r="AU445" s="244" t="s">
        <v>83</v>
      </c>
      <c r="AV445" s="13" t="s">
        <v>83</v>
      </c>
      <c r="AW445" s="13" t="s">
        <v>30</v>
      </c>
      <c r="AX445" s="13" t="s">
        <v>73</v>
      </c>
      <c r="AY445" s="244" t="s">
        <v>122</v>
      </c>
    </row>
    <row r="446" s="14" customFormat="1">
      <c r="A446" s="14"/>
      <c r="B446" s="245"/>
      <c r="C446" s="246"/>
      <c r="D446" s="235" t="s">
        <v>129</v>
      </c>
      <c r="E446" s="247" t="s">
        <v>1</v>
      </c>
      <c r="F446" s="248" t="s">
        <v>130</v>
      </c>
      <c r="G446" s="246"/>
      <c r="H446" s="249">
        <v>22.079999999999998</v>
      </c>
      <c r="I446" s="250"/>
      <c r="J446" s="246"/>
      <c r="K446" s="246"/>
      <c r="L446" s="251"/>
      <c r="M446" s="252"/>
      <c r="N446" s="253"/>
      <c r="O446" s="253"/>
      <c r="P446" s="253"/>
      <c r="Q446" s="253"/>
      <c r="R446" s="253"/>
      <c r="S446" s="253"/>
      <c r="T446" s="25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5" t="s">
        <v>129</v>
      </c>
      <c r="AU446" s="255" t="s">
        <v>83</v>
      </c>
      <c r="AV446" s="14" t="s">
        <v>128</v>
      </c>
      <c r="AW446" s="14" t="s">
        <v>30</v>
      </c>
      <c r="AX446" s="14" t="s">
        <v>81</v>
      </c>
      <c r="AY446" s="255" t="s">
        <v>122</v>
      </c>
    </row>
    <row r="447" s="2" customFormat="1" ht="21.75" customHeight="1">
      <c r="A447" s="38"/>
      <c r="B447" s="39"/>
      <c r="C447" s="219" t="s">
        <v>343</v>
      </c>
      <c r="D447" s="219" t="s">
        <v>124</v>
      </c>
      <c r="E447" s="220" t="s">
        <v>536</v>
      </c>
      <c r="F447" s="221" t="s">
        <v>537</v>
      </c>
      <c r="G447" s="222" t="s">
        <v>176</v>
      </c>
      <c r="H447" s="223">
        <v>87.400000000000006</v>
      </c>
      <c r="I447" s="224"/>
      <c r="J447" s="225">
        <f>ROUND(I447*H447,2)</f>
        <v>0</v>
      </c>
      <c r="K447" s="226"/>
      <c r="L447" s="44"/>
      <c r="M447" s="227" t="s">
        <v>1</v>
      </c>
      <c r="N447" s="228" t="s">
        <v>38</v>
      </c>
      <c r="O447" s="91"/>
      <c r="P447" s="229">
        <f>O447*H447</f>
        <v>0</v>
      </c>
      <c r="Q447" s="229">
        <v>0</v>
      </c>
      <c r="R447" s="229">
        <f>Q447*H447</f>
        <v>0</v>
      </c>
      <c r="S447" s="229">
        <v>0</v>
      </c>
      <c r="T447" s="230">
        <f>S447*H447</f>
        <v>0</v>
      </c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R447" s="231" t="s">
        <v>163</v>
      </c>
      <c r="AT447" s="231" t="s">
        <v>124</v>
      </c>
      <c r="AU447" s="231" t="s">
        <v>83</v>
      </c>
      <c r="AY447" s="17" t="s">
        <v>122</v>
      </c>
      <c r="BE447" s="232">
        <f>IF(N447="základní",J447,0)</f>
        <v>0</v>
      </c>
      <c r="BF447" s="232">
        <f>IF(N447="snížená",J447,0)</f>
        <v>0</v>
      </c>
      <c r="BG447" s="232">
        <f>IF(N447="zákl. přenesená",J447,0)</f>
        <v>0</v>
      </c>
      <c r="BH447" s="232">
        <f>IF(N447="sníž. přenesená",J447,0)</f>
        <v>0</v>
      </c>
      <c r="BI447" s="232">
        <f>IF(N447="nulová",J447,0)</f>
        <v>0</v>
      </c>
      <c r="BJ447" s="17" t="s">
        <v>81</v>
      </c>
      <c r="BK447" s="232">
        <f>ROUND(I447*H447,2)</f>
        <v>0</v>
      </c>
      <c r="BL447" s="17" t="s">
        <v>163</v>
      </c>
      <c r="BM447" s="231" t="s">
        <v>538</v>
      </c>
    </row>
    <row r="448" s="13" customFormat="1">
      <c r="A448" s="13"/>
      <c r="B448" s="233"/>
      <c r="C448" s="234"/>
      <c r="D448" s="235" t="s">
        <v>129</v>
      </c>
      <c r="E448" s="236" t="s">
        <v>1</v>
      </c>
      <c r="F448" s="237" t="s">
        <v>539</v>
      </c>
      <c r="G448" s="234"/>
      <c r="H448" s="238">
        <v>69</v>
      </c>
      <c r="I448" s="239"/>
      <c r="J448" s="234"/>
      <c r="K448" s="234"/>
      <c r="L448" s="240"/>
      <c r="M448" s="241"/>
      <c r="N448" s="242"/>
      <c r="O448" s="242"/>
      <c r="P448" s="242"/>
      <c r="Q448" s="242"/>
      <c r="R448" s="242"/>
      <c r="S448" s="242"/>
      <c r="T448" s="24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4" t="s">
        <v>129</v>
      </c>
      <c r="AU448" s="244" t="s">
        <v>83</v>
      </c>
      <c r="AV448" s="13" t="s">
        <v>83</v>
      </c>
      <c r="AW448" s="13" t="s">
        <v>30</v>
      </c>
      <c r="AX448" s="13" t="s">
        <v>73</v>
      </c>
      <c r="AY448" s="244" t="s">
        <v>122</v>
      </c>
    </row>
    <row r="449" s="13" customFormat="1">
      <c r="A449" s="13"/>
      <c r="B449" s="233"/>
      <c r="C449" s="234"/>
      <c r="D449" s="235" t="s">
        <v>129</v>
      </c>
      <c r="E449" s="236" t="s">
        <v>1</v>
      </c>
      <c r="F449" s="237" t="s">
        <v>540</v>
      </c>
      <c r="G449" s="234"/>
      <c r="H449" s="238">
        <v>18.399999999999999</v>
      </c>
      <c r="I449" s="239"/>
      <c r="J449" s="234"/>
      <c r="K449" s="234"/>
      <c r="L449" s="240"/>
      <c r="M449" s="241"/>
      <c r="N449" s="242"/>
      <c r="O449" s="242"/>
      <c r="P449" s="242"/>
      <c r="Q449" s="242"/>
      <c r="R449" s="242"/>
      <c r="S449" s="242"/>
      <c r="T449" s="24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4" t="s">
        <v>129</v>
      </c>
      <c r="AU449" s="244" t="s">
        <v>83</v>
      </c>
      <c r="AV449" s="13" t="s">
        <v>83</v>
      </c>
      <c r="AW449" s="13" t="s">
        <v>30</v>
      </c>
      <c r="AX449" s="13" t="s">
        <v>73</v>
      </c>
      <c r="AY449" s="244" t="s">
        <v>122</v>
      </c>
    </row>
    <row r="450" s="14" customFormat="1">
      <c r="A450" s="14"/>
      <c r="B450" s="245"/>
      <c r="C450" s="246"/>
      <c r="D450" s="235" t="s">
        <v>129</v>
      </c>
      <c r="E450" s="247" t="s">
        <v>1</v>
      </c>
      <c r="F450" s="248" t="s">
        <v>130</v>
      </c>
      <c r="G450" s="246"/>
      <c r="H450" s="249">
        <v>87.400000000000006</v>
      </c>
      <c r="I450" s="250"/>
      <c r="J450" s="246"/>
      <c r="K450" s="246"/>
      <c r="L450" s="251"/>
      <c r="M450" s="252"/>
      <c r="N450" s="253"/>
      <c r="O450" s="253"/>
      <c r="P450" s="253"/>
      <c r="Q450" s="253"/>
      <c r="R450" s="253"/>
      <c r="S450" s="253"/>
      <c r="T450" s="25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5" t="s">
        <v>129</v>
      </c>
      <c r="AU450" s="255" t="s">
        <v>83</v>
      </c>
      <c r="AV450" s="14" t="s">
        <v>128</v>
      </c>
      <c r="AW450" s="14" t="s">
        <v>30</v>
      </c>
      <c r="AX450" s="14" t="s">
        <v>81</v>
      </c>
      <c r="AY450" s="255" t="s">
        <v>122</v>
      </c>
    </row>
    <row r="451" s="2" customFormat="1" ht="21.75" customHeight="1">
      <c r="A451" s="38"/>
      <c r="B451" s="39"/>
      <c r="C451" s="266" t="s">
        <v>541</v>
      </c>
      <c r="D451" s="266" t="s">
        <v>155</v>
      </c>
      <c r="E451" s="267" t="s">
        <v>542</v>
      </c>
      <c r="F451" s="268" t="s">
        <v>543</v>
      </c>
      <c r="G451" s="269" t="s">
        <v>176</v>
      </c>
      <c r="H451" s="270">
        <v>104.88</v>
      </c>
      <c r="I451" s="271"/>
      <c r="J451" s="272">
        <f>ROUND(I451*H451,2)</f>
        <v>0</v>
      </c>
      <c r="K451" s="273"/>
      <c r="L451" s="274"/>
      <c r="M451" s="275" t="s">
        <v>1</v>
      </c>
      <c r="N451" s="276" t="s">
        <v>38</v>
      </c>
      <c r="O451" s="91"/>
      <c r="P451" s="229">
        <f>O451*H451</f>
        <v>0</v>
      </c>
      <c r="Q451" s="229">
        <v>0</v>
      </c>
      <c r="R451" s="229">
        <f>Q451*H451</f>
        <v>0</v>
      </c>
      <c r="S451" s="229">
        <v>0</v>
      </c>
      <c r="T451" s="230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231" t="s">
        <v>201</v>
      </c>
      <c r="AT451" s="231" t="s">
        <v>155</v>
      </c>
      <c r="AU451" s="231" t="s">
        <v>83</v>
      </c>
      <c r="AY451" s="17" t="s">
        <v>122</v>
      </c>
      <c r="BE451" s="232">
        <f>IF(N451="základní",J451,0)</f>
        <v>0</v>
      </c>
      <c r="BF451" s="232">
        <f>IF(N451="snížená",J451,0)</f>
        <v>0</v>
      </c>
      <c r="BG451" s="232">
        <f>IF(N451="zákl. přenesená",J451,0)</f>
        <v>0</v>
      </c>
      <c r="BH451" s="232">
        <f>IF(N451="sníž. přenesená",J451,0)</f>
        <v>0</v>
      </c>
      <c r="BI451" s="232">
        <f>IF(N451="nulová",J451,0)</f>
        <v>0</v>
      </c>
      <c r="BJ451" s="17" t="s">
        <v>81</v>
      </c>
      <c r="BK451" s="232">
        <f>ROUND(I451*H451,2)</f>
        <v>0</v>
      </c>
      <c r="BL451" s="17" t="s">
        <v>163</v>
      </c>
      <c r="BM451" s="231" t="s">
        <v>544</v>
      </c>
    </row>
    <row r="452" s="13" customFormat="1">
      <c r="A452" s="13"/>
      <c r="B452" s="233"/>
      <c r="C452" s="234"/>
      <c r="D452" s="235" t="s">
        <v>129</v>
      </c>
      <c r="E452" s="236" t="s">
        <v>1</v>
      </c>
      <c r="F452" s="237" t="s">
        <v>426</v>
      </c>
      <c r="G452" s="234"/>
      <c r="H452" s="238">
        <v>69</v>
      </c>
      <c r="I452" s="239"/>
      <c r="J452" s="234"/>
      <c r="K452" s="234"/>
      <c r="L452" s="240"/>
      <c r="M452" s="241"/>
      <c r="N452" s="242"/>
      <c r="O452" s="242"/>
      <c r="P452" s="242"/>
      <c r="Q452" s="242"/>
      <c r="R452" s="242"/>
      <c r="S452" s="242"/>
      <c r="T452" s="24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4" t="s">
        <v>129</v>
      </c>
      <c r="AU452" s="244" t="s">
        <v>83</v>
      </c>
      <c r="AV452" s="13" t="s">
        <v>83</v>
      </c>
      <c r="AW452" s="13" t="s">
        <v>30</v>
      </c>
      <c r="AX452" s="13" t="s">
        <v>73</v>
      </c>
      <c r="AY452" s="244" t="s">
        <v>122</v>
      </c>
    </row>
    <row r="453" s="13" customFormat="1">
      <c r="A453" s="13"/>
      <c r="B453" s="233"/>
      <c r="C453" s="234"/>
      <c r="D453" s="235" t="s">
        <v>129</v>
      </c>
      <c r="E453" s="236" t="s">
        <v>1</v>
      </c>
      <c r="F453" s="237" t="s">
        <v>540</v>
      </c>
      <c r="G453" s="234"/>
      <c r="H453" s="238">
        <v>18.399999999999999</v>
      </c>
      <c r="I453" s="239"/>
      <c r="J453" s="234"/>
      <c r="K453" s="234"/>
      <c r="L453" s="240"/>
      <c r="M453" s="241"/>
      <c r="N453" s="242"/>
      <c r="O453" s="242"/>
      <c r="P453" s="242"/>
      <c r="Q453" s="242"/>
      <c r="R453" s="242"/>
      <c r="S453" s="242"/>
      <c r="T453" s="24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4" t="s">
        <v>129</v>
      </c>
      <c r="AU453" s="244" t="s">
        <v>83</v>
      </c>
      <c r="AV453" s="13" t="s">
        <v>83</v>
      </c>
      <c r="AW453" s="13" t="s">
        <v>30</v>
      </c>
      <c r="AX453" s="13" t="s">
        <v>73</v>
      </c>
      <c r="AY453" s="244" t="s">
        <v>122</v>
      </c>
    </row>
    <row r="454" s="14" customFormat="1">
      <c r="A454" s="14"/>
      <c r="B454" s="245"/>
      <c r="C454" s="246"/>
      <c r="D454" s="235" t="s">
        <v>129</v>
      </c>
      <c r="E454" s="247" t="s">
        <v>1</v>
      </c>
      <c r="F454" s="248" t="s">
        <v>130</v>
      </c>
      <c r="G454" s="246"/>
      <c r="H454" s="249">
        <v>87.400000000000006</v>
      </c>
      <c r="I454" s="250"/>
      <c r="J454" s="246"/>
      <c r="K454" s="246"/>
      <c r="L454" s="251"/>
      <c r="M454" s="252"/>
      <c r="N454" s="253"/>
      <c r="O454" s="253"/>
      <c r="P454" s="253"/>
      <c r="Q454" s="253"/>
      <c r="R454" s="253"/>
      <c r="S454" s="253"/>
      <c r="T454" s="25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55" t="s">
        <v>129</v>
      </c>
      <c r="AU454" s="255" t="s">
        <v>83</v>
      </c>
      <c r="AV454" s="14" t="s">
        <v>128</v>
      </c>
      <c r="AW454" s="14" t="s">
        <v>30</v>
      </c>
      <c r="AX454" s="14" t="s">
        <v>73</v>
      </c>
      <c r="AY454" s="255" t="s">
        <v>122</v>
      </c>
    </row>
    <row r="455" s="13" customFormat="1">
      <c r="A455" s="13"/>
      <c r="B455" s="233"/>
      <c r="C455" s="234"/>
      <c r="D455" s="235" t="s">
        <v>129</v>
      </c>
      <c r="E455" s="236" t="s">
        <v>1</v>
      </c>
      <c r="F455" s="237" t="s">
        <v>545</v>
      </c>
      <c r="G455" s="234"/>
      <c r="H455" s="238">
        <v>104.88</v>
      </c>
      <c r="I455" s="239"/>
      <c r="J455" s="234"/>
      <c r="K455" s="234"/>
      <c r="L455" s="240"/>
      <c r="M455" s="241"/>
      <c r="N455" s="242"/>
      <c r="O455" s="242"/>
      <c r="P455" s="242"/>
      <c r="Q455" s="242"/>
      <c r="R455" s="242"/>
      <c r="S455" s="242"/>
      <c r="T455" s="24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4" t="s">
        <v>129</v>
      </c>
      <c r="AU455" s="244" t="s">
        <v>83</v>
      </c>
      <c r="AV455" s="13" t="s">
        <v>83</v>
      </c>
      <c r="AW455" s="13" t="s">
        <v>30</v>
      </c>
      <c r="AX455" s="13" t="s">
        <v>73</v>
      </c>
      <c r="AY455" s="244" t="s">
        <v>122</v>
      </c>
    </row>
    <row r="456" s="14" customFormat="1">
      <c r="A456" s="14"/>
      <c r="B456" s="245"/>
      <c r="C456" s="246"/>
      <c r="D456" s="235" t="s">
        <v>129</v>
      </c>
      <c r="E456" s="247" t="s">
        <v>1</v>
      </c>
      <c r="F456" s="248" t="s">
        <v>130</v>
      </c>
      <c r="G456" s="246"/>
      <c r="H456" s="249">
        <v>104.88</v>
      </c>
      <c r="I456" s="250"/>
      <c r="J456" s="246"/>
      <c r="K456" s="246"/>
      <c r="L456" s="251"/>
      <c r="M456" s="277"/>
      <c r="N456" s="278"/>
      <c r="O456" s="278"/>
      <c r="P456" s="278"/>
      <c r="Q456" s="278"/>
      <c r="R456" s="278"/>
      <c r="S456" s="278"/>
      <c r="T456" s="279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5" t="s">
        <v>129</v>
      </c>
      <c r="AU456" s="255" t="s">
        <v>83</v>
      </c>
      <c r="AV456" s="14" t="s">
        <v>128</v>
      </c>
      <c r="AW456" s="14" t="s">
        <v>30</v>
      </c>
      <c r="AX456" s="14" t="s">
        <v>81</v>
      </c>
      <c r="AY456" s="255" t="s">
        <v>122</v>
      </c>
    </row>
    <row r="457" s="2" customFormat="1" ht="6.96" customHeight="1">
      <c r="A457" s="38"/>
      <c r="B457" s="66"/>
      <c r="C457" s="67"/>
      <c r="D457" s="67"/>
      <c r="E457" s="67"/>
      <c r="F457" s="67"/>
      <c r="G457" s="67"/>
      <c r="H457" s="67"/>
      <c r="I457" s="67"/>
      <c r="J457" s="67"/>
      <c r="K457" s="67"/>
      <c r="L457" s="44"/>
      <c r="M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</row>
  </sheetData>
  <sheetProtection sheet="1" autoFilter="0" formatColumns="0" formatRows="0" objects="1" scenarios="1" spinCount="100000" saltValue="9vvZE63FRZWK4Afx8tCTtBpiv2QNals250l2WTB+LXguw0+HMt/U4Kl86N8tutZV439EBq4mwFCDUGIMnLz9Sw==" hashValue="qzn1kkpYt9hx7j7GI84jFtZFRU4lZ4RUJYTHWmRNC0004txRfUgNvZs7jH8RBqwlF5x3Pp7DXcB0wCoMuWeRrA==" algorithmName="SHA-512" password="CC35"/>
  <autoFilter ref="C127:K456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87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Kněžice - Bezpečnostní chodník v obci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88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546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18. 1. 2021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ROUND((SUM(BE123:BE146)),  2)</f>
        <v>0</v>
      </c>
      <c r="G33" s="38"/>
      <c r="H33" s="38"/>
      <c r="I33" s="155">
        <v>0.20999999999999999</v>
      </c>
      <c r="J33" s="154">
        <f>ROUND(((SUM(BE123:BE146))*I33),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ROUND((SUM(BF123:BF146)),  2)</f>
        <v>0</v>
      </c>
      <c r="G34" s="38"/>
      <c r="H34" s="38"/>
      <c r="I34" s="155">
        <v>0.14999999999999999</v>
      </c>
      <c r="J34" s="154">
        <f>ROUND(((SUM(BF123:BF146))*I34),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ROUND((SUM(BG123:BG146)),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ROUND((SUM(BH123:BH146)),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ROUND((SUM(BI123:BI146)),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90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74" t="str">
        <f>E7</f>
        <v>Kněžice - Bezpečnostní chodník v obci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88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vrn - VRN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18. 1. 2021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75" t="s">
        <v>91</v>
      </c>
      <c r="D94" s="176"/>
      <c r="E94" s="176"/>
      <c r="F94" s="176"/>
      <c r="G94" s="176"/>
      <c r="H94" s="176"/>
      <c r="I94" s="176"/>
      <c r="J94" s="177" t="s">
        <v>92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78" t="s">
        <v>93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94</v>
      </c>
    </row>
    <row r="97" hidden="1" s="9" customFormat="1" ht="24.96" customHeight="1">
      <c r="A97" s="9"/>
      <c r="B97" s="179"/>
      <c r="C97" s="180"/>
      <c r="D97" s="181" t="s">
        <v>547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5"/>
      <c r="C98" s="186"/>
      <c r="D98" s="187" t="s">
        <v>548</v>
      </c>
      <c r="E98" s="188"/>
      <c r="F98" s="188"/>
      <c r="G98" s="188"/>
      <c r="H98" s="188"/>
      <c r="I98" s="188"/>
      <c r="J98" s="189">
        <f>J125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5"/>
      <c r="C99" s="186"/>
      <c r="D99" s="187" t="s">
        <v>549</v>
      </c>
      <c r="E99" s="188"/>
      <c r="F99" s="188"/>
      <c r="G99" s="188"/>
      <c r="H99" s="188"/>
      <c r="I99" s="188"/>
      <c r="J99" s="189">
        <f>J130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5"/>
      <c r="C100" s="186"/>
      <c r="D100" s="187" t="s">
        <v>550</v>
      </c>
      <c r="E100" s="188"/>
      <c r="F100" s="188"/>
      <c r="G100" s="188"/>
      <c r="H100" s="188"/>
      <c r="I100" s="188"/>
      <c r="J100" s="189">
        <f>J137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5"/>
      <c r="C101" s="186"/>
      <c r="D101" s="187" t="s">
        <v>551</v>
      </c>
      <c r="E101" s="188"/>
      <c r="F101" s="188"/>
      <c r="G101" s="188"/>
      <c r="H101" s="188"/>
      <c r="I101" s="188"/>
      <c r="J101" s="189">
        <f>J140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5"/>
      <c r="C102" s="186"/>
      <c r="D102" s="187" t="s">
        <v>552</v>
      </c>
      <c r="E102" s="188"/>
      <c r="F102" s="188"/>
      <c r="G102" s="188"/>
      <c r="H102" s="188"/>
      <c r="I102" s="188"/>
      <c r="J102" s="189">
        <f>J142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5"/>
      <c r="C103" s="186"/>
      <c r="D103" s="187" t="s">
        <v>553</v>
      </c>
      <c r="E103" s="188"/>
      <c r="F103" s="188"/>
      <c r="G103" s="188"/>
      <c r="H103" s="188"/>
      <c r="I103" s="188"/>
      <c r="J103" s="189">
        <f>J144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hidden="1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hidden="1"/>
    <row r="107" hidden="1"/>
    <row r="108" hidden="1"/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107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74" t="str">
        <f>E7</f>
        <v>Kněžice - Bezpečnostní chodník v obci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88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vrn - VRN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 xml:space="preserve"> </v>
      </c>
      <c r="G117" s="40"/>
      <c r="H117" s="40"/>
      <c r="I117" s="32" t="s">
        <v>22</v>
      </c>
      <c r="J117" s="79" t="str">
        <f>IF(J12="","",J12)</f>
        <v>18. 1. 2021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 xml:space="preserve"> </v>
      </c>
      <c r="G119" s="40"/>
      <c r="H119" s="40"/>
      <c r="I119" s="32" t="s">
        <v>29</v>
      </c>
      <c r="J119" s="36" t="str">
        <f>E21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27</v>
      </c>
      <c r="D120" s="40"/>
      <c r="E120" s="40"/>
      <c r="F120" s="27" t="str">
        <f>IF(E18="","",E18)</f>
        <v>Vyplň údaj</v>
      </c>
      <c r="G120" s="40"/>
      <c r="H120" s="40"/>
      <c r="I120" s="32" t="s">
        <v>31</v>
      </c>
      <c r="J120" s="36" t="str">
        <f>E24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108</v>
      </c>
      <c r="D122" s="194" t="s">
        <v>58</v>
      </c>
      <c r="E122" s="194" t="s">
        <v>54</v>
      </c>
      <c r="F122" s="194" t="s">
        <v>55</v>
      </c>
      <c r="G122" s="194" t="s">
        <v>109</v>
      </c>
      <c r="H122" s="194" t="s">
        <v>110</v>
      </c>
      <c r="I122" s="194" t="s">
        <v>111</v>
      </c>
      <c r="J122" s="195" t="s">
        <v>92</v>
      </c>
      <c r="K122" s="196" t="s">
        <v>112</v>
      </c>
      <c r="L122" s="197"/>
      <c r="M122" s="100" t="s">
        <v>1</v>
      </c>
      <c r="N122" s="101" t="s">
        <v>37</v>
      </c>
      <c r="O122" s="101" t="s">
        <v>113</v>
      </c>
      <c r="P122" s="101" t="s">
        <v>114</v>
      </c>
      <c r="Q122" s="101" t="s">
        <v>115</v>
      </c>
      <c r="R122" s="101" t="s">
        <v>116</v>
      </c>
      <c r="S122" s="101" t="s">
        <v>117</v>
      </c>
      <c r="T122" s="102" t="s">
        <v>118</v>
      </c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119</v>
      </c>
      <c r="D123" s="40"/>
      <c r="E123" s="40"/>
      <c r="F123" s="40"/>
      <c r="G123" s="40"/>
      <c r="H123" s="40"/>
      <c r="I123" s="40"/>
      <c r="J123" s="198">
        <f>BK123</f>
        <v>0</v>
      </c>
      <c r="K123" s="40"/>
      <c r="L123" s="44"/>
      <c r="M123" s="103"/>
      <c r="N123" s="199"/>
      <c r="O123" s="104"/>
      <c r="P123" s="200">
        <f>P124</f>
        <v>0</v>
      </c>
      <c r="Q123" s="104"/>
      <c r="R123" s="200">
        <f>R124</f>
        <v>0</v>
      </c>
      <c r="S123" s="104"/>
      <c r="T123" s="201">
        <f>T124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72</v>
      </c>
      <c r="AU123" s="17" t="s">
        <v>94</v>
      </c>
      <c r="BK123" s="202">
        <f>BK124</f>
        <v>0</v>
      </c>
    </row>
    <row r="124" s="12" customFormat="1" ht="25.92" customHeight="1">
      <c r="A124" s="12"/>
      <c r="B124" s="203"/>
      <c r="C124" s="204"/>
      <c r="D124" s="205" t="s">
        <v>72</v>
      </c>
      <c r="E124" s="206" t="s">
        <v>85</v>
      </c>
      <c r="F124" s="206" t="s">
        <v>554</v>
      </c>
      <c r="G124" s="204"/>
      <c r="H124" s="204"/>
      <c r="I124" s="207"/>
      <c r="J124" s="208">
        <f>BK124</f>
        <v>0</v>
      </c>
      <c r="K124" s="204"/>
      <c r="L124" s="209"/>
      <c r="M124" s="210"/>
      <c r="N124" s="211"/>
      <c r="O124" s="211"/>
      <c r="P124" s="212">
        <f>P125+P130+P137+P140+P142+P144</f>
        <v>0</v>
      </c>
      <c r="Q124" s="211"/>
      <c r="R124" s="212">
        <f>R125+R130+R137+R140+R142+R144</f>
        <v>0</v>
      </c>
      <c r="S124" s="211"/>
      <c r="T124" s="213">
        <f>T125+T130+T137+T140+T142+T144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145</v>
      </c>
      <c r="AT124" s="215" t="s">
        <v>72</v>
      </c>
      <c r="AU124" s="215" t="s">
        <v>73</v>
      </c>
      <c r="AY124" s="214" t="s">
        <v>122</v>
      </c>
      <c r="BK124" s="216">
        <f>BK125+BK130+BK137+BK140+BK142+BK144</f>
        <v>0</v>
      </c>
    </row>
    <row r="125" s="12" customFormat="1" ht="22.8" customHeight="1">
      <c r="A125" s="12"/>
      <c r="B125" s="203"/>
      <c r="C125" s="204"/>
      <c r="D125" s="205" t="s">
        <v>72</v>
      </c>
      <c r="E125" s="217" t="s">
        <v>555</v>
      </c>
      <c r="F125" s="217" t="s">
        <v>556</v>
      </c>
      <c r="G125" s="204"/>
      <c r="H125" s="204"/>
      <c r="I125" s="207"/>
      <c r="J125" s="218">
        <f>BK125</f>
        <v>0</v>
      </c>
      <c r="K125" s="204"/>
      <c r="L125" s="209"/>
      <c r="M125" s="210"/>
      <c r="N125" s="211"/>
      <c r="O125" s="211"/>
      <c r="P125" s="212">
        <f>SUM(P126:P129)</f>
        <v>0</v>
      </c>
      <c r="Q125" s="211"/>
      <c r="R125" s="212">
        <f>SUM(R126:R129)</f>
        <v>0</v>
      </c>
      <c r="S125" s="211"/>
      <c r="T125" s="213">
        <f>SUM(T126:T129)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145</v>
      </c>
      <c r="AT125" s="215" t="s">
        <v>72</v>
      </c>
      <c r="AU125" s="215" t="s">
        <v>81</v>
      </c>
      <c r="AY125" s="214" t="s">
        <v>122</v>
      </c>
      <c r="BK125" s="216">
        <f>SUM(BK126:BK129)</f>
        <v>0</v>
      </c>
    </row>
    <row r="126" s="2" customFormat="1" ht="16.5" customHeight="1">
      <c r="A126" s="38"/>
      <c r="B126" s="39"/>
      <c r="C126" s="219" t="s">
        <v>81</v>
      </c>
      <c r="D126" s="219" t="s">
        <v>124</v>
      </c>
      <c r="E126" s="220" t="s">
        <v>557</v>
      </c>
      <c r="F126" s="221" t="s">
        <v>558</v>
      </c>
      <c r="G126" s="222" t="s">
        <v>143</v>
      </c>
      <c r="H126" s="223">
        <v>1</v>
      </c>
      <c r="I126" s="224"/>
      <c r="J126" s="225">
        <f>ROUND(I126*H126,2)</f>
        <v>0</v>
      </c>
      <c r="K126" s="226"/>
      <c r="L126" s="44"/>
      <c r="M126" s="227" t="s">
        <v>1</v>
      </c>
      <c r="N126" s="228" t="s">
        <v>38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128</v>
      </c>
      <c r="AT126" s="231" t="s">
        <v>124</v>
      </c>
      <c r="AU126" s="231" t="s">
        <v>83</v>
      </c>
      <c r="AY126" s="17" t="s">
        <v>122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81</v>
      </c>
      <c r="BK126" s="232">
        <f>ROUND(I126*H126,2)</f>
        <v>0</v>
      </c>
      <c r="BL126" s="17" t="s">
        <v>128</v>
      </c>
      <c r="BM126" s="231" t="s">
        <v>83</v>
      </c>
    </row>
    <row r="127" s="2" customFormat="1" ht="16.5" customHeight="1">
      <c r="A127" s="38"/>
      <c r="B127" s="39"/>
      <c r="C127" s="219" t="s">
        <v>83</v>
      </c>
      <c r="D127" s="219" t="s">
        <v>124</v>
      </c>
      <c r="E127" s="220" t="s">
        <v>559</v>
      </c>
      <c r="F127" s="221" t="s">
        <v>560</v>
      </c>
      <c r="G127" s="222" t="s">
        <v>143</v>
      </c>
      <c r="H127" s="223">
        <v>1</v>
      </c>
      <c r="I127" s="224"/>
      <c r="J127" s="225">
        <f>ROUND(I127*H127,2)</f>
        <v>0</v>
      </c>
      <c r="K127" s="226"/>
      <c r="L127" s="44"/>
      <c r="M127" s="227" t="s">
        <v>1</v>
      </c>
      <c r="N127" s="228" t="s">
        <v>38</v>
      </c>
      <c r="O127" s="91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128</v>
      </c>
      <c r="AT127" s="231" t="s">
        <v>124</v>
      </c>
      <c r="AU127" s="231" t="s">
        <v>83</v>
      </c>
      <c r="AY127" s="17" t="s">
        <v>122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81</v>
      </c>
      <c r="BK127" s="232">
        <f>ROUND(I127*H127,2)</f>
        <v>0</v>
      </c>
      <c r="BL127" s="17" t="s">
        <v>128</v>
      </c>
      <c r="BM127" s="231" t="s">
        <v>128</v>
      </c>
    </row>
    <row r="128" s="2" customFormat="1" ht="16.5" customHeight="1">
      <c r="A128" s="38"/>
      <c r="B128" s="39"/>
      <c r="C128" s="219" t="s">
        <v>135</v>
      </c>
      <c r="D128" s="219" t="s">
        <v>124</v>
      </c>
      <c r="E128" s="220" t="s">
        <v>561</v>
      </c>
      <c r="F128" s="221" t="s">
        <v>562</v>
      </c>
      <c r="G128" s="222" t="s">
        <v>143</v>
      </c>
      <c r="H128" s="223">
        <v>1</v>
      </c>
      <c r="I128" s="224"/>
      <c r="J128" s="225">
        <f>ROUND(I128*H128,2)</f>
        <v>0</v>
      </c>
      <c r="K128" s="226"/>
      <c r="L128" s="44"/>
      <c r="M128" s="227" t="s">
        <v>1</v>
      </c>
      <c r="N128" s="228" t="s">
        <v>38</v>
      </c>
      <c r="O128" s="91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128</v>
      </c>
      <c r="AT128" s="231" t="s">
        <v>124</v>
      </c>
      <c r="AU128" s="231" t="s">
        <v>83</v>
      </c>
      <c r="AY128" s="17" t="s">
        <v>122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81</v>
      </c>
      <c r="BK128" s="232">
        <f>ROUND(I128*H128,2)</f>
        <v>0</v>
      </c>
      <c r="BL128" s="17" t="s">
        <v>128</v>
      </c>
      <c r="BM128" s="231" t="s">
        <v>139</v>
      </c>
    </row>
    <row r="129" s="2" customFormat="1" ht="16.5" customHeight="1">
      <c r="A129" s="38"/>
      <c r="B129" s="39"/>
      <c r="C129" s="219" t="s">
        <v>128</v>
      </c>
      <c r="D129" s="219" t="s">
        <v>124</v>
      </c>
      <c r="E129" s="220" t="s">
        <v>563</v>
      </c>
      <c r="F129" s="221" t="s">
        <v>564</v>
      </c>
      <c r="G129" s="222" t="s">
        <v>143</v>
      </c>
      <c r="H129" s="223">
        <v>1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38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128</v>
      </c>
      <c r="AT129" s="231" t="s">
        <v>124</v>
      </c>
      <c r="AU129" s="231" t="s">
        <v>83</v>
      </c>
      <c r="AY129" s="17" t="s">
        <v>122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81</v>
      </c>
      <c r="BK129" s="232">
        <f>ROUND(I129*H129,2)</f>
        <v>0</v>
      </c>
      <c r="BL129" s="17" t="s">
        <v>128</v>
      </c>
      <c r="BM129" s="231" t="s">
        <v>144</v>
      </c>
    </row>
    <row r="130" s="12" customFormat="1" ht="22.8" customHeight="1">
      <c r="A130" s="12"/>
      <c r="B130" s="203"/>
      <c r="C130" s="204"/>
      <c r="D130" s="205" t="s">
        <v>72</v>
      </c>
      <c r="E130" s="217" t="s">
        <v>565</v>
      </c>
      <c r="F130" s="217" t="s">
        <v>566</v>
      </c>
      <c r="G130" s="204"/>
      <c r="H130" s="204"/>
      <c r="I130" s="207"/>
      <c r="J130" s="218">
        <f>BK130</f>
        <v>0</v>
      </c>
      <c r="K130" s="204"/>
      <c r="L130" s="209"/>
      <c r="M130" s="210"/>
      <c r="N130" s="211"/>
      <c r="O130" s="211"/>
      <c r="P130" s="212">
        <f>SUM(P131:P136)</f>
        <v>0</v>
      </c>
      <c r="Q130" s="211"/>
      <c r="R130" s="212">
        <f>SUM(R131:R136)</f>
        <v>0</v>
      </c>
      <c r="S130" s="211"/>
      <c r="T130" s="213">
        <f>SUM(T131:T136)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145</v>
      </c>
      <c r="AT130" s="215" t="s">
        <v>72</v>
      </c>
      <c r="AU130" s="215" t="s">
        <v>81</v>
      </c>
      <c r="AY130" s="214" t="s">
        <v>122</v>
      </c>
      <c r="BK130" s="216">
        <f>SUM(BK131:BK136)</f>
        <v>0</v>
      </c>
    </row>
    <row r="131" s="2" customFormat="1" ht="16.5" customHeight="1">
      <c r="A131" s="38"/>
      <c r="B131" s="39"/>
      <c r="C131" s="219" t="s">
        <v>145</v>
      </c>
      <c r="D131" s="219" t="s">
        <v>124</v>
      </c>
      <c r="E131" s="220" t="s">
        <v>567</v>
      </c>
      <c r="F131" s="221" t="s">
        <v>566</v>
      </c>
      <c r="G131" s="222" t="s">
        <v>143</v>
      </c>
      <c r="H131" s="223">
        <v>1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38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128</v>
      </c>
      <c r="AT131" s="231" t="s">
        <v>124</v>
      </c>
      <c r="AU131" s="231" t="s">
        <v>83</v>
      </c>
      <c r="AY131" s="17" t="s">
        <v>122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81</v>
      </c>
      <c r="BK131" s="232">
        <f>ROUND(I131*H131,2)</f>
        <v>0</v>
      </c>
      <c r="BL131" s="17" t="s">
        <v>128</v>
      </c>
      <c r="BM131" s="231" t="s">
        <v>140</v>
      </c>
    </row>
    <row r="132" s="2" customFormat="1" ht="16.5" customHeight="1">
      <c r="A132" s="38"/>
      <c r="B132" s="39"/>
      <c r="C132" s="219" t="s">
        <v>139</v>
      </c>
      <c r="D132" s="219" t="s">
        <v>124</v>
      </c>
      <c r="E132" s="220" t="s">
        <v>568</v>
      </c>
      <c r="F132" s="221" t="s">
        <v>569</v>
      </c>
      <c r="G132" s="222" t="s">
        <v>143</v>
      </c>
      <c r="H132" s="223">
        <v>1</v>
      </c>
      <c r="I132" s="224"/>
      <c r="J132" s="225">
        <f>ROUND(I132*H132,2)</f>
        <v>0</v>
      </c>
      <c r="K132" s="226"/>
      <c r="L132" s="44"/>
      <c r="M132" s="227" t="s">
        <v>1</v>
      </c>
      <c r="N132" s="228" t="s">
        <v>38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128</v>
      </c>
      <c r="AT132" s="231" t="s">
        <v>124</v>
      </c>
      <c r="AU132" s="231" t="s">
        <v>83</v>
      </c>
      <c r="AY132" s="17" t="s">
        <v>122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81</v>
      </c>
      <c r="BK132" s="232">
        <f>ROUND(I132*H132,2)</f>
        <v>0</v>
      </c>
      <c r="BL132" s="17" t="s">
        <v>128</v>
      </c>
      <c r="BM132" s="231" t="s">
        <v>152</v>
      </c>
    </row>
    <row r="133" s="2" customFormat="1" ht="16.5" customHeight="1">
      <c r="A133" s="38"/>
      <c r="B133" s="39"/>
      <c r="C133" s="219" t="s">
        <v>154</v>
      </c>
      <c r="D133" s="219" t="s">
        <v>124</v>
      </c>
      <c r="E133" s="220" t="s">
        <v>570</v>
      </c>
      <c r="F133" s="221" t="s">
        <v>571</v>
      </c>
      <c r="G133" s="222" t="s">
        <v>143</v>
      </c>
      <c r="H133" s="223">
        <v>1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38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128</v>
      </c>
      <c r="AT133" s="231" t="s">
        <v>124</v>
      </c>
      <c r="AU133" s="231" t="s">
        <v>83</v>
      </c>
      <c r="AY133" s="17" t="s">
        <v>122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81</v>
      </c>
      <c r="BK133" s="232">
        <f>ROUND(I133*H133,2)</f>
        <v>0</v>
      </c>
      <c r="BL133" s="17" t="s">
        <v>128</v>
      </c>
      <c r="BM133" s="231" t="s">
        <v>159</v>
      </c>
    </row>
    <row r="134" s="2" customFormat="1" ht="16.5" customHeight="1">
      <c r="A134" s="38"/>
      <c r="B134" s="39"/>
      <c r="C134" s="219" t="s">
        <v>144</v>
      </c>
      <c r="D134" s="219" t="s">
        <v>124</v>
      </c>
      <c r="E134" s="220" t="s">
        <v>572</v>
      </c>
      <c r="F134" s="221" t="s">
        <v>573</v>
      </c>
      <c r="G134" s="222" t="s">
        <v>143</v>
      </c>
      <c r="H134" s="223">
        <v>1</v>
      </c>
      <c r="I134" s="224"/>
      <c r="J134" s="225">
        <f>ROUND(I134*H134,2)</f>
        <v>0</v>
      </c>
      <c r="K134" s="226"/>
      <c r="L134" s="44"/>
      <c r="M134" s="227" t="s">
        <v>1</v>
      </c>
      <c r="N134" s="228" t="s">
        <v>38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128</v>
      </c>
      <c r="AT134" s="231" t="s">
        <v>124</v>
      </c>
      <c r="AU134" s="231" t="s">
        <v>83</v>
      </c>
      <c r="AY134" s="17" t="s">
        <v>122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81</v>
      </c>
      <c r="BK134" s="232">
        <f>ROUND(I134*H134,2)</f>
        <v>0</v>
      </c>
      <c r="BL134" s="17" t="s">
        <v>128</v>
      </c>
      <c r="BM134" s="231" t="s">
        <v>163</v>
      </c>
    </row>
    <row r="135" s="2" customFormat="1" ht="16.5" customHeight="1">
      <c r="A135" s="38"/>
      <c r="B135" s="39"/>
      <c r="C135" s="219" t="s">
        <v>164</v>
      </c>
      <c r="D135" s="219" t="s">
        <v>124</v>
      </c>
      <c r="E135" s="220" t="s">
        <v>574</v>
      </c>
      <c r="F135" s="221" t="s">
        <v>575</v>
      </c>
      <c r="G135" s="222" t="s">
        <v>143</v>
      </c>
      <c r="H135" s="223">
        <v>1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38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128</v>
      </c>
      <c r="AT135" s="231" t="s">
        <v>124</v>
      </c>
      <c r="AU135" s="231" t="s">
        <v>83</v>
      </c>
      <c r="AY135" s="17" t="s">
        <v>122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81</v>
      </c>
      <c r="BK135" s="232">
        <f>ROUND(I135*H135,2)</f>
        <v>0</v>
      </c>
      <c r="BL135" s="17" t="s">
        <v>128</v>
      </c>
      <c r="BM135" s="231" t="s">
        <v>167</v>
      </c>
    </row>
    <row r="136" s="2" customFormat="1" ht="16.5" customHeight="1">
      <c r="A136" s="38"/>
      <c r="B136" s="39"/>
      <c r="C136" s="219" t="s">
        <v>140</v>
      </c>
      <c r="D136" s="219" t="s">
        <v>124</v>
      </c>
      <c r="E136" s="220" t="s">
        <v>576</v>
      </c>
      <c r="F136" s="221" t="s">
        <v>577</v>
      </c>
      <c r="G136" s="222" t="s">
        <v>143</v>
      </c>
      <c r="H136" s="223">
        <v>1</v>
      </c>
      <c r="I136" s="224"/>
      <c r="J136" s="225">
        <f>ROUND(I136*H136,2)</f>
        <v>0</v>
      </c>
      <c r="K136" s="226"/>
      <c r="L136" s="44"/>
      <c r="M136" s="227" t="s">
        <v>1</v>
      </c>
      <c r="N136" s="228" t="s">
        <v>38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128</v>
      </c>
      <c r="AT136" s="231" t="s">
        <v>124</v>
      </c>
      <c r="AU136" s="231" t="s">
        <v>83</v>
      </c>
      <c r="AY136" s="17" t="s">
        <v>122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81</v>
      </c>
      <c r="BK136" s="232">
        <f>ROUND(I136*H136,2)</f>
        <v>0</v>
      </c>
      <c r="BL136" s="17" t="s">
        <v>128</v>
      </c>
      <c r="BM136" s="231" t="s">
        <v>171</v>
      </c>
    </row>
    <row r="137" s="12" customFormat="1" ht="22.8" customHeight="1">
      <c r="A137" s="12"/>
      <c r="B137" s="203"/>
      <c r="C137" s="204"/>
      <c r="D137" s="205" t="s">
        <v>72</v>
      </c>
      <c r="E137" s="217" t="s">
        <v>578</v>
      </c>
      <c r="F137" s="217" t="s">
        <v>579</v>
      </c>
      <c r="G137" s="204"/>
      <c r="H137" s="204"/>
      <c r="I137" s="207"/>
      <c r="J137" s="218">
        <f>BK137</f>
        <v>0</v>
      </c>
      <c r="K137" s="204"/>
      <c r="L137" s="209"/>
      <c r="M137" s="210"/>
      <c r="N137" s="211"/>
      <c r="O137" s="211"/>
      <c r="P137" s="212">
        <f>SUM(P138:P139)</f>
        <v>0</v>
      </c>
      <c r="Q137" s="211"/>
      <c r="R137" s="212">
        <f>SUM(R138:R139)</f>
        <v>0</v>
      </c>
      <c r="S137" s="211"/>
      <c r="T137" s="213">
        <f>SUM(T138:T139)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4" t="s">
        <v>145</v>
      </c>
      <c r="AT137" s="215" t="s">
        <v>72</v>
      </c>
      <c r="AU137" s="215" t="s">
        <v>81</v>
      </c>
      <c r="AY137" s="214" t="s">
        <v>122</v>
      </c>
      <c r="BK137" s="216">
        <f>SUM(BK138:BK139)</f>
        <v>0</v>
      </c>
    </row>
    <row r="138" s="2" customFormat="1" ht="16.5" customHeight="1">
      <c r="A138" s="38"/>
      <c r="B138" s="39"/>
      <c r="C138" s="219" t="s">
        <v>173</v>
      </c>
      <c r="D138" s="219" t="s">
        <v>124</v>
      </c>
      <c r="E138" s="220" t="s">
        <v>580</v>
      </c>
      <c r="F138" s="221" t="s">
        <v>581</v>
      </c>
      <c r="G138" s="222" t="s">
        <v>143</v>
      </c>
      <c r="H138" s="223">
        <v>1</v>
      </c>
      <c r="I138" s="224"/>
      <c r="J138" s="225">
        <f>ROUND(I138*H138,2)</f>
        <v>0</v>
      </c>
      <c r="K138" s="226"/>
      <c r="L138" s="44"/>
      <c r="M138" s="227" t="s">
        <v>1</v>
      </c>
      <c r="N138" s="228" t="s">
        <v>38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128</v>
      </c>
      <c r="AT138" s="231" t="s">
        <v>124</v>
      </c>
      <c r="AU138" s="231" t="s">
        <v>83</v>
      </c>
      <c r="AY138" s="17" t="s">
        <v>122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81</v>
      </c>
      <c r="BK138" s="232">
        <f>ROUND(I138*H138,2)</f>
        <v>0</v>
      </c>
      <c r="BL138" s="17" t="s">
        <v>128</v>
      </c>
      <c r="BM138" s="231" t="s">
        <v>177</v>
      </c>
    </row>
    <row r="139" s="2" customFormat="1" ht="16.5" customHeight="1">
      <c r="A139" s="38"/>
      <c r="B139" s="39"/>
      <c r="C139" s="219" t="s">
        <v>152</v>
      </c>
      <c r="D139" s="219" t="s">
        <v>124</v>
      </c>
      <c r="E139" s="220" t="s">
        <v>582</v>
      </c>
      <c r="F139" s="221" t="s">
        <v>583</v>
      </c>
      <c r="G139" s="222" t="s">
        <v>143</v>
      </c>
      <c r="H139" s="223">
        <v>1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38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128</v>
      </c>
      <c r="AT139" s="231" t="s">
        <v>124</v>
      </c>
      <c r="AU139" s="231" t="s">
        <v>83</v>
      </c>
      <c r="AY139" s="17" t="s">
        <v>122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81</v>
      </c>
      <c r="BK139" s="232">
        <f>ROUND(I139*H139,2)</f>
        <v>0</v>
      </c>
      <c r="BL139" s="17" t="s">
        <v>128</v>
      </c>
      <c r="BM139" s="231" t="s">
        <v>181</v>
      </c>
    </row>
    <row r="140" s="12" customFormat="1" ht="22.8" customHeight="1">
      <c r="A140" s="12"/>
      <c r="B140" s="203"/>
      <c r="C140" s="204"/>
      <c r="D140" s="205" t="s">
        <v>72</v>
      </c>
      <c r="E140" s="217" t="s">
        <v>584</v>
      </c>
      <c r="F140" s="217" t="s">
        <v>585</v>
      </c>
      <c r="G140" s="204"/>
      <c r="H140" s="204"/>
      <c r="I140" s="207"/>
      <c r="J140" s="218">
        <f>BK140</f>
        <v>0</v>
      </c>
      <c r="K140" s="204"/>
      <c r="L140" s="209"/>
      <c r="M140" s="210"/>
      <c r="N140" s="211"/>
      <c r="O140" s="211"/>
      <c r="P140" s="212">
        <f>P141</f>
        <v>0</v>
      </c>
      <c r="Q140" s="211"/>
      <c r="R140" s="212">
        <f>R141</f>
        <v>0</v>
      </c>
      <c r="S140" s="211"/>
      <c r="T140" s="213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4" t="s">
        <v>145</v>
      </c>
      <c r="AT140" s="215" t="s">
        <v>72</v>
      </c>
      <c r="AU140" s="215" t="s">
        <v>81</v>
      </c>
      <c r="AY140" s="214" t="s">
        <v>122</v>
      </c>
      <c r="BK140" s="216">
        <f>BK141</f>
        <v>0</v>
      </c>
    </row>
    <row r="141" s="2" customFormat="1" ht="16.5" customHeight="1">
      <c r="A141" s="38"/>
      <c r="B141" s="39"/>
      <c r="C141" s="219" t="s">
        <v>183</v>
      </c>
      <c r="D141" s="219" t="s">
        <v>124</v>
      </c>
      <c r="E141" s="220" t="s">
        <v>586</v>
      </c>
      <c r="F141" s="221" t="s">
        <v>587</v>
      </c>
      <c r="G141" s="222" t="s">
        <v>143</v>
      </c>
      <c r="H141" s="223">
        <v>1</v>
      </c>
      <c r="I141" s="224"/>
      <c r="J141" s="225">
        <f>ROUND(I141*H141,2)</f>
        <v>0</v>
      </c>
      <c r="K141" s="226"/>
      <c r="L141" s="44"/>
      <c r="M141" s="227" t="s">
        <v>1</v>
      </c>
      <c r="N141" s="228" t="s">
        <v>38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128</v>
      </c>
      <c r="AT141" s="231" t="s">
        <v>124</v>
      </c>
      <c r="AU141" s="231" t="s">
        <v>83</v>
      </c>
      <c r="AY141" s="17" t="s">
        <v>122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81</v>
      </c>
      <c r="BK141" s="232">
        <f>ROUND(I141*H141,2)</f>
        <v>0</v>
      </c>
      <c r="BL141" s="17" t="s">
        <v>128</v>
      </c>
      <c r="BM141" s="231" t="s">
        <v>186</v>
      </c>
    </row>
    <row r="142" s="12" customFormat="1" ht="22.8" customHeight="1">
      <c r="A142" s="12"/>
      <c r="B142" s="203"/>
      <c r="C142" s="204"/>
      <c r="D142" s="205" t="s">
        <v>72</v>
      </c>
      <c r="E142" s="217" t="s">
        <v>588</v>
      </c>
      <c r="F142" s="217" t="s">
        <v>589</v>
      </c>
      <c r="G142" s="204"/>
      <c r="H142" s="204"/>
      <c r="I142" s="207"/>
      <c r="J142" s="218">
        <f>BK142</f>
        <v>0</v>
      </c>
      <c r="K142" s="204"/>
      <c r="L142" s="209"/>
      <c r="M142" s="210"/>
      <c r="N142" s="211"/>
      <c r="O142" s="211"/>
      <c r="P142" s="212">
        <f>P143</f>
        <v>0</v>
      </c>
      <c r="Q142" s="211"/>
      <c r="R142" s="212">
        <f>R143</f>
        <v>0</v>
      </c>
      <c r="S142" s="211"/>
      <c r="T142" s="213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4" t="s">
        <v>145</v>
      </c>
      <c r="AT142" s="215" t="s">
        <v>72</v>
      </c>
      <c r="AU142" s="215" t="s">
        <v>81</v>
      </c>
      <c r="AY142" s="214" t="s">
        <v>122</v>
      </c>
      <c r="BK142" s="216">
        <f>BK143</f>
        <v>0</v>
      </c>
    </row>
    <row r="143" s="2" customFormat="1" ht="16.5" customHeight="1">
      <c r="A143" s="38"/>
      <c r="B143" s="39"/>
      <c r="C143" s="219" t="s">
        <v>159</v>
      </c>
      <c r="D143" s="219" t="s">
        <v>124</v>
      </c>
      <c r="E143" s="220" t="s">
        <v>590</v>
      </c>
      <c r="F143" s="221" t="s">
        <v>589</v>
      </c>
      <c r="G143" s="222" t="s">
        <v>143</v>
      </c>
      <c r="H143" s="223">
        <v>1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38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128</v>
      </c>
      <c r="AT143" s="231" t="s">
        <v>124</v>
      </c>
      <c r="AU143" s="231" t="s">
        <v>83</v>
      </c>
      <c r="AY143" s="17" t="s">
        <v>122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81</v>
      </c>
      <c r="BK143" s="232">
        <f>ROUND(I143*H143,2)</f>
        <v>0</v>
      </c>
      <c r="BL143" s="17" t="s">
        <v>128</v>
      </c>
      <c r="BM143" s="231" t="s">
        <v>190</v>
      </c>
    </row>
    <row r="144" s="12" customFormat="1" ht="22.8" customHeight="1">
      <c r="A144" s="12"/>
      <c r="B144" s="203"/>
      <c r="C144" s="204"/>
      <c r="D144" s="205" t="s">
        <v>72</v>
      </c>
      <c r="E144" s="217" t="s">
        <v>591</v>
      </c>
      <c r="F144" s="217" t="s">
        <v>592</v>
      </c>
      <c r="G144" s="204"/>
      <c r="H144" s="204"/>
      <c r="I144" s="207"/>
      <c r="J144" s="218">
        <f>BK144</f>
        <v>0</v>
      </c>
      <c r="K144" s="204"/>
      <c r="L144" s="209"/>
      <c r="M144" s="210"/>
      <c r="N144" s="211"/>
      <c r="O144" s="211"/>
      <c r="P144" s="212">
        <f>SUM(P145:P146)</f>
        <v>0</v>
      </c>
      <c r="Q144" s="211"/>
      <c r="R144" s="212">
        <f>SUM(R145:R146)</f>
        <v>0</v>
      </c>
      <c r="S144" s="211"/>
      <c r="T144" s="213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4" t="s">
        <v>145</v>
      </c>
      <c r="AT144" s="215" t="s">
        <v>72</v>
      </c>
      <c r="AU144" s="215" t="s">
        <v>81</v>
      </c>
      <c r="AY144" s="214" t="s">
        <v>122</v>
      </c>
      <c r="BK144" s="216">
        <f>SUM(BK145:BK146)</f>
        <v>0</v>
      </c>
    </row>
    <row r="145" s="2" customFormat="1" ht="16.5" customHeight="1">
      <c r="A145" s="38"/>
      <c r="B145" s="39"/>
      <c r="C145" s="219" t="s">
        <v>8</v>
      </c>
      <c r="D145" s="219" t="s">
        <v>124</v>
      </c>
      <c r="E145" s="220" t="s">
        <v>593</v>
      </c>
      <c r="F145" s="221" t="s">
        <v>592</v>
      </c>
      <c r="G145" s="222" t="s">
        <v>143</v>
      </c>
      <c r="H145" s="223">
        <v>1</v>
      </c>
      <c r="I145" s="224"/>
      <c r="J145" s="225">
        <f>ROUND(I145*H145,2)</f>
        <v>0</v>
      </c>
      <c r="K145" s="226"/>
      <c r="L145" s="44"/>
      <c r="M145" s="227" t="s">
        <v>1</v>
      </c>
      <c r="N145" s="228" t="s">
        <v>38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128</v>
      </c>
      <c r="AT145" s="231" t="s">
        <v>124</v>
      </c>
      <c r="AU145" s="231" t="s">
        <v>83</v>
      </c>
      <c r="AY145" s="17" t="s">
        <v>122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81</v>
      </c>
      <c r="BK145" s="232">
        <f>ROUND(I145*H145,2)</f>
        <v>0</v>
      </c>
      <c r="BL145" s="17" t="s">
        <v>128</v>
      </c>
      <c r="BM145" s="231" t="s">
        <v>197</v>
      </c>
    </row>
    <row r="146" s="2" customFormat="1" ht="21.75" customHeight="1">
      <c r="A146" s="38"/>
      <c r="B146" s="39"/>
      <c r="C146" s="219" t="s">
        <v>163</v>
      </c>
      <c r="D146" s="219" t="s">
        <v>124</v>
      </c>
      <c r="E146" s="220" t="s">
        <v>594</v>
      </c>
      <c r="F146" s="221" t="s">
        <v>595</v>
      </c>
      <c r="G146" s="222" t="s">
        <v>143</v>
      </c>
      <c r="H146" s="223">
        <v>1</v>
      </c>
      <c r="I146" s="224"/>
      <c r="J146" s="225">
        <f>ROUND(I146*H146,2)</f>
        <v>0</v>
      </c>
      <c r="K146" s="226"/>
      <c r="L146" s="44"/>
      <c r="M146" s="280" t="s">
        <v>1</v>
      </c>
      <c r="N146" s="281" t="s">
        <v>38</v>
      </c>
      <c r="O146" s="282"/>
      <c r="P146" s="283">
        <f>O146*H146</f>
        <v>0</v>
      </c>
      <c r="Q146" s="283">
        <v>0</v>
      </c>
      <c r="R146" s="283">
        <f>Q146*H146</f>
        <v>0</v>
      </c>
      <c r="S146" s="283">
        <v>0</v>
      </c>
      <c r="T146" s="284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128</v>
      </c>
      <c r="AT146" s="231" t="s">
        <v>124</v>
      </c>
      <c r="AU146" s="231" t="s">
        <v>83</v>
      </c>
      <c r="AY146" s="17" t="s">
        <v>122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81</v>
      </c>
      <c r="BK146" s="232">
        <f>ROUND(I146*H146,2)</f>
        <v>0</v>
      </c>
      <c r="BL146" s="17" t="s">
        <v>128</v>
      </c>
      <c r="BM146" s="231" t="s">
        <v>201</v>
      </c>
    </row>
    <row r="147" s="2" customFormat="1" ht="6.96" customHeight="1">
      <c r="A147" s="38"/>
      <c r="B147" s="66"/>
      <c r="C147" s="67"/>
      <c r="D147" s="67"/>
      <c r="E147" s="67"/>
      <c r="F147" s="67"/>
      <c r="G147" s="67"/>
      <c r="H147" s="67"/>
      <c r="I147" s="67"/>
      <c r="J147" s="67"/>
      <c r="K147" s="67"/>
      <c r="L147" s="44"/>
      <c r="M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</row>
  </sheetData>
  <sheetProtection sheet="1" autoFilter="0" formatColumns="0" formatRows="0" objects="1" scenarios="1" spinCount="100000" saltValue="x41jbYM1js+DOTKTZ7iIbGVjIT5IYpLh/0xBPlfj4Y4LfPG3t5bEx6HY8GO1QdmQ9FcOlqmGideiieIIBONabg==" hashValue="s4paWWPPtOC7OCeWxGVyMW8ZOpyHobG2nYAdVye6YNLZUV5t9N4quUK2xLl0OtqQ3Vl7s7TP/kdN0J3An4Iy7g==" algorithmName="SHA-512" password="CC35"/>
  <autoFilter ref="C122:K146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2021-01-18T10:37:54Z</dcterms:created>
  <dcterms:modified xsi:type="dcterms:W3CDTF">2021-01-18T10:37:57Z</dcterms:modified>
</cp:coreProperties>
</file>