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akázka prací\2026\26-04-01 Střelice, Restaurace U Nádraží _Liška\Rozpočet stavby ll\"/>
    </mc:Choice>
  </mc:AlternateContent>
  <xr:revisionPtr revIDLastSave="0" documentId="13_ncr:1_{49D0A453-D6FE-40AD-979A-2826A3F64EFB}" xr6:coauthVersionLast="47" xr6:coauthVersionMax="47" xr10:uidLastSave="{00000000-0000-0000-0000-000000000000}"/>
  <bookViews>
    <workbookView xWindow="-120" yWindow="-120" windowWidth="29040" windowHeight="15720" activeTab="3" xr2:uid="{CFAB896D-8D33-47F8-9D88-E53EE69A8340}"/>
  </bookViews>
  <sheets>
    <sheet name="Uchazeč" sheetId="1" r:id="rId1"/>
    <sheet name="Stavba" sheetId="2" r:id="rId2"/>
    <sheet name="SO 01 101 " sheetId="3" r:id="rId3"/>
    <sheet name="SO 02 201 " sheetId="4" r:id="rId4"/>
  </sheets>
  <externalReferences>
    <externalReference r:id="rId5"/>
  </externalReferences>
  <definedNames>
    <definedName name="cisloobjektu">#REF!</definedName>
    <definedName name="CisloStavby" localSheetId="1">Stavba!$D$5</definedName>
    <definedName name="cislostavby">#REF!</definedName>
    <definedName name="dadresa" localSheetId="3">[1]Stavba!#REF!</definedName>
    <definedName name="dadresa">Stavba!#REF!</definedName>
    <definedName name="Datum">#REF!</definedName>
    <definedName name="DIČ" localSheetId="3">[1]Stavba!#REF!</definedName>
    <definedName name="DIČ">Stavba!#REF!</definedName>
    <definedName name="Dil">#REF!</definedName>
    <definedName name="dmisto" localSheetId="3">[1]Stavba!#REF!</definedName>
    <definedName name="dmisto">Stavba!#REF!</definedName>
    <definedName name="Dodavka">#REF!</definedName>
    <definedName name="Dodavka0" localSheetId="3">'SO 02 201 '!#REF!</definedName>
    <definedName name="Dodavka0">'SO 01 101 '!#REF!</definedName>
    <definedName name="dpsc" localSheetId="3">[1]Stavba!#REF!</definedName>
    <definedName name="dpsc">Stavba!#REF!</definedName>
    <definedName name="HSV">#REF!</definedName>
    <definedName name="HSV0" localSheetId="3">'SO 02 201 '!#REF!</definedName>
    <definedName name="HSV0">'SO 01 101 '!#REF!</definedName>
    <definedName name="HZS">#REF!</definedName>
    <definedName name="HZS0" localSheetId="3">'SO 02 201 '!#REF!</definedName>
    <definedName name="HZS0">'SO 01 101 '!#REF!</definedName>
    <definedName name="IČO" localSheetId="3">[1]Stavba!#REF!</definedName>
    <definedName name="IČO">Stavba!#REF!</definedName>
    <definedName name="JKSO">#REF!</definedName>
    <definedName name="MJ">#REF!</definedName>
    <definedName name="Mont">#REF!</definedName>
    <definedName name="Montaz0" localSheetId="3">'SO 02 201 '!#REF!</definedName>
    <definedName name="Montaz0">'SO 01 101 '!#REF!</definedName>
    <definedName name="NazevDilu">#REF!</definedName>
    <definedName name="NazevObjektu" localSheetId="1">Stavba!$C$28</definedName>
    <definedName name="nazevobjektu">#REF!</definedName>
    <definedName name="NazevStavby" localSheetId="1">Stavba!$E$5</definedName>
    <definedName name="nazevstavby">#REF!</definedName>
    <definedName name="_xlnm.Print_Titles" localSheetId="2">'SO 01 101 '!$1:$6</definedName>
    <definedName name="_xlnm.Print_Titles" localSheetId="3">'SO 02 201 '!$1:$6</definedName>
    <definedName name="Objednatel" localSheetId="1">Stavba!$D$8</definedName>
    <definedName name="Objednatel">#REF!</definedName>
    <definedName name="Objekt">Stavba!$B$28</definedName>
    <definedName name="_xlnm.Print_Area" localSheetId="2">'SO 01 101 '!$A$1:$K$102</definedName>
    <definedName name="_xlnm.Print_Area" localSheetId="3">'SO 02 201 '!$A$1:$K$117</definedName>
    <definedName name="_xlnm.Print_Area" localSheetId="1">Stavba!$A$1:$I$35</definedName>
    <definedName name="_xlnm.Print_Area" localSheetId="0">Uchazeč!$A$1:$G$53</definedName>
    <definedName name="odic">Stavba!$J$9</definedName>
    <definedName name="oico">Stavba!$J$8</definedName>
    <definedName name="omisto">Stavba!$D$10</definedName>
    <definedName name="onazev">Stavba!$D$9</definedName>
    <definedName name="opsc">Stavba!$C$10</definedName>
    <definedName name="PocetMJ">#REF!</definedName>
    <definedName name="Poznamka">#REF!</definedName>
    <definedName name="Projektant">#REF!</definedName>
    <definedName name="PSV">#REF!</definedName>
    <definedName name="PSV0" localSheetId="3">'SO 02 201 '!#REF!</definedName>
    <definedName name="PSV0">'SO 01 101 '!#REF!</definedName>
    <definedName name="SloupecCC" localSheetId="3">'SO 02 201 '!$G$6</definedName>
    <definedName name="SloupecCC">'SO 01 101 '!$G$6</definedName>
    <definedName name="SloupecCDH" localSheetId="3">'SO 02 201 '!$K$6</definedName>
    <definedName name="SloupecCDH">'SO 01 101 '!$K$6</definedName>
    <definedName name="SloupecCisloPol" localSheetId="3">'SO 02 201 '!$B$6</definedName>
    <definedName name="SloupecCisloPol">'SO 01 101 '!$B$6</definedName>
    <definedName name="SloupecCH" localSheetId="3">'SO 02 201 '!$I$6</definedName>
    <definedName name="SloupecCH">'SO 01 101 '!$I$6</definedName>
    <definedName name="SloupecJC" localSheetId="3">'SO 02 201 '!$F$6</definedName>
    <definedName name="SloupecJC">'SO 01 101 '!$F$6</definedName>
    <definedName name="SloupecJDH" localSheetId="3">'SO 02 201 '!$J$6</definedName>
    <definedName name="SloupecJDH">'SO 01 101 '!$J$6</definedName>
    <definedName name="SloupecJDM" localSheetId="3">'SO 02 201 '!$J$6</definedName>
    <definedName name="SloupecJDM">'SO 01 101 '!$J$6</definedName>
    <definedName name="SloupecJH" localSheetId="3">'SO 02 201 '!$H$6</definedName>
    <definedName name="SloupecJH">'SO 01 101 '!$H$6</definedName>
    <definedName name="SloupecMJ" localSheetId="3">'SO 02 201 '!$D$6</definedName>
    <definedName name="SloupecMJ">'SO 01 101 '!$D$6</definedName>
    <definedName name="SloupecMnozstvi" localSheetId="3">'SO 02 201 '!$E$6</definedName>
    <definedName name="SloupecMnozstvi">'SO 01 101 '!$E$6</definedName>
    <definedName name="SloupecNazPol" localSheetId="3">'SO 02 201 '!$C$6</definedName>
    <definedName name="SloupecNazPol">'SO 01 101 '!$C$6</definedName>
    <definedName name="SloupecPC" localSheetId="3">'SO 02 201 '!$A$6</definedName>
    <definedName name="SloupecPC">'SO 01 101 '!$A$6</definedName>
    <definedName name="solver_lin" localSheetId="2" hidden="1">0</definedName>
    <definedName name="solver_lin" localSheetId="3" hidden="1">0</definedName>
    <definedName name="solver_num" localSheetId="2" hidden="1">0</definedName>
    <definedName name="solver_num" localSheetId="3" hidden="1">0</definedName>
    <definedName name="solver_opt" localSheetId="2" hidden="1">'SO 01 101 '!#REF!</definedName>
    <definedName name="solver_opt" localSheetId="3" hidden="1">'SO 02 201 '!#REF!</definedName>
    <definedName name="solver_typ" localSheetId="2" hidden="1">1</definedName>
    <definedName name="solver_typ" localSheetId="3" hidden="1">1</definedName>
    <definedName name="solver_val" localSheetId="2" hidden="1">0</definedName>
    <definedName name="solver_val" localSheetId="3" hidden="1">0</definedName>
    <definedName name="StavbaCelkem" localSheetId="3">[1]Stavba!$F$94</definedName>
    <definedName name="StavbaCelkem">Stavba!$F$31</definedName>
    <definedName name="Typ" localSheetId="3">'SO 02 201 '!#REF!</definedName>
    <definedName name="Typ">'SO 01 101 '!#REF!</definedName>
    <definedName name="VRN">#REF!</definedName>
    <definedName name="VRNKc">#REF!</definedName>
    <definedName name="VRNnazev">#REF!</definedName>
    <definedName name="VRNproc">#REF!</definedName>
    <definedName name="VRNzakl">#REF!</definedName>
    <definedName name="Zakazka">#REF!</definedName>
    <definedName name="Zaklad22">#REF!</definedName>
    <definedName name="Zaklad5">#REF!</definedName>
    <definedName name="Zhotovitel" localSheetId="1">Stavba!#REF!</definedName>
    <definedName name="Zhotovit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" i="2" l="1"/>
  <c r="G30" i="2" s="1"/>
  <c r="K112" i="4"/>
  <c r="I112" i="4"/>
  <c r="G112" i="4"/>
  <c r="AZ112" i="4" s="1"/>
  <c r="K111" i="4"/>
  <c r="I111" i="4"/>
  <c r="G111" i="4"/>
  <c r="AZ111" i="4" s="1"/>
  <c r="K110" i="4"/>
  <c r="I110" i="4"/>
  <c r="G110" i="4"/>
  <c r="AZ110" i="4" s="1"/>
  <c r="K109" i="4"/>
  <c r="I109" i="4"/>
  <c r="G109" i="4"/>
  <c r="AZ109" i="4" s="1"/>
  <c r="K108" i="4"/>
  <c r="I108" i="4"/>
  <c r="G108" i="4"/>
  <c r="AZ108" i="4" s="1"/>
  <c r="K105" i="4"/>
  <c r="I105" i="4"/>
  <c r="G105" i="4"/>
  <c r="AZ105" i="4" s="1"/>
  <c r="K104" i="4"/>
  <c r="I104" i="4"/>
  <c r="G104" i="4"/>
  <c r="AZ104" i="4" s="1"/>
  <c r="K103" i="4"/>
  <c r="I103" i="4"/>
  <c r="G103" i="4"/>
  <c r="AZ103" i="4" s="1"/>
  <c r="K102" i="4"/>
  <c r="I102" i="4"/>
  <c r="G102" i="4"/>
  <c r="AZ102" i="4" s="1"/>
  <c r="K101" i="4"/>
  <c r="I101" i="4"/>
  <c r="G101" i="4"/>
  <c r="AZ101" i="4" s="1"/>
  <c r="K100" i="4"/>
  <c r="I100" i="4"/>
  <c r="G100" i="4"/>
  <c r="AZ100" i="4" s="1"/>
  <c r="K99" i="4"/>
  <c r="I99" i="4"/>
  <c r="G99" i="4"/>
  <c r="AZ99" i="4" s="1"/>
  <c r="K98" i="4"/>
  <c r="I98" i="4"/>
  <c r="G98" i="4"/>
  <c r="AZ98" i="4" s="1"/>
  <c r="K97" i="4"/>
  <c r="I97" i="4"/>
  <c r="G97" i="4"/>
  <c r="AZ97" i="4" s="1"/>
  <c r="K96" i="4"/>
  <c r="I96" i="4"/>
  <c r="G96" i="4"/>
  <c r="AZ96" i="4" s="1"/>
  <c r="K95" i="4"/>
  <c r="I95" i="4"/>
  <c r="G95" i="4"/>
  <c r="AZ95" i="4" s="1"/>
  <c r="K92" i="4"/>
  <c r="I92" i="4"/>
  <c r="G92" i="4"/>
  <c r="AZ92" i="4" s="1"/>
  <c r="K91" i="4"/>
  <c r="I91" i="4"/>
  <c r="G91" i="4"/>
  <c r="AZ91" i="4" s="1"/>
  <c r="K90" i="4"/>
  <c r="I90" i="4"/>
  <c r="G90" i="4"/>
  <c r="AZ90" i="4" s="1"/>
  <c r="K87" i="4"/>
  <c r="I87" i="4"/>
  <c r="G87" i="4"/>
  <c r="AZ87" i="4" s="1"/>
  <c r="K86" i="4"/>
  <c r="I86" i="4"/>
  <c r="G86" i="4"/>
  <c r="AZ86" i="4" s="1"/>
  <c r="K85" i="4"/>
  <c r="I85" i="4"/>
  <c r="G85" i="4"/>
  <c r="AZ85" i="4" s="1"/>
  <c r="K84" i="4"/>
  <c r="I84" i="4"/>
  <c r="G84" i="4"/>
  <c r="AZ84" i="4" s="1"/>
  <c r="K83" i="4"/>
  <c r="I83" i="4"/>
  <c r="G83" i="4"/>
  <c r="AZ83" i="4" s="1"/>
  <c r="K82" i="4"/>
  <c r="I82" i="4"/>
  <c r="G82" i="4"/>
  <c r="AZ82" i="4" s="1"/>
  <c r="K81" i="4"/>
  <c r="I81" i="4"/>
  <c r="G81" i="4"/>
  <c r="AZ81" i="4" s="1"/>
  <c r="K80" i="4"/>
  <c r="I80" i="4"/>
  <c r="G80" i="4"/>
  <c r="AZ80" i="4" s="1"/>
  <c r="K79" i="4"/>
  <c r="I79" i="4"/>
  <c r="G79" i="4"/>
  <c r="AZ79" i="4" s="1"/>
  <c r="K78" i="4"/>
  <c r="I78" i="4"/>
  <c r="G78" i="4"/>
  <c r="AZ78" i="4" s="1"/>
  <c r="K77" i="4"/>
  <c r="I77" i="4"/>
  <c r="G77" i="4"/>
  <c r="AZ77" i="4" s="1"/>
  <c r="K76" i="4"/>
  <c r="I76" i="4"/>
  <c r="G76" i="4"/>
  <c r="AZ76" i="4" s="1"/>
  <c r="K75" i="4"/>
  <c r="I75" i="4"/>
  <c r="G75" i="4"/>
  <c r="AZ75" i="4" s="1"/>
  <c r="K74" i="4"/>
  <c r="I74" i="4"/>
  <c r="G74" i="4"/>
  <c r="AZ74" i="4" s="1"/>
  <c r="K73" i="4"/>
  <c r="I73" i="4"/>
  <c r="G73" i="4"/>
  <c r="AZ73" i="4" s="1"/>
  <c r="K72" i="4"/>
  <c r="I72" i="4"/>
  <c r="G72" i="4"/>
  <c r="AZ72" i="4" s="1"/>
  <c r="K71" i="4"/>
  <c r="I71" i="4"/>
  <c r="G71" i="4"/>
  <c r="AZ71" i="4" s="1"/>
  <c r="K70" i="4"/>
  <c r="I70" i="4"/>
  <c r="G70" i="4"/>
  <c r="AZ70" i="4" s="1"/>
  <c r="K69" i="4"/>
  <c r="I69" i="4"/>
  <c r="G69" i="4"/>
  <c r="AZ69" i="4" s="1"/>
  <c r="K66" i="4"/>
  <c r="I66" i="4"/>
  <c r="G66" i="4"/>
  <c r="AZ66" i="4" s="1"/>
  <c r="K65" i="4"/>
  <c r="I65" i="4"/>
  <c r="G65" i="4"/>
  <c r="AZ65" i="4" s="1"/>
  <c r="K64" i="4"/>
  <c r="I64" i="4"/>
  <c r="G64" i="4"/>
  <c r="AZ64" i="4" s="1"/>
  <c r="K63" i="4"/>
  <c r="I63" i="4"/>
  <c r="G63" i="4"/>
  <c r="AZ63" i="4" s="1"/>
  <c r="K62" i="4"/>
  <c r="I62" i="4"/>
  <c r="G62" i="4"/>
  <c r="AZ62" i="4" s="1"/>
  <c r="K61" i="4"/>
  <c r="I61" i="4"/>
  <c r="G61" i="4"/>
  <c r="AZ61" i="4" s="1"/>
  <c r="K60" i="4"/>
  <c r="I60" i="4"/>
  <c r="G60" i="4"/>
  <c r="AZ60" i="4" s="1"/>
  <c r="K59" i="4"/>
  <c r="I59" i="4"/>
  <c r="G59" i="4"/>
  <c r="AZ59" i="4" s="1"/>
  <c r="K58" i="4"/>
  <c r="I58" i="4"/>
  <c r="G58" i="4"/>
  <c r="AZ58" i="4" s="1"/>
  <c r="K57" i="4"/>
  <c r="I57" i="4"/>
  <c r="G57" i="4"/>
  <c r="AZ57" i="4" s="1"/>
  <c r="K54" i="4"/>
  <c r="I54" i="4"/>
  <c r="G54" i="4"/>
  <c r="AZ54" i="4" s="1"/>
  <c r="K53" i="4"/>
  <c r="I53" i="4"/>
  <c r="G53" i="4"/>
  <c r="AZ53" i="4" s="1"/>
  <c r="K52" i="4"/>
  <c r="I52" i="4"/>
  <c r="G52" i="4"/>
  <c r="AZ52" i="4" s="1"/>
  <c r="K51" i="4"/>
  <c r="I51" i="4"/>
  <c r="G51" i="4"/>
  <c r="AZ51" i="4" s="1"/>
  <c r="K50" i="4"/>
  <c r="I50" i="4"/>
  <c r="G50" i="4"/>
  <c r="AZ50" i="4" s="1"/>
  <c r="K49" i="4"/>
  <c r="I49" i="4"/>
  <c r="G49" i="4"/>
  <c r="AZ49" i="4" s="1"/>
  <c r="K48" i="4"/>
  <c r="I48" i="4"/>
  <c r="G48" i="4"/>
  <c r="AZ48" i="4" s="1"/>
  <c r="K47" i="4"/>
  <c r="I47" i="4"/>
  <c r="G47" i="4"/>
  <c r="AZ47" i="4" s="1"/>
  <c r="K46" i="4"/>
  <c r="I46" i="4"/>
  <c r="G46" i="4"/>
  <c r="AZ46" i="4" s="1"/>
  <c r="K45" i="4"/>
  <c r="I45" i="4"/>
  <c r="G45" i="4"/>
  <c r="AZ45" i="4" s="1"/>
  <c r="K44" i="4"/>
  <c r="I44" i="4"/>
  <c r="G44" i="4"/>
  <c r="AZ44" i="4" s="1"/>
  <c r="K43" i="4"/>
  <c r="I43" i="4"/>
  <c r="G43" i="4"/>
  <c r="AZ43" i="4" s="1"/>
  <c r="K42" i="4"/>
  <c r="I42" i="4"/>
  <c r="G42" i="4"/>
  <c r="AZ42" i="4" s="1"/>
  <c r="K41" i="4"/>
  <c r="I41" i="4"/>
  <c r="G41" i="4"/>
  <c r="AZ41" i="4" s="1"/>
  <c r="K40" i="4"/>
  <c r="I40" i="4"/>
  <c r="G40" i="4"/>
  <c r="AZ40" i="4" s="1"/>
  <c r="K39" i="4"/>
  <c r="I39" i="4"/>
  <c r="G39" i="4"/>
  <c r="AZ39" i="4" s="1"/>
  <c r="K38" i="4"/>
  <c r="I38" i="4"/>
  <c r="G38" i="4"/>
  <c r="AZ38" i="4" s="1"/>
  <c r="K35" i="4"/>
  <c r="I35" i="4"/>
  <c r="I36" i="4" s="1"/>
  <c r="Y36" i="4" s="1"/>
  <c r="G35" i="4"/>
  <c r="AZ35" i="4" s="1"/>
  <c r="K32" i="4"/>
  <c r="I32" i="4"/>
  <c r="G32" i="4"/>
  <c r="AZ32" i="4" s="1"/>
  <c r="K31" i="4"/>
  <c r="I31" i="4"/>
  <c r="G31" i="4"/>
  <c r="AZ31" i="4" s="1"/>
  <c r="K30" i="4"/>
  <c r="I30" i="4"/>
  <c r="G30" i="4"/>
  <c r="AZ30" i="4" s="1"/>
  <c r="K27" i="4"/>
  <c r="I27" i="4"/>
  <c r="G27" i="4"/>
  <c r="AZ27" i="4" s="1"/>
  <c r="K26" i="4"/>
  <c r="I26" i="4"/>
  <c r="G26" i="4"/>
  <c r="AZ26" i="4" s="1"/>
  <c r="K23" i="4"/>
  <c r="I23" i="4"/>
  <c r="G23" i="4"/>
  <c r="AZ23" i="4" s="1"/>
  <c r="K22" i="4"/>
  <c r="I22" i="4"/>
  <c r="G22" i="4"/>
  <c r="AZ22" i="4" s="1"/>
  <c r="K21" i="4"/>
  <c r="I21" i="4"/>
  <c r="G21" i="4"/>
  <c r="AZ21" i="4" s="1"/>
  <c r="K20" i="4"/>
  <c r="I20" i="4"/>
  <c r="G20" i="4"/>
  <c r="AZ20" i="4" s="1"/>
  <c r="K19" i="4"/>
  <c r="I19" i="4"/>
  <c r="G19" i="4"/>
  <c r="AZ19" i="4" s="1"/>
  <c r="K18" i="4"/>
  <c r="I18" i="4"/>
  <c r="G18" i="4"/>
  <c r="AZ18" i="4" s="1"/>
  <c r="K17" i="4"/>
  <c r="I17" i="4"/>
  <c r="G17" i="4"/>
  <c r="K14" i="4"/>
  <c r="I14" i="4"/>
  <c r="G14" i="4"/>
  <c r="AZ14" i="4" s="1"/>
  <c r="K13" i="4"/>
  <c r="I13" i="4"/>
  <c r="G13" i="4"/>
  <c r="AZ13" i="4" s="1"/>
  <c r="K12" i="4"/>
  <c r="I12" i="4"/>
  <c r="G12" i="4"/>
  <c r="AZ12" i="4" s="1"/>
  <c r="K9" i="4"/>
  <c r="I9" i="4"/>
  <c r="G9" i="4"/>
  <c r="AZ9" i="4" s="1"/>
  <c r="K8" i="4"/>
  <c r="I8" i="4"/>
  <c r="G8" i="4"/>
  <c r="AZ8" i="4" s="1"/>
  <c r="F29" i="2"/>
  <c r="G29" i="2" s="1"/>
  <c r="K97" i="3"/>
  <c r="I97" i="3"/>
  <c r="G97" i="3"/>
  <c r="AZ97" i="3" s="1"/>
  <c r="K96" i="3"/>
  <c r="I96" i="3"/>
  <c r="G96" i="3"/>
  <c r="AZ96" i="3" s="1"/>
  <c r="K95" i="3"/>
  <c r="I95" i="3"/>
  <c r="G95" i="3"/>
  <c r="AZ95" i="3" s="1"/>
  <c r="K94" i="3"/>
  <c r="I94" i="3"/>
  <c r="G94" i="3"/>
  <c r="AZ94" i="3" s="1"/>
  <c r="K91" i="3"/>
  <c r="I91" i="3"/>
  <c r="G91" i="3"/>
  <c r="AZ91" i="3" s="1"/>
  <c r="K90" i="3"/>
  <c r="I90" i="3"/>
  <c r="G90" i="3"/>
  <c r="AZ90" i="3" s="1"/>
  <c r="K89" i="3"/>
  <c r="I89" i="3"/>
  <c r="G89" i="3"/>
  <c r="AZ89" i="3" s="1"/>
  <c r="K88" i="3"/>
  <c r="I88" i="3"/>
  <c r="G88" i="3"/>
  <c r="AZ88" i="3" s="1"/>
  <c r="K87" i="3"/>
  <c r="I87" i="3"/>
  <c r="G87" i="3"/>
  <c r="AZ87" i="3" s="1"/>
  <c r="K86" i="3"/>
  <c r="I86" i="3"/>
  <c r="G86" i="3"/>
  <c r="AZ86" i="3" s="1"/>
  <c r="K85" i="3"/>
  <c r="I85" i="3"/>
  <c r="G85" i="3"/>
  <c r="AZ85" i="3" s="1"/>
  <c r="K84" i="3"/>
  <c r="I84" i="3"/>
  <c r="G84" i="3"/>
  <c r="AZ84" i="3" s="1"/>
  <c r="K83" i="3"/>
  <c r="I83" i="3"/>
  <c r="G83" i="3"/>
  <c r="AZ83" i="3" s="1"/>
  <c r="K82" i="3"/>
  <c r="I82" i="3"/>
  <c r="G82" i="3"/>
  <c r="AZ82" i="3" s="1"/>
  <c r="K81" i="3"/>
  <c r="I81" i="3"/>
  <c r="G81" i="3"/>
  <c r="AZ81" i="3" s="1"/>
  <c r="K80" i="3"/>
  <c r="I80" i="3"/>
  <c r="G80" i="3"/>
  <c r="AZ80" i="3" s="1"/>
  <c r="K77" i="3"/>
  <c r="I77" i="3"/>
  <c r="G77" i="3"/>
  <c r="AZ77" i="3" s="1"/>
  <c r="K76" i="3"/>
  <c r="I76" i="3"/>
  <c r="G76" i="3"/>
  <c r="AZ76" i="3" s="1"/>
  <c r="K75" i="3"/>
  <c r="I75" i="3"/>
  <c r="G75" i="3"/>
  <c r="AZ75" i="3" s="1"/>
  <c r="K72" i="3"/>
  <c r="I72" i="3"/>
  <c r="G72" i="3"/>
  <c r="AZ72" i="3" s="1"/>
  <c r="K71" i="3"/>
  <c r="I71" i="3"/>
  <c r="G71" i="3"/>
  <c r="AZ71" i="3" s="1"/>
  <c r="K70" i="3"/>
  <c r="I70" i="3"/>
  <c r="G70" i="3"/>
  <c r="AZ70" i="3" s="1"/>
  <c r="K69" i="3"/>
  <c r="I69" i="3"/>
  <c r="G69" i="3"/>
  <c r="AZ69" i="3" s="1"/>
  <c r="K68" i="3"/>
  <c r="I68" i="3"/>
  <c r="G68" i="3"/>
  <c r="AZ68" i="3" s="1"/>
  <c r="K67" i="3"/>
  <c r="I67" i="3"/>
  <c r="G67" i="3"/>
  <c r="AZ67" i="3" s="1"/>
  <c r="K66" i="3"/>
  <c r="I66" i="3"/>
  <c r="G66" i="3"/>
  <c r="AZ66" i="3" s="1"/>
  <c r="K65" i="3"/>
  <c r="I65" i="3"/>
  <c r="G65" i="3"/>
  <c r="AZ65" i="3" s="1"/>
  <c r="K64" i="3"/>
  <c r="I64" i="3"/>
  <c r="G64" i="3"/>
  <c r="AZ64" i="3" s="1"/>
  <c r="K63" i="3"/>
  <c r="I63" i="3"/>
  <c r="G63" i="3"/>
  <c r="AZ63" i="3" s="1"/>
  <c r="K62" i="3"/>
  <c r="I62" i="3"/>
  <c r="G62" i="3"/>
  <c r="AZ62" i="3" s="1"/>
  <c r="K61" i="3"/>
  <c r="I61" i="3"/>
  <c r="G61" i="3"/>
  <c r="AZ61" i="3" s="1"/>
  <c r="K60" i="3"/>
  <c r="I60" i="3"/>
  <c r="G60" i="3"/>
  <c r="AZ60" i="3" s="1"/>
  <c r="K59" i="3"/>
  <c r="I59" i="3"/>
  <c r="G59" i="3"/>
  <c r="AZ59" i="3" s="1"/>
  <c r="K58" i="3"/>
  <c r="I58" i="3"/>
  <c r="G58" i="3"/>
  <c r="AZ58" i="3" s="1"/>
  <c r="K57" i="3"/>
  <c r="I57" i="3"/>
  <c r="G57" i="3"/>
  <c r="AZ57" i="3" s="1"/>
  <c r="K56" i="3"/>
  <c r="I56" i="3"/>
  <c r="G56" i="3"/>
  <c r="AZ56" i="3" s="1"/>
  <c r="K55" i="3"/>
  <c r="I55" i="3"/>
  <c r="G55" i="3"/>
  <c r="K52" i="3"/>
  <c r="I52" i="3"/>
  <c r="G52" i="3"/>
  <c r="AZ52" i="3" s="1"/>
  <c r="K51" i="3"/>
  <c r="I51" i="3"/>
  <c r="G51" i="3"/>
  <c r="AZ51" i="3" s="1"/>
  <c r="K50" i="3"/>
  <c r="I50" i="3"/>
  <c r="G50" i="3"/>
  <c r="AZ50" i="3" s="1"/>
  <c r="K49" i="3"/>
  <c r="I49" i="3"/>
  <c r="G49" i="3"/>
  <c r="AZ49" i="3" s="1"/>
  <c r="K48" i="3"/>
  <c r="I48" i="3"/>
  <c r="G48" i="3"/>
  <c r="AZ48" i="3" s="1"/>
  <c r="K47" i="3"/>
  <c r="I47" i="3"/>
  <c r="G47" i="3"/>
  <c r="AZ47" i="3" s="1"/>
  <c r="K46" i="3"/>
  <c r="I46" i="3"/>
  <c r="G46" i="3"/>
  <c r="AZ46" i="3" s="1"/>
  <c r="K45" i="3"/>
  <c r="I45" i="3"/>
  <c r="G45" i="3"/>
  <c r="AZ45" i="3" s="1"/>
  <c r="K44" i="3"/>
  <c r="I44" i="3"/>
  <c r="G44" i="3"/>
  <c r="AZ44" i="3" s="1"/>
  <c r="K43" i="3"/>
  <c r="I43" i="3"/>
  <c r="G43" i="3"/>
  <c r="AZ43" i="3" s="1"/>
  <c r="K42" i="3"/>
  <c r="I42" i="3"/>
  <c r="G42" i="3"/>
  <c r="AZ42" i="3" s="1"/>
  <c r="K41" i="3"/>
  <c r="I41" i="3"/>
  <c r="G41" i="3"/>
  <c r="AZ41" i="3" s="1"/>
  <c r="K40" i="3"/>
  <c r="I40" i="3"/>
  <c r="G40" i="3"/>
  <c r="AZ40" i="3" s="1"/>
  <c r="K39" i="3"/>
  <c r="I39" i="3"/>
  <c r="G39" i="3"/>
  <c r="AZ39" i="3" s="1"/>
  <c r="K38" i="3"/>
  <c r="I38" i="3"/>
  <c r="G38" i="3"/>
  <c r="AZ38" i="3" s="1"/>
  <c r="K37" i="3"/>
  <c r="I37" i="3"/>
  <c r="G37" i="3"/>
  <c r="AZ37" i="3" s="1"/>
  <c r="K36" i="3"/>
  <c r="I36" i="3"/>
  <c r="G36" i="3"/>
  <c r="AZ36" i="3" s="1"/>
  <c r="K35" i="3"/>
  <c r="I35" i="3"/>
  <c r="G35" i="3"/>
  <c r="AZ35" i="3" s="1"/>
  <c r="K34" i="3"/>
  <c r="I34" i="3"/>
  <c r="G34" i="3"/>
  <c r="K31" i="3"/>
  <c r="I31" i="3"/>
  <c r="G31" i="3"/>
  <c r="AZ31" i="3" s="1"/>
  <c r="K30" i="3"/>
  <c r="I30" i="3"/>
  <c r="G30" i="3"/>
  <c r="AZ30" i="3" s="1"/>
  <c r="K29" i="3"/>
  <c r="I29" i="3"/>
  <c r="G29" i="3"/>
  <c r="AZ29" i="3" s="1"/>
  <c r="K28" i="3"/>
  <c r="I28" i="3"/>
  <c r="G28" i="3"/>
  <c r="AZ28" i="3" s="1"/>
  <c r="K27" i="3"/>
  <c r="I27" i="3"/>
  <c r="G27" i="3"/>
  <c r="AZ27" i="3" s="1"/>
  <c r="K26" i="3"/>
  <c r="I26" i="3"/>
  <c r="G26" i="3"/>
  <c r="AZ26" i="3" s="1"/>
  <c r="K25" i="3"/>
  <c r="I25" i="3"/>
  <c r="G25" i="3"/>
  <c r="AZ25" i="3" s="1"/>
  <c r="K24" i="3"/>
  <c r="I24" i="3"/>
  <c r="G24" i="3"/>
  <c r="AZ24" i="3" s="1"/>
  <c r="K23" i="3"/>
  <c r="I23" i="3"/>
  <c r="G23" i="3"/>
  <c r="AZ23" i="3" s="1"/>
  <c r="K22" i="3"/>
  <c r="I22" i="3"/>
  <c r="G22" i="3"/>
  <c r="AZ22" i="3" s="1"/>
  <c r="K21" i="3"/>
  <c r="I21" i="3"/>
  <c r="G21" i="3"/>
  <c r="AZ21" i="3" s="1"/>
  <c r="K20" i="3"/>
  <c r="I20" i="3"/>
  <c r="G20" i="3"/>
  <c r="AZ20" i="3" s="1"/>
  <c r="K17" i="3"/>
  <c r="K18" i="3" s="1"/>
  <c r="X18" i="3" s="1"/>
  <c r="I17" i="3"/>
  <c r="I18" i="3" s="1"/>
  <c r="Y18" i="3" s="1"/>
  <c r="G17" i="3"/>
  <c r="AZ17" i="3" s="1"/>
  <c r="K14" i="3"/>
  <c r="I14" i="3"/>
  <c r="G14" i="3"/>
  <c r="AZ14" i="3" s="1"/>
  <c r="K13" i="3"/>
  <c r="I13" i="3"/>
  <c r="G13" i="3"/>
  <c r="AZ13" i="3" s="1"/>
  <c r="K12" i="3"/>
  <c r="I12" i="3"/>
  <c r="G12" i="3"/>
  <c r="AZ12" i="3" s="1"/>
  <c r="K11" i="3"/>
  <c r="I11" i="3"/>
  <c r="G11" i="3"/>
  <c r="AZ11" i="3" s="1"/>
  <c r="K10" i="3"/>
  <c r="I10" i="3"/>
  <c r="G10" i="3"/>
  <c r="AZ10" i="3" s="1"/>
  <c r="K9" i="3"/>
  <c r="I9" i="3"/>
  <c r="G9" i="3"/>
  <c r="AZ9" i="3" s="1"/>
  <c r="K8" i="3"/>
  <c r="I8" i="3"/>
  <c r="G8" i="3"/>
  <c r="AZ8" i="3" s="1"/>
  <c r="I31" i="2"/>
  <c r="H20" i="2" s="1"/>
  <c r="H21" i="2" s="1"/>
  <c r="H31" i="2"/>
  <c r="H18" i="2" s="1"/>
  <c r="D21" i="2"/>
  <c r="D19" i="2"/>
  <c r="G31" i="2" l="1"/>
  <c r="H16" i="2" s="1"/>
  <c r="H17" i="2" s="1"/>
  <c r="H22" i="2" s="1"/>
  <c r="K113" i="4"/>
  <c r="X113" i="4" s="1"/>
  <c r="I113" i="4"/>
  <c r="Y113" i="4" s="1"/>
  <c r="G113" i="4"/>
  <c r="Z113" i="4" s="1"/>
  <c r="I106" i="4"/>
  <c r="Y106" i="4" s="1"/>
  <c r="K106" i="4"/>
  <c r="X106" i="4" s="1"/>
  <c r="G106" i="4"/>
  <c r="Z106" i="4" s="1"/>
  <c r="I93" i="4"/>
  <c r="Y93" i="4" s="1"/>
  <c r="K93" i="4"/>
  <c r="X93" i="4" s="1"/>
  <c r="G93" i="4"/>
  <c r="Z93" i="4" s="1"/>
  <c r="G88" i="4"/>
  <c r="Z88" i="4" s="1"/>
  <c r="I88" i="4"/>
  <c r="Y88" i="4" s="1"/>
  <c r="K88" i="4"/>
  <c r="X88" i="4" s="1"/>
  <c r="I67" i="4"/>
  <c r="Y67" i="4" s="1"/>
  <c r="K67" i="4"/>
  <c r="X67" i="4" s="1"/>
  <c r="G67" i="4"/>
  <c r="Z67" i="4" s="1"/>
  <c r="K55" i="4"/>
  <c r="X55" i="4" s="1"/>
  <c r="G55" i="4"/>
  <c r="Z55" i="4" s="1"/>
  <c r="I55" i="4"/>
  <c r="Y55" i="4" s="1"/>
  <c r="K36" i="4"/>
  <c r="X36" i="4" s="1"/>
  <c r="G36" i="4"/>
  <c r="Z36" i="4" s="1"/>
  <c r="K33" i="4"/>
  <c r="X33" i="4" s="1"/>
  <c r="I33" i="4"/>
  <c r="Y33" i="4" s="1"/>
  <c r="G33" i="4"/>
  <c r="Z33" i="4" s="1"/>
  <c r="G28" i="4"/>
  <c r="Z28" i="4" s="1"/>
  <c r="I28" i="4"/>
  <c r="Y28" i="4" s="1"/>
  <c r="K28" i="4"/>
  <c r="X28" i="4" s="1"/>
  <c r="I24" i="4"/>
  <c r="Y24" i="4" s="1"/>
  <c r="G24" i="4"/>
  <c r="Z24" i="4" s="1"/>
  <c r="K24" i="4"/>
  <c r="X24" i="4" s="1"/>
  <c r="AZ17" i="4"/>
  <c r="G15" i="4"/>
  <c r="Z15" i="4" s="1"/>
  <c r="K15" i="4"/>
  <c r="X15" i="4" s="1"/>
  <c r="I15" i="4"/>
  <c r="Y15" i="4" s="1"/>
  <c r="I10" i="4"/>
  <c r="Y10" i="4" s="1"/>
  <c r="K10" i="4"/>
  <c r="X10" i="4" s="1"/>
  <c r="G10" i="4"/>
  <c r="Z10" i="4" s="1"/>
  <c r="H19" i="2"/>
  <c r="F31" i="2"/>
  <c r="I98" i="3"/>
  <c r="Y98" i="3" s="1"/>
  <c r="K98" i="3"/>
  <c r="X98" i="3" s="1"/>
  <c r="G98" i="3"/>
  <c r="Z98" i="3" s="1"/>
  <c r="I92" i="3"/>
  <c r="Y92" i="3" s="1"/>
  <c r="K92" i="3"/>
  <c r="X92" i="3" s="1"/>
  <c r="G92" i="3"/>
  <c r="Z92" i="3" s="1"/>
  <c r="I78" i="3"/>
  <c r="Y78" i="3" s="1"/>
  <c r="G78" i="3"/>
  <c r="Z78" i="3" s="1"/>
  <c r="K78" i="3"/>
  <c r="X78" i="3" s="1"/>
  <c r="I73" i="3"/>
  <c r="Y73" i="3" s="1"/>
  <c r="G73" i="3"/>
  <c r="Z73" i="3" s="1"/>
  <c r="K73" i="3"/>
  <c r="X73" i="3" s="1"/>
  <c r="AZ55" i="3"/>
  <c r="G53" i="3"/>
  <c r="Z53" i="3" s="1"/>
  <c r="AZ34" i="3"/>
  <c r="K53" i="3"/>
  <c r="X53" i="3" s="1"/>
  <c r="I53" i="3"/>
  <c r="Y53" i="3" s="1"/>
  <c r="I32" i="3"/>
  <c r="Y32" i="3" s="1"/>
  <c r="G32" i="3"/>
  <c r="Z32" i="3" s="1"/>
  <c r="K32" i="3"/>
  <c r="X32" i="3" s="1"/>
  <c r="G18" i="3"/>
  <c r="Z18" i="3" s="1"/>
  <c r="I15" i="3"/>
  <c r="Y15" i="3" s="1"/>
  <c r="G15" i="3"/>
  <c r="Z15" i="3" s="1"/>
  <c r="K15" i="3"/>
  <c r="X15" i="3" s="1"/>
  <c r="E31" i="2" l="1"/>
  <c r="E30" i="2"/>
  <c r="I114" i="4"/>
  <c r="G114" i="4"/>
  <c r="K114" i="4"/>
  <c r="E29" i="2"/>
  <c r="I99" i="3"/>
  <c r="K99" i="3"/>
  <c r="G99" i="3"/>
</calcChain>
</file>

<file path=xl/sharedStrings.xml><?xml version="1.0" encoding="utf-8"?>
<sst xmlns="http://schemas.openxmlformats.org/spreadsheetml/2006/main" count="705" uniqueCount="343">
  <si>
    <t>Vyplňte  následující údaje o Vaší společnosti</t>
  </si>
  <si>
    <t>Obchodní název</t>
  </si>
  <si>
    <t xml:space="preserve"> </t>
  </si>
  <si>
    <t xml:space="preserve">Ulice a č.p. </t>
  </si>
  <si>
    <t xml:space="preserve">Místo </t>
  </si>
  <si>
    <t xml:space="preserve">PSČ </t>
  </si>
  <si>
    <t>IČO</t>
  </si>
  <si>
    <t>DIČ</t>
  </si>
  <si>
    <t xml:space="preserve">Kontaktní osoba </t>
  </si>
  <si>
    <t xml:space="preserve">                telefon, fax</t>
  </si>
  <si>
    <t xml:space="preserve">                e-mail </t>
  </si>
  <si>
    <t>Poznámka :</t>
  </si>
  <si>
    <t>Ve všech listech tohoto souboru můžete měnit pouze buňky se žlutým pozadím. Jedná se o tyto údaje : 
- údaje o firmě
- jednotkové ceny položek
- u položek typu procentické přesuny hmot zadejte i množství (hodnota je určitým procentem z ceny stavebního dílu nebo jeho části)
- připomínky k položkovému zadání</t>
  </si>
  <si>
    <r>
      <t xml:space="preserve">Veškeré mezisoučty se počítají automaticky. Hodnotu </t>
    </r>
    <r>
      <rPr>
        <b/>
        <sz val="9"/>
        <rFont val="Arial CE"/>
        <family val="2"/>
        <charset val="238"/>
      </rPr>
      <t>základu DPH</t>
    </r>
    <r>
      <rPr>
        <sz val="9"/>
        <rFont val="Arial CE"/>
        <family val="2"/>
        <charset val="238"/>
      </rPr>
      <t xml:space="preserve"> zadejte ručně do příslušného sloupce v listu OBJEKT.</t>
    </r>
  </si>
  <si>
    <t>RTS</t>
  </si>
  <si>
    <t>Krycí list zakázky</t>
  </si>
  <si>
    <t>Stavba :</t>
  </si>
  <si>
    <t>Objednatel :</t>
  </si>
  <si>
    <t>IČO :</t>
  </si>
  <si>
    <t>DIČ :</t>
  </si>
  <si>
    <t>Rozpočtové náklady</t>
  </si>
  <si>
    <t>Základ pro DPH</t>
  </si>
  <si>
    <t>%</t>
  </si>
  <si>
    <t xml:space="preserve">DPH </t>
  </si>
  <si>
    <t>Cena celkem za stavbu</t>
  </si>
  <si>
    <t>Rekapitulace stavebních objektů a provozních souborů</t>
  </si>
  <si>
    <t>Číslo a název objektu / provozního souboru</t>
  </si>
  <si>
    <t>Celkem</t>
  </si>
  <si>
    <t>Základ DPH 0 %</t>
  </si>
  <si>
    <t>Základ DPH 14 %</t>
  </si>
  <si>
    <t>Základ DPH 20 %</t>
  </si>
  <si>
    <t>z</t>
  </si>
  <si>
    <t>Celkem za stavbu</t>
  </si>
  <si>
    <t>Poznámky uchazeče k zadání</t>
  </si>
  <si>
    <t xml:space="preserve">Položkové zadání </t>
  </si>
  <si>
    <t>STAVEBNÍ OBJEKT (SO)</t>
  </si>
  <si>
    <t>Rozpočet (část objektu)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</si>
  <si>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</si>
  <si>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</si>
  <si>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</si>
  <si>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</si>
  <si>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</si>
  <si>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</si>
  <si>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</si>
  <si>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Jednotková hmotnost</t>
  </si>
  <si>
    <t>Celková hmotnost</t>
  </si>
  <si>
    <t>Jednotková dem.hmot.</t>
  </si>
  <si>
    <t>Celková dem.hmot.</t>
  </si>
  <si>
    <t>x</t>
  </si>
  <si>
    <t>m2</t>
  </si>
  <si>
    <t>y</t>
  </si>
  <si>
    <t>Celkem za objekt</t>
  </si>
  <si>
    <t>94</t>
  </si>
  <si>
    <t>Lešení a stavební výtahy</t>
  </si>
  <si>
    <t>762991111R00</t>
  </si>
  <si>
    <t xml:space="preserve">Montáž a demontáž stavebního vrátku </t>
  </si>
  <si>
    <t>m</t>
  </si>
  <si>
    <t>762991121R00</t>
  </si>
  <si>
    <t xml:space="preserve">Pronájem lanového stavebního vrátku </t>
  </si>
  <si>
    <t>den</t>
  </si>
  <si>
    <t>941941031R00</t>
  </si>
  <si>
    <t xml:space="preserve">Montáž lešení leh.řad.s podlahami,š.do 1 m, H 10 m </t>
  </si>
  <si>
    <t>941941111R00</t>
  </si>
  <si>
    <t xml:space="preserve">Pronájem lešení za den </t>
  </si>
  <si>
    <t>941941502R00</t>
  </si>
  <si>
    <t xml:space="preserve">Doprava lešení pronaj-dovoz a odvoz sady do 250m2 </t>
  </si>
  <si>
    <t>kč/km</t>
  </si>
  <si>
    <t>941941510F00</t>
  </si>
  <si>
    <t xml:space="preserve">Ruční naložení a složení lešení na dopravní prostř </t>
  </si>
  <si>
    <t>kpl</t>
  </si>
  <si>
    <t>941941831R00</t>
  </si>
  <si>
    <t xml:space="preserve">Demontáž lešení leh.řad.s podlahami,š.1 m, H 10 m </t>
  </si>
  <si>
    <t>99</t>
  </si>
  <si>
    <t>Staveništní přesun hmot</t>
  </si>
  <si>
    <t>999281148R00</t>
  </si>
  <si>
    <t xml:space="preserve">Přesun hmot pro opravy a údržbu do v. 12 m,nošením </t>
  </si>
  <si>
    <t>t</t>
  </si>
  <si>
    <t>762</t>
  </si>
  <si>
    <t>Konstrukce tesařské</t>
  </si>
  <si>
    <t>762088113R00</t>
  </si>
  <si>
    <t>Zakrývání a odkrývání opravované střešní konstr. provizorní plachtou po dobu 10-15 dnů</t>
  </si>
  <si>
    <t>kus</t>
  </si>
  <si>
    <t>762342202R00</t>
  </si>
  <si>
    <t>Montáž laťování střech, vzdálenost latí do 22 cm řezivo ve specifikaci</t>
  </si>
  <si>
    <t>762342206R00</t>
  </si>
  <si>
    <t>Montáž kontralatí na vruty, s těsnicí páskou řezivo ve specifikaci</t>
  </si>
  <si>
    <t>762342811R00</t>
  </si>
  <si>
    <t xml:space="preserve">Demontáž laťování střech, rozteč latí do 22 cm </t>
  </si>
  <si>
    <t>762395000R00</t>
  </si>
  <si>
    <t xml:space="preserve">Spojovací a ochranné prostředky pro střechy </t>
  </si>
  <si>
    <t>m3</t>
  </si>
  <si>
    <t>762710000R00</t>
  </si>
  <si>
    <t>Oprava vázaných konstrukcí hraněných do 224 cm2 mat. ve specifikaci</t>
  </si>
  <si>
    <t>765799233R00</t>
  </si>
  <si>
    <t>Montáž ostatních dílců střechy montáž přídavné okapní latě latě 4/6 cm, řezivo ve specifikaci</t>
  </si>
  <si>
    <t>783782205R00</t>
  </si>
  <si>
    <t xml:space="preserve">Nátěr tesařských konstrukcí např. Bochemitem QB 2x </t>
  </si>
  <si>
    <t>952903111R00</t>
  </si>
  <si>
    <t>Odstranění prachu z trámů (20% z celkové plochy)</t>
  </si>
  <si>
    <t>60516532.R</t>
  </si>
  <si>
    <t>Řezivo SM/JD 110 x 160 mm, 2 - 4 m</t>
  </si>
  <si>
    <t>60517111.R</t>
  </si>
  <si>
    <t>Lať SM/JD/BO 40 x 60 mm</t>
  </si>
  <si>
    <t>998762202R00</t>
  </si>
  <si>
    <t xml:space="preserve">Přesun hmot pro tesařské konstrukce, výšky do 12 m </t>
  </si>
  <si>
    <t>764</t>
  </si>
  <si>
    <t>Konstrukce klempířské</t>
  </si>
  <si>
    <t>764339811R00</t>
  </si>
  <si>
    <t xml:space="preserve">Demontáž lemov. komínů v ploše, vln. kryt, do 45° </t>
  </si>
  <si>
    <t>764351837R00</t>
  </si>
  <si>
    <t xml:space="preserve">Demontáž háků, sklon do 45° </t>
  </si>
  <si>
    <t>764352292R00</t>
  </si>
  <si>
    <t>Montáž háků Pz půlkruhových mat. ve specifikaci</t>
  </si>
  <si>
    <t>764352294R00</t>
  </si>
  <si>
    <t>Montáž čel žlabů z lakovaného Pz půlkruhových mat ve specifikaci</t>
  </si>
  <si>
    <t>764352841R00</t>
  </si>
  <si>
    <t xml:space="preserve">Demontáž žlabů půlkruh. oblouk., rš 330 mm, do 45° </t>
  </si>
  <si>
    <t>764392851R00</t>
  </si>
  <si>
    <t xml:space="preserve">Demontáž úžlabí, rš 660 mm, sklon do 45° </t>
  </si>
  <si>
    <t>764453842R00</t>
  </si>
  <si>
    <t xml:space="preserve">Demontáž kolen horních dvojitých,75 a 100 mm </t>
  </si>
  <si>
    <t>764454801R00</t>
  </si>
  <si>
    <t xml:space="preserve">Demontáž odpadních trub kruhových,D 75 a 100 mm </t>
  </si>
  <si>
    <t>764701042R00</t>
  </si>
  <si>
    <t>Koleno odpadní trouby z lakovaného Pz plechu 100 mm</t>
  </si>
  <si>
    <t>764813810R00</t>
  </si>
  <si>
    <t xml:space="preserve">Lemování z lak.Pz,komínů na vlnité krytině,v ploše </t>
  </si>
  <si>
    <t>764814537R00</t>
  </si>
  <si>
    <t xml:space="preserve">Závětrná lišta z lakovaného Pz plechu, rš 375 mm </t>
  </si>
  <si>
    <t>764814662R00</t>
  </si>
  <si>
    <t xml:space="preserve">Úžlabí z lakovaného Pz plechu, rš 670 mm </t>
  </si>
  <si>
    <t>764815212R00</t>
  </si>
  <si>
    <t xml:space="preserve">Žlab podokapní půlkruh.z lak.Pz plechu, rš 330 mm </t>
  </si>
  <si>
    <t>764815810R00</t>
  </si>
  <si>
    <t xml:space="preserve">Kotlík žlabový oválný z lak. Pz plechu, 330/100 mm </t>
  </si>
  <si>
    <t>764819212R00</t>
  </si>
  <si>
    <t xml:space="preserve">Odpadní trouby kruhové z lak.Pz plechu, D 100 mm </t>
  </si>
  <si>
    <t>765810000R00</t>
  </si>
  <si>
    <t xml:space="preserve">Drobný spojovací materiál </t>
  </si>
  <si>
    <t>553523022.R</t>
  </si>
  <si>
    <t>Čelo žlabu půlkruhového rš 330 pozink-lak</t>
  </si>
  <si>
    <t>553523032.R</t>
  </si>
  <si>
    <t>Hák pro žlab půlkruhový rš 330 pozink-lak</t>
  </si>
  <si>
    <t>998764202R00</t>
  </si>
  <si>
    <t xml:space="preserve">Přesun hmot pro klempířské konstr., výšky do 12 m </t>
  </si>
  <si>
    <t>765</t>
  </si>
  <si>
    <t>Krytiny tvrdé</t>
  </si>
  <si>
    <t>765311483R00</t>
  </si>
  <si>
    <t>Přiřezání a uchycení tašek krytina keramická z prejzů</t>
  </si>
  <si>
    <t>765312697R00</t>
  </si>
  <si>
    <t xml:space="preserve">Plech okapní profilovaný šířky 170 mm hliník </t>
  </si>
  <si>
    <t>765312810R00</t>
  </si>
  <si>
    <t xml:space="preserve">Demontáž krytiny dvoudrážkové, na sucho, do suti </t>
  </si>
  <si>
    <t>765313187R00</t>
  </si>
  <si>
    <t xml:space="preserve">Mřížka ochranná větrací 100 x 6 cm jednoduchá </t>
  </si>
  <si>
    <t>765313188R00</t>
  </si>
  <si>
    <t xml:space="preserve">Pás větrací okapní ochranný 500/10 cm </t>
  </si>
  <si>
    <t>765318851R00</t>
  </si>
  <si>
    <t xml:space="preserve">Demontáž hřebenáčů s větracím pásem, do suti </t>
  </si>
  <si>
    <t>765319211R00</t>
  </si>
  <si>
    <t xml:space="preserve">Mont.krytiny drážk.střech jedn.na sucho do 12ks/m2 </t>
  </si>
  <si>
    <t>765319411RTF</t>
  </si>
  <si>
    <t>Montáž hřebene z hřebenáčů s větracím pásem vč. větracího pásu z hliníku, bez hřebeváče</t>
  </si>
  <si>
    <t>765799172R00</t>
  </si>
  <si>
    <t>Montáž lišt nebo mřížek těsnících úžlabí mat. ve specifikaci</t>
  </si>
  <si>
    <t>765799311R00</t>
  </si>
  <si>
    <t>Montáž fólie na krokve přibitím se slepením spojů bez dodávky fólie.</t>
  </si>
  <si>
    <t>765901315R00</t>
  </si>
  <si>
    <t xml:space="preserve">Lepicí páska pro prostupy a přelepy spojů fólií </t>
  </si>
  <si>
    <t>59660137.R</t>
  </si>
  <si>
    <t>Hřebenáč drážkový</t>
  </si>
  <si>
    <t>596601810.R</t>
  </si>
  <si>
    <t>Ukončení hřebenáče režné</t>
  </si>
  <si>
    <t>59660183.A.R</t>
  </si>
  <si>
    <t>Hřebenáč rozdělovací valbový k č. 5 režný</t>
  </si>
  <si>
    <t>59660208.R</t>
  </si>
  <si>
    <t>Pás těsnicí úžlabí, samolepicí, klínový 1000 x 75</t>
  </si>
  <si>
    <t>59660530.A.R</t>
  </si>
  <si>
    <t>Taška základní režná</t>
  </si>
  <si>
    <t>67352452.R</t>
  </si>
  <si>
    <t>Fólie parotěsná PE, DEKFOL N 140 STANDARD</t>
  </si>
  <si>
    <t>998765202R00</t>
  </si>
  <si>
    <t xml:space="preserve">Přesun hmot pro krytiny tvrdé, výšky do 12 m </t>
  </si>
  <si>
    <t>M21</t>
  </si>
  <si>
    <t>Elektromontáže</t>
  </si>
  <si>
    <t>650111616R00</t>
  </si>
  <si>
    <t xml:space="preserve">Montáž svodového vodiče D nad 10 mm včetně podpěr </t>
  </si>
  <si>
    <t>650811111R00</t>
  </si>
  <si>
    <t xml:space="preserve">Demontáž vodiče svodového do D 10 mm </t>
  </si>
  <si>
    <t>900 - .R44</t>
  </si>
  <si>
    <t>HZS, práce PSV v tarifní třídě 7 Revizní zpráva</t>
  </si>
  <si>
    <t>hod</t>
  </si>
  <si>
    <t>D96</t>
  </si>
  <si>
    <t>Přesuny suti a vybouraných hmot</t>
  </si>
  <si>
    <t>979097011R00</t>
  </si>
  <si>
    <t>Přistavení kontejneru předběžně upravit dle skutečnosti</t>
  </si>
  <si>
    <t>soubor</t>
  </si>
  <si>
    <t>979097014R00</t>
  </si>
  <si>
    <t xml:space="preserve">Pronájem kontejneru </t>
  </si>
  <si>
    <t>979011311R00</t>
  </si>
  <si>
    <t xml:space="preserve">Svislá doprava suti a vybouraných hmot shozem </t>
  </si>
  <si>
    <t>979017112R00</t>
  </si>
  <si>
    <t xml:space="preserve">Svislé přemístění vyb. hmot nošením na H do 3,5 m </t>
  </si>
  <si>
    <t>979017191R00</t>
  </si>
  <si>
    <t xml:space="preserve">Příplatek k přemístění suti za dalších H 3,5 m </t>
  </si>
  <si>
    <t>979081111R00</t>
  </si>
  <si>
    <t xml:space="preserve">Odvoz suti a vybour. hmot na skládku do 1 km </t>
  </si>
  <si>
    <t>t/km</t>
  </si>
  <si>
    <t>979081121R00</t>
  </si>
  <si>
    <t>Příplatek k odvozu za každý další 1 km na vzdálenost 15 km</t>
  </si>
  <si>
    <t>979082111R00</t>
  </si>
  <si>
    <t xml:space="preserve">Vnitrostaveništní doprava suti do 10 m </t>
  </si>
  <si>
    <t>979082121R00</t>
  </si>
  <si>
    <t xml:space="preserve">Příplatek k vnitrost. dopravě suti za dalších 5 m </t>
  </si>
  <si>
    <t>979086112R00</t>
  </si>
  <si>
    <t xml:space="preserve">Nakládání nebo překládání suti a vybouraných hmot </t>
  </si>
  <si>
    <t>979093111R00</t>
  </si>
  <si>
    <t xml:space="preserve">Uložení suti na skládku bez zhutnění </t>
  </si>
  <si>
    <t>979990107R00</t>
  </si>
  <si>
    <t>Poplatek za uložení suti - směs betonu, cihel dřeva, skupina odpadu 170904</t>
  </si>
  <si>
    <t/>
  </si>
  <si>
    <t>Vedlejší rozpočtové náklady</t>
  </si>
  <si>
    <t>VRN1</t>
  </si>
  <si>
    <t>Přesun stavebních kapacit</t>
  </si>
  <si>
    <t>VRN2</t>
  </si>
  <si>
    <t>Mimostaveništní doprava</t>
  </si>
  <si>
    <t>VRN3</t>
  </si>
  <si>
    <t>Zařízení staveniště + mobilní WC</t>
  </si>
  <si>
    <t>VRN4</t>
  </si>
  <si>
    <t>Kompletační činnost (IČD)</t>
  </si>
  <si>
    <t>SO 01</t>
  </si>
  <si>
    <t>Sedlová střecha</t>
  </si>
  <si>
    <t>SO 01 Sedlová střecha</t>
  </si>
  <si>
    <t>101 Oprava sedlové střechy nad restaurací</t>
  </si>
  <si>
    <t>3</t>
  </si>
  <si>
    <t>Svislé a kompletní konstrukce</t>
  </si>
  <si>
    <t>311271170R00</t>
  </si>
  <si>
    <t>Dozdívky z tvárnic plynosilikátových do tl.200 mm (dozdívka atiky)</t>
  </si>
  <si>
    <t>342941115R00</t>
  </si>
  <si>
    <t>Připojení dozdívky kotvou při zdění (turbošroubem)</t>
  </si>
  <si>
    <t>62</t>
  </si>
  <si>
    <t>Úpravy povrchů vnější</t>
  </si>
  <si>
    <t>622474232RT1</t>
  </si>
  <si>
    <t>Omítka vnější štuková ze SMS,Cemix,2.vrst,slož.3 postřik, jádrová omítka, vnější štuk 023</t>
  </si>
  <si>
    <t>622475311R00</t>
  </si>
  <si>
    <t xml:space="preserve">Omítka vnější stěn lehčená, jádro Ytong vyztužené </t>
  </si>
  <si>
    <t>622904115R00</t>
  </si>
  <si>
    <t xml:space="preserve">Očištění podkladu tlakovou vodou složitost 3 - 5 </t>
  </si>
  <si>
    <t>95</t>
  </si>
  <si>
    <t>Dokončovací konstrukce na pozemních stavbách</t>
  </si>
  <si>
    <t>622904212R00</t>
  </si>
  <si>
    <t xml:space="preserve">Očištění organických nečiistot ze střechy slož.1-2 </t>
  </si>
  <si>
    <t>952900000F00</t>
  </si>
  <si>
    <t xml:space="preserve">Čištění zametáním střechy haly </t>
  </si>
  <si>
    <t>96</t>
  </si>
  <si>
    <t>Bourání konstrukcí</t>
  </si>
  <si>
    <t>978015291R00</t>
  </si>
  <si>
    <t xml:space="preserve">Otlučení omítek vnějších MVC v složit.1-4 do 100 % </t>
  </si>
  <si>
    <t>978023411R00</t>
  </si>
  <si>
    <t xml:space="preserve">Vysekání a úprava spár zdiva cihelného mimo komínů </t>
  </si>
  <si>
    <t>978023471R00</t>
  </si>
  <si>
    <t xml:space="preserve">Vysekání a úprava spár zdiva cihelného komínového </t>
  </si>
  <si>
    <t>711.2</t>
  </si>
  <si>
    <t>Izolace proti vodě PVC folie</t>
  </si>
  <si>
    <t>711171559RT1</t>
  </si>
  <si>
    <t>Izolace proti vlhkosti vodorovná, fólií, volně materiál ve specifikaci</t>
  </si>
  <si>
    <t>711172559RT1</t>
  </si>
  <si>
    <t>Izolace proti vlhkosti svislá, fólií, volně materiál ve specifikaci</t>
  </si>
  <si>
    <t>711747388R00</t>
  </si>
  <si>
    <t xml:space="preserve">Opracování prostupů,pásy,příruba,tmel,D do 500 mm </t>
  </si>
  <si>
    <t>711780000F00</t>
  </si>
  <si>
    <t xml:space="preserve">Provedení detailů komínů </t>
  </si>
  <si>
    <t>712378002R00</t>
  </si>
  <si>
    <t>Atiková okapnice RŠ 200 mm (žlabu)</t>
  </si>
  <si>
    <t>712378004R00</t>
  </si>
  <si>
    <t>Závětrná lišta RŠ 250 mm (atiky)</t>
  </si>
  <si>
    <t>712378005R00</t>
  </si>
  <si>
    <t xml:space="preserve">Stěnová lišta vyhnutá RŠ 70 mm </t>
  </si>
  <si>
    <t>712378007R00</t>
  </si>
  <si>
    <t xml:space="preserve">Rohová lišta vnitřní RŠ 100 mm </t>
  </si>
  <si>
    <t>712378110R00</t>
  </si>
  <si>
    <t xml:space="preserve">Vnitřní rohová tvarovka </t>
  </si>
  <si>
    <t>712378111R00</t>
  </si>
  <si>
    <t xml:space="preserve">Vnější rohová tvarovka </t>
  </si>
  <si>
    <t>712391171RT1</t>
  </si>
  <si>
    <t>Povlaková krytina střech do 10°, podklad. textilie 1 vrstva - materiál ve specifikaci</t>
  </si>
  <si>
    <t>713391192R00</t>
  </si>
  <si>
    <t>Těsnění spojů trvale plastickým tmelem mat. ve specifikaci</t>
  </si>
  <si>
    <t>51F8L</t>
  </si>
  <si>
    <t>Tmel polyuretanový Sikaflex-11 FC Purform šedý 300 ml</t>
  </si>
  <si>
    <t>283221092</t>
  </si>
  <si>
    <t>Fólie Fatrafol 818/V-UV tl. 1,8 mm, střešní šedá</t>
  </si>
  <si>
    <t>309854244</t>
  </si>
  <si>
    <t>Turbošroub Fischer FFS 7,5 x 212 mm TX30</t>
  </si>
  <si>
    <t>69366198.R</t>
  </si>
  <si>
    <t>Geotextilie FILTEK 300 g/m2 š. 200cm 100% PP</t>
  </si>
  <si>
    <t>998711202R00</t>
  </si>
  <si>
    <t xml:space="preserve">Přesun hmot pro izolace proti vodě, výšky do 12 m </t>
  </si>
  <si>
    <t>713</t>
  </si>
  <si>
    <t>Izolace tepelné</t>
  </si>
  <si>
    <t>641960000R00</t>
  </si>
  <si>
    <t xml:space="preserve">Těsnění spár otvorových prvků PU pěnou </t>
  </si>
  <si>
    <t>713141120R00</t>
  </si>
  <si>
    <t>Montáž tepelné izolace střech, lepené bodově (dočasně) PU lepidlem, 1 vrstva</t>
  </si>
  <si>
    <t>713141124R01</t>
  </si>
  <si>
    <t>Montáž tepelné izolace střech, na pruhy lepidla 1 vrstva, (atika) materiál ve specifikaci</t>
  </si>
  <si>
    <t>23170111</t>
  </si>
  <si>
    <t xml:space="preserve">Lepící hmota Den Braven 750 ml THERMO KLEBER ROOF </t>
  </si>
  <si>
    <t>283754902</t>
  </si>
  <si>
    <t>Deska polystyrenová XPS 300 SF tl. 50 mm</t>
  </si>
  <si>
    <t>283757126.R</t>
  </si>
  <si>
    <t>Deska izolační EPS 150, Isover tl. 160 mm</t>
  </si>
  <si>
    <t>3117323616.R</t>
  </si>
  <si>
    <t>Hmoždinka talířová FDD-Plus 50x215-R</t>
  </si>
  <si>
    <t>31173271.R</t>
  </si>
  <si>
    <t>Hmoždinka talířová zatloukací KEW TSD-V KN 8/100</t>
  </si>
  <si>
    <t>3117327605</t>
  </si>
  <si>
    <t>Hmoždinka talířová zatl. BRAVOLL PTH-X 60/8-215</t>
  </si>
  <si>
    <t>998713203R00</t>
  </si>
  <si>
    <t xml:space="preserve">Přesun hmot pro izolace tepelné, výšky do 24 m </t>
  </si>
  <si>
    <t>764351836R00</t>
  </si>
  <si>
    <t xml:space="preserve">Demontáž háků, sklon do 30° </t>
  </si>
  <si>
    <t>764352840R00</t>
  </si>
  <si>
    <t xml:space="preserve">Demontáž žlabů půlkruh. oblouk., rš 330 mm, do 30° </t>
  </si>
  <si>
    <t>764430840R00</t>
  </si>
  <si>
    <t xml:space="preserve">Demontáž oplechování zdí,rš od 330 do 500 mm </t>
  </si>
  <si>
    <t>764812230R00</t>
  </si>
  <si>
    <t xml:space="preserve">Oplechování krycí plech pod žlabeml ak.Pz,rš 400 m </t>
  </si>
  <si>
    <t>764813830R00</t>
  </si>
  <si>
    <t xml:space="preserve">Lemování z lak.Pz, komínů na hl. krytině, v ploše </t>
  </si>
  <si>
    <t>764817138RT2</t>
  </si>
  <si>
    <t>Oplechování zdí (atik) z lak.Pz plechu, rš 380 mm nalepení Enkolitem</t>
  </si>
  <si>
    <t>764817140RT2</t>
  </si>
  <si>
    <t>Okapnice z lakovaného Pz plechu, rš 400 mm nalepení Enkolitem</t>
  </si>
  <si>
    <t xml:space="preserve">Příplatek k odvozu za každý další 1 km </t>
  </si>
  <si>
    <t>Zařízení staveniště + WC</t>
  </si>
  <si>
    <t>VRN5</t>
  </si>
  <si>
    <t>Přípravné a režijní práce v dílně</t>
  </si>
  <si>
    <t>SO 02</t>
  </si>
  <si>
    <t>Rovná střecha</t>
  </si>
  <si>
    <t>SO 02 Rovná střecha</t>
  </si>
  <si>
    <t>201 Rovná střecha z PVC folie</t>
  </si>
  <si>
    <t>26-04-01 Střelice, Restaurace U Nádraží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</si>
</sst>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"/>
  </numFmts>
  <fonts count="29" x14ac:knownFonts="1">
    <font>
      <sz val="10"/>
      <name val="Arial CE"/>
      <charset val="238"/>
    </font>
    <font>
      <b/>
      <sz val="12"/>
      <color indexed="17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17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1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 CE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4"/>
      <color indexed="22"/>
      <name val="Arial"/>
      <family val="2"/>
      <charset val="238"/>
    </font>
    <font>
      <sz val="10"/>
      <color indexed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4"/>
      <color indexed="9"/>
      <name val="Arial"/>
      <family val="2"/>
      <charset val="238"/>
    </font>
    <font>
      <sz val="4"/>
      <color indexed="22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/>
  </cellStyleXfs>
  <cellXfs count="17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/>
    <xf numFmtId="0" fontId="2" fillId="3" borderId="5" xfId="0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left"/>
      <protection locked="0"/>
    </xf>
    <xf numFmtId="0" fontId="0" fillId="3" borderId="5" xfId="0" applyFill="1" applyBorder="1" applyAlignment="1" applyProtection="1">
      <alignment horizontal="left"/>
      <protection locked="0"/>
    </xf>
    <xf numFmtId="0" fontId="0" fillId="3" borderId="6" xfId="0" applyFill="1" applyBorder="1" applyAlignment="1" applyProtection="1">
      <alignment horizontal="left"/>
      <protection locked="0"/>
    </xf>
    <xf numFmtId="0" fontId="0" fillId="3" borderId="7" xfId="0" applyFill="1" applyBorder="1" applyAlignment="1" applyProtection="1">
      <alignment horizontal="left"/>
      <protection locked="0"/>
    </xf>
    <xf numFmtId="0" fontId="0" fillId="3" borderId="8" xfId="0" applyFill="1" applyBorder="1" applyAlignment="1" applyProtection="1">
      <alignment horizontal="left"/>
      <protection locked="0"/>
    </xf>
    <xf numFmtId="0" fontId="0" fillId="3" borderId="9" xfId="0" applyFill="1" applyBorder="1" applyAlignment="1" applyProtection="1">
      <alignment horizontal="left"/>
      <protection locked="0"/>
    </xf>
    <xf numFmtId="0" fontId="4" fillId="2" borderId="10" xfId="0" applyFont="1" applyFill="1" applyBorder="1"/>
    <xf numFmtId="0" fontId="0" fillId="3" borderId="11" xfId="0" applyFill="1" applyBorder="1" applyAlignment="1" applyProtection="1">
      <alignment horizontal="left"/>
      <protection locked="0"/>
    </xf>
    <xf numFmtId="0" fontId="0" fillId="3" borderId="12" xfId="0" applyFill="1" applyBorder="1" applyAlignment="1" applyProtection="1">
      <alignment horizontal="left"/>
      <protection locked="0"/>
    </xf>
    <xf numFmtId="0" fontId="5" fillId="2" borderId="0" xfId="0" applyFont="1" applyFill="1"/>
    <xf numFmtId="0" fontId="6" fillId="2" borderId="0" xfId="0" applyFont="1" applyFill="1" applyAlignment="1">
      <alignment horizontal="left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4" fontId="11" fillId="0" borderId="0" xfId="0" applyNumberFormat="1" applyFont="1" applyAlignment="1">
      <alignment horizontal="left"/>
    </xf>
    <xf numFmtId="0" fontId="12" fillId="0" borderId="0" xfId="0" applyFont="1" applyAlignment="1">
      <alignment horizontal="right"/>
    </xf>
    <xf numFmtId="49" fontId="9" fillId="0" borderId="0" xfId="0" applyNumberFormat="1" applyFont="1"/>
    <xf numFmtId="0" fontId="13" fillId="0" borderId="0" xfId="0" applyFont="1" applyAlignment="1">
      <alignment horizontal="right"/>
    </xf>
    <xf numFmtId="49" fontId="14" fillId="0" borderId="0" xfId="0" applyNumberFormat="1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2" fillId="4" borderId="7" xfId="0" applyFont="1" applyFill="1" applyBorder="1" applyAlignment="1">
      <alignment wrapText="1"/>
    </xf>
    <xf numFmtId="0" fontId="12" fillId="4" borderId="8" xfId="0" applyFont="1" applyFill="1" applyBorder="1" applyAlignment="1">
      <alignment wrapText="1"/>
    </xf>
    <xf numFmtId="0" fontId="12" fillId="4" borderId="13" xfId="0" applyFont="1" applyFill="1" applyBorder="1" applyAlignment="1">
      <alignment wrapText="1"/>
    </xf>
    <xf numFmtId="0" fontId="12" fillId="4" borderId="7" xfId="0" applyFont="1" applyFill="1" applyBorder="1" applyAlignment="1">
      <alignment horizontal="right" wrapText="1"/>
    </xf>
    <xf numFmtId="0" fontId="9" fillId="4" borderId="8" xfId="0" applyFont="1" applyFill="1" applyBorder="1"/>
    <xf numFmtId="0" fontId="12" fillId="4" borderId="8" xfId="0" applyFont="1" applyFill="1" applyBorder="1" applyAlignment="1">
      <alignment horizontal="right" wrapText="1"/>
    </xf>
    <xf numFmtId="0" fontId="12" fillId="4" borderId="13" xfId="0" applyFont="1" applyFill="1" applyBorder="1" applyAlignment="1">
      <alignment horizontal="right" vertical="center"/>
    </xf>
    <xf numFmtId="0" fontId="12" fillId="2" borderId="0" xfId="0" applyFont="1" applyFill="1" applyAlignment="1">
      <alignment horizontal="right" wrapText="1"/>
    </xf>
    <xf numFmtId="0" fontId="9" fillId="0" borderId="1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15" xfId="0" applyFont="1" applyBorder="1" applyAlignment="1">
      <alignment vertical="center"/>
    </xf>
    <xf numFmtId="4" fontId="9" fillId="0" borderId="16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horizontal="right" vertical="center"/>
    </xf>
    <xf numFmtId="4" fontId="9" fillId="0" borderId="18" xfId="0" applyNumberFormat="1" applyFont="1" applyBorder="1" applyAlignment="1">
      <alignment horizontal="right" vertical="center"/>
    </xf>
    <xf numFmtId="4" fontId="9" fillId="2" borderId="0" xfId="0" applyNumberFormat="1" applyFont="1" applyFill="1" applyAlignment="1">
      <alignment vertical="center"/>
    </xf>
    <xf numFmtId="4" fontId="9" fillId="0" borderId="14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9" fillId="0" borderId="15" xfId="0" applyNumberFormat="1" applyFont="1" applyBorder="1" applyAlignment="1">
      <alignment horizontal="right" vertical="center"/>
    </xf>
    <xf numFmtId="0" fontId="9" fillId="3" borderId="0" xfId="0" applyFont="1" applyFill="1" applyAlignment="1" applyProtection="1">
      <alignment horizontal="right" vertical="center"/>
      <protection locked="0"/>
    </xf>
    <xf numFmtId="0" fontId="9" fillId="0" borderId="15" xfId="0" applyFont="1" applyBorder="1" applyAlignment="1">
      <alignment horizontal="right" vertical="center"/>
    </xf>
    <xf numFmtId="4" fontId="9" fillId="0" borderId="19" xfId="0" applyNumberFormat="1" applyFont="1" applyBorder="1" applyAlignment="1">
      <alignment horizontal="right" vertical="center"/>
    </xf>
    <xf numFmtId="4" fontId="9" fillId="0" borderId="20" xfId="0" applyNumberFormat="1" applyFont="1" applyBorder="1" applyAlignment="1">
      <alignment horizontal="right" vertical="center"/>
    </xf>
    <xf numFmtId="4" fontId="9" fillId="0" borderId="20" xfId="0" applyNumberFormat="1" applyFont="1" applyBorder="1" applyAlignment="1">
      <alignment horizontal="right" vertical="center"/>
    </xf>
    <xf numFmtId="0" fontId="9" fillId="0" borderId="21" xfId="0" applyFont="1" applyBorder="1" applyAlignment="1">
      <alignment horizontal="right" vertical="center"/>
    </xf>
    <xf numFmtId="0" fontId="14" fillId="4" borderId="7" xfId="0" applyFont="1" applyFill="1" applyBorder="1" applyAlignment="1">
      <alignment vertical="center"/>
    </xf>
    <xf numFmtId="0" fontId="15" fillId="4" borderId="8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4" fontId="14" fillId="4" borderId="22" xfId="0" applyNumberFormat="1" applyFont="1" applyFill="1" applyBorder="1" applyAlignment="1">
      <alignment horizontal="right" vertical="center"/>
    </xf>
    <xf numFmtId="4" fontId="14" fillId="4" borderId="23" xfId="0" applyNumberFormat="1" applyFont="1" applyFill="1" applyBorder="1" applyAlignment="1">
      <alignment horizontal="right" vertical="center"/>
    </xf>
    <xf numFmtId="4" fontId="14" fillId="4" borderId="23" xfId="0" applyNumberFormat="1" applyFont="1" applyFill="1" applyBorder="1" applyAlignment="1">
      <alignment horizontal="right" vertical="center"/>
    </xf>
    <xf numFmtId="0" fontId="9" fillId="4" borderId="24" xfId="0" applyFont="1" applyFill="1" applyBorder="1" applyAlignment="1">
      <alignment horizontal="right" vertical="center"/>
    </xf>
    <xf numFmtId="4" fontId="15" fillId="2" borderId="0" xfId="0" applyNumberFormat="1" applyFont="1" applyFill="1" applyAlignment="1">
      <alignment vertical="center"/>
    </xf>
    <xf numFmtId="0" fontId="10" fillId="0" borderId="0" xfId="0" applyFont="1" applyAlignment="1">
      <alignment horizontal="center"/>
    </xf>
    <xf numFmtId="4" fontId="9" fillId="0" borderId="0" xfId="0" applyNumberFormat="1" applyFont="1"/>
    <xf numFmtId="0" fontId="12" fillId="4" borderId="7" xfId="0" applyFont="1" applyFill="1" applyBorder="1" applyAlignment="1">
      <alignment vertical="center"/>
    </xf>
    <xf numFmtId="0" fontId="15" fillId="4" borderId="5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 applyProtection="1">
      <alignment horizontal="center" vertical="center" wrapText="1"/>
      <protection locked="0"/>
    </xf>
    <xf numFmtId="49" fontId="11" fillId="0" borderId="16" xfId="0" applyNumberFormat="1" applyFont="1" applyBorder="1" applyAlignment="1">
      <alignment horizontal="left"/>
    </xf>
    <xf numFmtId="0" fontId="11" fillId="0" borderId="8" xfId="0" applyFont="1" applyBorder="1" applyAlignment="1">
      <alignment horizontal="left" shrinkToFit="1"/>
    </xf>
    <xf numFmtId="0" fontId="11" fillId="0" borderId="13" xfId="0" applyFont="1" applyBorder="1" applyAlignment="1">
      <alignment horizontal="left" shrinkToFit="1"/>
    </xf>
    <xf numFmtId="164" fontId="11" fillId="0" borderId="26" xfId="0" applyNumberFormat="1" applyFont="1" applyBorder="1"/>
    <xf numFmtId="3" fontId="12" fillId="0" borderId="16" xfId="0" applyNumberFormat="1" applyFont="1" applyBorder="1" applyAlignment="1">
      <alignment horizontal="right"/>
    </xf>
    <xf numFmtId="3" fontId="11" fillId="0" borderId="27" xfId="0" applyNumberFormat="1" applyFont="1" applyBorder="1" applyAlignment="1">
      <alignment horizontal="right"/>
    </xf>
    <xf numFmtId="3" fontId="11" fillId="3" borderId="26" xfId="0" applyNumberFormat="1" applyFont="1" applyFill="1" applyBorder="1" applyAlignment="1" applyProtection="1">
      <alignment horizontal="right"/>
      <protection locked="0"/>
    </xf>
    <xf numFmtId="0" fontId="12" fillId="2" borderId="7" xfId="0" applyFont="1" applyFill="1" applyBorder="1" applyAlignment="1">
      <alignment vertical="center"/>
    </xf>
    <xf numFmtId="49" fontId="12" fillId="2" borderId="8" xfId="0" applyNumberFormat="1" applyFont="1" applyFill="1" applyBorder="1" applyAlignment="1">
      <alignment horizontal="left" vertical="center"/>
    </xf>
    <xf numFmtId="0" fontId="12" fillId="2" borderId="13" xfId="0" applyFont="1" applyFill="1" applyBorder="1" applyAlignment="1">
      <alignment vertical="center"/>
    </xf>
    <xf numFmtId="164" fontId="11" fillId="0" borderId="5" xfId="0" applyNumberFormat="1" applyFont="1" applyBorder="1"/>
    <xf numFmtId="3" fontId="12" fillId="2" borderId="28" xfId="0" applyNumberFormat="1" applyFont="1" applyFill="1" applyBorder="1" applyAlignment="1">
      <alignment horizontal="right" vertical="center"/>
    </xf>
    <xf numFmtId="3" fontId="12" fillId="2" borderId="25" xfId="0" applyNumberFormat="1" applyFont="1" applyFill="1" applyBorder="1" applyAlignment="1">
      <alignment horizontal="right" vertical="center"/>
    </xf>
    <xf numFmtId="3" fontId="12" fillId="2" borderId="7" xfId="0" applyNumberFormat="1" applyFont="1" applyFill="1" applyBorder="1" applyAlignment="1">
      <alignment horizontal="right" vertical="center"/>
    </xf>
    <xf numFmtId="3" fontId="12" fillId="2" borderId="5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6" fillId="3" borderId="7" xfId="0" applyFont="1" applyFill="1" applyBorder="1" applyAlignment="1" applyProtection="1">
      <alignment vertical="top" wrapText="1"/>
      <protection locked="0"/>
    </xf>
    <xf numFmtId="0" fontId="16" fillId="3" borderId="8" xfId="0" applyFont="1" applyFill="1" applyBorder="1" applyAlignment="1" applyProtection="1">
      <alignment vertical="top" wrapText="1"/>
      <protection locked="0"/>
    </xf>
    <xf numFmtId="0" fontId="16" fillId="3" borderId="13" xfId="0" applyFont="1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center"/>
    </xf>
    <xf numFmtId="0" fontId="14" fillId="0" borderId="0" xfId="1" applyFont="1" applyAlignment="1">
      <alignment horizontal="left"/>
    </xf>
    <xf numFmtId="0" fontId="9" fillId="0" borderId="0" xfId="1" applyFont="1"/>
    <xf numFmtId="0" fontId="18" fillId="0" borderId="0" xfId="1" applyFont="1" applyAlignment="1">
      <alignment horizontal="centerContinuous"/>
    </xf>
    <xf numFmtId="0" fontId="19" fillId="0" borderId="0" xfId="1" applyFont="1" applyAlignment="1">
      <alignment horizontal="centerContinuous"/>
    </xf>
    <xf numFmtId="0" fontId="19" fillId="0" borderId="0" xfId="1" applyFont="1" applyAlignment="1">
      <alignment horizontal="right"/>
    </xf>
    <xf numFmtId="0" fontId="9" fillId="2" borderId="29" xfId="1" applyFont="1" applyFill="1" applyBorder="1" applyAlignment="1">
      <alignment horizontal="left"/>
    </xf>
    <xf numFmtId="0" fontId="9" fillId="2" borderId="30" xfId="1" applyFont="1" applyFill="1" applyBorder="1" applyAlignment="1">
      <alignment horizontal="center"/>
    </xf>
    <xf numFmtId="0" fontId="20" fillId="2" borderId="30" xfId="1" applyFont="1" applyFill="1" applyBorder="1"/>
    <xf numFmtId="49" fontId="9" fillId="2" borderId="31" xfId="1" applyNumberFormat="1" applyFont="1" applyFill="1" applyBorder="1"/>
    <xf numFmtId="0" fontId="9" fillId="2" borderId="30" xfId="1" applyFont="1" applyFill="1" applyBorder="1" applyAlignment="1">
      <alignment horizontal="right"/>
    </xf>
    <xf numFmtId="0" fontId="9" fillId="2" borderId="30" xfId="1" applyFont="1" applyFill="1" applyBorder="1"/>
    <xf numFmtId="0" fontId="9" fillId="2" borderId="32" xfId="1" applyFont="1" applyFill="1" applyBorder="1"/>
    <xf numFmtId="49" fontId="9" fillId="2" borderId="33" xfId="1" applyNumberFormat="1" applyFont="1" applyFill="1" applyBorder="1" applyAlignment="1">
      <alignment horizontal="left"/>
    </xf>
    <xf numFmtId="0" fontId="9" fillId="2" borderId="34" xfId="1" applyFont="1" applyFill="1" applyBorder="1" applyAlignment="1">
      <alignment horizontal="center"/>
    </xf>
    <xf numFmtId="0" fontId="20" fillId="2" borderId="34" xfId="1" applyFont="1" applyFill="1" applyBorder="1"/>
    <xf numFmtId="49" fontId="9" fillId="2" borderId="35" xfId="1" applyNumberFormat="1" applyFont="1" applyFill="1" applyBorder="1"/>
    <xf numFmtId="0" fontId="9" fillId="2" borderId="34" xfId="1" applyFont="1" applyFill="1" applyBorder="1" applyAlignment="1">
      <alignment horizontal="right"/>
    </xf>
    <xf numFmtId="0" fontId="9" fillId="2" borderId="34" xfId="1" applyFont="1" applyFill="1" applyBorder="1"/>
    <xf numFmtId="0" fontId="9" fillId="2" borderId="36" xfId="1" applyFont="1" applyFill="1" applyBorder="1"/>
    <xf numFmtId="0" fontId="11" fillId="0" borderId="0" xfId="1" applyFont="1"/>
    <xf numFmtId="0" fontId="9" fillId="0" borderId="0" xfId="1" applyFont="1" applyAlignment="1">
      <alignment horizontal="right"/>
    </xf>
    <xf numFmtId="49" fontId="11" fillId="2" borderId="5" xfId="1" applyNumberFormat="1" applyFont="1" applyFill="1" applyBorder="1" applyAlignment="1">
      <alignment wrapText="1"/>
    </xf>
    <xf numFmtId="0" fontId="11" fillId="2" borderId="13" xfId="1" applyFont="1" applyFill="1" applyBorder="1" applyAlignment="1">
      <alignment horizontal="center" wrapText="1"/>
    </xf>
    <xf numFmtId="0" fontId="11" fillId="2" borderId="5" xfId="1" applyFont="1" applyFill="1" applyBorder="1" applyAlignment="1">
      <alignment horizontal="center" wrapText="1"/>
    </xf>
    <xf numFmtId="0" fontId="9" fillId="2" borderId="5" xfId="1" applyFont="1" applyFill="1" applyBorder="1" applyAlignment="1">
      <alignment wrapText="1" shrinkToFit="1"/>
    </xf>
    <xf numFmtId="0" fontId="9" fillId="0" borderId="0" xfId="1" applyFont="1" applyAlignment="1">
      <alignment wrapText="1"/>
    </xf>
    <xf numFmtId="0" fontId="21" fillId="4" borderId="14" xfId="1" applyFont="1" applyFill="1" applyBorder="1" applyAlignment="1">
      <alignment horizontal="center"/>
    </xf>
    <xf numFmtId="49" fontId="15" fillId="4" borderId="17" xfId="1" applyNumberFormat="1" applyFont="1" applyFill="1" applyBorder="1" applyAlignment="1">
      <alignment horizontal="left"/>
    </xf>
    <xf numFmtId="0" fontId="15" fillId="4" borderId="17" xfId="1" applyFont="1" applyFill="1" applyBorder="1"/>
    <xf numFmtId="0" fontId="9" fillId="4" borderId="17" xfId="1" applyFont="1" applyFill="1" applyBorder="1" applyAlignment="1">
      <alignment horizontal="center"/>
    </xf>
    <xf numFmtId="0" fontId="9" fillId="4" borderId="17" xfId="1" applyFont="1" applyFill="1" applyBorder="1" applyAlignment="1">
      <alignment horizontal="right"/>
    </xf>
    <xf numFmtId="0" fontId="9" fillId="4" borderId="15" xfId="1" applyFont="1" applyFill="1" applyBorder="1"/>
    <xf numFmtId="0" fontId="9" fillId="4" borderId="16" xfId="1" applyFont="1" applyFill="1" applyBorder="1"/>
    <xf numFmtId="0" fontId="9" fillId="4" borderId="18" xfId="1" applyFont="1" applyFill="1" applyBorder="1"/>
    <xf numFmtId="0" fontId="22" fillId="0" borderId="0" xfId="1" applyFont="1"/>
    <xf numFmtId="0" fontId="23" fillId="0" borderId="37" xfId="1" applyFont="1" applyBorder="1" applyAlignment="1">
      <alignment horizontal="center" vertical="top"/>
    </xf>
    <xf numFmtId="49" fontId="24" fillId="0" borderId="37" xfId="1" applyNumberFormat="1" applyFont="1" applyBorder="1" applyAlignment="1">
      <alignment horizontal="left" vertical="top" shrinkToFit="1"/>
    </xf>
    <xf numFmtId="0" fontId="24" fillId="0" borderId="37" xfId="1" applyFont="1" applyBorder="1" applyAlignment="1">
      <alignment vertical="top" wrapText="1"/>
    </xf>
    <xf numFmtId="49" fontId="23" fillId="0" borderId="37" xfId="1" applyNumberFormat="1" applyFont="1" applyBorder="1" applyAlignment="1">
      <alignment horizontal="center" shrinkToFit="1"/>
    </xf>
    <xf numFmtId="4" fontId="24" fillId="0" borderId="37" xfId="1" applyNumberFormat="1" applyFont="1" applyBorder="1" applyAlignment="1">
      <alignment horizontal="right" shrinkToFit="1"/>
    </xf>
    <xf numFmtId="4" fontId="23" fillId="3" borderId="37" xfId="1" applyNumberFormat="1" applyFont="1" applyFill="1" applyBorder="1" applyAlignment="1" applyProtection="1">
      <alignment horizontal="right"/>
      <protection locked="0"/>
    </xf>
    <xf numFmtId="4" fontId="23" fillId="0" borderId="37" xfId="1" applyNumberFormat="1" applyFont="1" applyBorder="1"/>
    <xf numFmtId="165" fontId="23" fillId="0" borderId="37" xfId="1" applyNumberFormat="1" applyFont="1" applyBorder="1"/>
    <xf numFmtId="4" fontId="23" fillId="0" borderId="15" xfId="1" applyNumberFormat="1" applyFont="1" applyBorder="1"/>
    <xf numFmtId="4" fontId="22" fillId="0" borderId="0" xfId="1" applyNumberFormat="1" applyFont="1"/>
    <xf numFmtId="0" fontId="25" fillId="2" borderId="7" xfId="1" applyFont="1" applyFill="1" applyBorder="1" applyAlignment="1">
      <alignment horizontal="center"/>
    </xf>
    <xf numFmtId="49" fontId="20" fillId="2" borderId="8" xfId="1" applyNumberFormat="1" applyFont="1" applyFill="1" applyBorder="1" applyAlignment="1">
      <alignment horizontal="left"/>
    </xf>
    <xf numFmtId="0" fontId="20" fillId="2" borderId="8" xfId="1" applyFont="1" applyFill="1" applyBorder="1" applyAlignment="1">
      <alignment horizontal="left"/>
    </xf>
    <xf numFmtId="0" fontId="9" fillId="2" borderId="8" xfId="1" applyFont="1" applyFill="1" applyBorder="1" applyAlignment="1">
      <alignment horizontal="center"/>
    </xf>
    <xf numFmtId="4" fontId="9" fillId="2" borderId="8" xfId="1" applyNumberFormat="1" applyFont="1" applyFill="1" applyBorder="1" applyAlignment="1">
      <alignment horizontal="right"/>
    </xf>
    <xf numFmtId="4" fontId="15" fillId="2" borderId="13" xfId="1" applyNumberFormat="1" applyFont="1" applyFill="1" applyBorder="1"/>
    <xf numFmtId="0" fontId="9" fillId="2" borderId="7" xfId="1" applyFont="1" applyFill="1" applyBorder="1"/>
    <xf numFmtId="0" fontId="9" fillId="2" borderId="8" xfId="1" applyFont="1" applyFill="1" applyBorder="1"/>
    <xf numFmtId="4" fontId="9" fillId="0" borderId="0" xfId="1" applyNumberFormat="1" applyFont="1"/>
    <xf numFmtId="3" fontId="22" fillId="0" borderId="0" xfId="1" applyNumberFormat="1" applyFont="1"/>
    <xf numFmtId="0" fontId="26" fillId="4" borderId="7" xfId="1" applyFont="1" applyFill="1" applyBorder="1" applyAlignment="1">
      <alignment horizontal="center"/>
    </xf>
    <xf numFmtId="49" fontId="20" fillId="4" borderId="8" xfId="1" applyNumberFormat="1" applyFont="1" applyFill="1" applyBorder="1" applyAlignment="1">
      <alignment horizontal="left"/>
    </xf>
    <xf numFmtId="0" fontId="20" fillId="4" borderId="8" xfId="1" applyFont="1" applyFill="1" applyBorder="1"/>
    <xf numFmtId="0" fontId="9" fillId="4" borderId="8" xfId="1" applyFont="1" applyFill="1" applyBorder="1" applyAlignment="1">
      <alignment horizontal="center"/>
    </xf>
    <xf numFmtId="4" fontId="9" fillId="4" borderId="8" xfId="1" applyNumberFormat="1" applyFont="1" applyFill="1" applyBorder="1" applyAlignment="1">
      <alignment horizontal="right"/>
    </xf>
    <xf numFmtId="4" fontId="15" fillId="4" borderId="13" xfId="1" applyNumberFormat="1" applyFont="1" applyFill="1" applyBorder="1"/>
    <xf numFmtId="0" fontId="9" fillId="4" borderId="8" xfId="1" applyFont="1" applyFill="1" applyBorder="1"/>
    <xf numFmtId="3" fontId="9" fillId="0" borderId="0" xfId="1" applyNumberFormat="1" applyFont="1"/>
    <xf numFmtId="0" fontId="15" fillId="0" borderId="0" xfId="1" applyFont="1"/>
    <xf numFmtId="0" fontId="16" fillId="3" borderId="7" xfId="1" applyFont="1" applyFill="1" applyBorder="1" applyAlignment="1" applyProtection="1">
      <alignment vertical="top" wrapText="1"/>
      <protection locked="0"/>
    </xf>
    <xf numFmtId="0" fontId="16" fillId="3" borderId="8" xfId="1" applyFont="1" applyFill="1" applyBorder="1" applyAlignment="1" applyProtection="1">
      <alignment vertical="top" wrapText="1"/>
      <protection locked="0"/>
    </xf>
    <xf numFmtId="0" fontId="16" fillId="3" borderId="13" xfId="1" applyFont="1" applyFill="1" applyBorder="1" applyAlignment="1" applyProtection="1">
      <alignment vertical="top" wrapText="1"/>
      <protection locked="0"/>
    </xf>
    <xf numFmtId="0" fontId="27" fillId="0" borderId="0" xfId="1" applyFont="1"/>
    <xf numFmtId="0" fontId="28" fillId="0" borderId="0" xfId="1" applyFont="1"/>
    <xf numFmtId="3" fontId="28" fillId="0" borderId="0" xfId="1" applyNumberFormat="1" applyFont="1" applyAlignment="1">
      <alignment horizontal="right"/>
    </xf>
    <xf numFmtId="4" fontId="28" fillId="0" borderId="0" xfId="1" applyNumberFormat="1" applyFont="1"/>
    <xf numFmtId="4" fontId="24" fillId="3" borderId="37" xfId="1" applyNumberFormat="1" applyFont="1" applyFill="1" applyBorder="1" applyAlignment="1" applyProtection="1">
      <alignment horizontal="right" shrinkToFit="1"/>
      <protection locked="0"/>
    </xf>
  </cellXfs>
  <cellStyles count="2">
    <cellStyle name="Normální" xfId="0" builtinId="0"/>
    <cellStyle name="normální_POL.XLS" xfId="1" xr:uid="{FB16038A-7EF0-4333-9532-AADFCA54AD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RTS\BUILDpower\MSOffice\RKPOPT.xls" TargetMode="External"/><Relationship Id="rId1" Type="http://schemas.openxmlformats.org/officeDocument/2006/relationships/externalLinkPath" Target="file:///C:\RTS\BUILDpower\MSOffice\RKPOP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chazeč"/>
      <sheetName val="Stavba"/>
      <sheetName val="Rekapitulace"/>
      <sheetName val="Objekt"/>
    </sheetNames>
    <sheetDataSet>
      <sheetData sheetId="0" refreshError="1"/>
      <sheetData sheetId="1">
        <row r="94">
          <cell r="F94">
            <v>0</v>
          </cell>
        </row>
      </sheetData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1C59A-090A-456E-BFAA-3F8960681BC7}">
  <sheetPr codeName="List4"/>
  <dimension ref="A1:P134"/>
  <sheetViews>
    <sheetView workbookViewId="0">
      <selection sqref="A1:G53"/>
    </sheetView>
  </sheetViews>
  <sheetFormatPr defaultRowHeight="12.75" x14ac:dyDescent="0.2"/>
  <cols>
    <col min="1" max="1" width="23.140625" customWidth="1"/>
    <col min="257" max="257" width="23.140625" customWidth="1"/>
    <col min="513" max="513" width="23.140625" customWidth="1"/>
    <col min="769" max="769" width="23.140625" customWidth="1"/>
    <col min="1025" max="1025" width="23.140625" customWidth="1"/>
    <col min="1281" max="1281" width="23.140625" customWidth="1"/>
    <col min="1537" max="1537" width="23.140625" customWidth="1"/>
    <col min="1793" max="1793" width="23.140625" customWidth="1"/>
    <col min="2049" max="2049" width="23.140625" customWidth="1"/>
    <col min="2305" max="2305" width="23.140625" customWidth="1"/>
    <col min="2561" max="2561" width="23.140625" customWidth="1"/>
    <col min="2817" max="2817" width="23.140625" customWidth="1"/>
    <col min="3073" max="3073" width="23.140625" customWidth="1"/>
    <col min="3329" max="3329" width="23.140625" customWidth="1"/>
    <col min="3585" max="3585" width="23.140625" customWidth="1"/>
    <col min="3841" max="3841" width="23.140625" customWidth="1"/>
    <col min="4097" max="4097" width="23.140625" customWidth="1"/>
    <col min="4353" max="4353" width="23.140625" customWidth="1"/>
    <col min="4609" max="4609" width="23.140625" customWidth="1"/>
    <col min="4865" max="4865" width="23.140625" customWidth="1"/>
    <col min="5121" max="5121" width="23.140625" customWidth="1"/>
    <col min="5377" max="5377" width="23.140625" customWidth="1"/>
    <col min="5633" max="5633" width="23.140625" customWidth="1"/>
    <col min="5889" max="5889" width="23.140625" customWidth="1"/>
    <col min="6145" max="6145" width="23.140625" customWidth="1"/>
    <col min="6401" max="6401" width="23.140625" customWidth="1"/>
    <col min="6657" max="6657" width="23.140625" customWidth="1"/>
    <col min="6913" max="6913" width="23.140625" customWidth="1"/>
    <col min="7169" max="7169" width="23.140625" customWidth="1"/>
    <col min="7425" max="7425" width="23.140625" customWidth="1"/>
    <col min="7681" max="7681" width="23.140625" customWidth="1"/>
    <col min="7937" max="7937" width="23.140625" customWidth="1"/>
    <col min="8193" max="8193" width="23.140625" customWidth="1"/>
    <col min="8449" max="8449" width="23.140625" customWidth="1"/>
    <col min="8705" max="8705" width="23.140625" customWidth="1"/>
    <col min="8961" max="8961" width="23.140625" customWidth="1"/>
    <col min="9217" max="9217" width="23.140625" customWidth="1"/>
    <col min="9473" max="9473" width="23.140625" customWidth="1"/>
    <col min="9729" max="9729" width="23.140625" customWidth="1"/>
    <col min="9985" max="9985" width="23.140625" customWidth="1"/>
    <col min="10241" max="10241" width="23.140625" customWidth="1"/>
    <col min="10497" max="10497" width="23.140625" customWidth="1"/>
    <col min="10753" max="10753" width="23.140625" customWidth="1"/>
    <col min="11009" max="11009" width="23.140625" customWidth="1"/>
    <col min="11265" max="11265" width="23.140625" customWidth="1"/>
    <col min="11521" max="11521" width="23.140625" customWidth="1"/>
    <col min="11777" max="11777" width="23.140625" customWidth="1"/>
    <col min="12033" max="12033" width="23.140625" customWidth="1"/>
    <col min="12289" max="12289" width="23.140625" customWidth="1"/>
    <col min="12545" max="12545" width="23.140625" customWidth="1"/>
    <col min="12801" max="12801" width="23.140625" customWidth="1"/>
    <col min="13057" max="13057" width="23.140625" customWidth="1"/>
    <col min="13313" max="13313" width="23.140625" customWidth="1"/>
    <col min="13569" max="13569" width="23.140625" customWidth="1"/>
    <col min="13825" max="13825" width="23.140625" customWidth="1"/>
    <col min="14081" max="14081" width="23.140625" customWidth="1"/>
    <col min="14337" max="14337" width="23.140625" customWidth="1"/>
    <col min="14593" max="14593" width="23.140625" customWidth="1"/>
    <col min="14849" max="14849" width="23.140625" customWidth="1"/>
    <col min="15105" max="15105" width="23.140625" customWidth="1"/>
    <col min="15361" max="15361" width="23.140625" customWidth="1"/>
    <col min="15617" max="15617" width="23.140625" customWidth="1"/>
    <col min="15873" max="15873" width="23.140625" customWidth="1"/>
    <col min="16129" max="16129" width="23.140625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2" t="s">
        <v>0</v>
      </c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.5" customHeight="1" x14ac:dyDescent="0.25">
      <c r="A3" s="2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7.5" customHeight="1" thickBot="1" x14ac:dyDescent="0.25">
      <c r="A4" s="4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">
      <c r="A5" s="5" t="s">
        <v>1</v>
      </c>
      <c r="B5" s="6" t="s">
        <v>2</v>
      </c>
      <c r="C5" s="6"/>
      <c r="D5" s="6"/>
      <c r="E5" s="6"/>
      <c r="F5" s="6"/>
      <c r="G5" s="7"/>
      <c r="H5" s="1"/>
      <c r="I5" s="1"/>
      <c r="J5" s="1"/>
      <c r="K5" s="1"/>
      <c r="L5" s="1"/>
      <c r="M5" s="1"/>
      <c r="N5" s="1"/>
      <c r="O5" s="1"/>
      <c r="P5" s="1"/>
    </row>
    <row r="6" spans="1:16" x14ac:dyDescent="0.2">
      <c r="A6" s="8" t="s">
        <v>3</v>
      </c>
      <c r="B6" s="9"/>
      <c r="C6" s="9"/>
      <c r="D6" s="9"/>
      <c r="E6" s="9"/>
      <c r="F6" s="9"/>
      <c r="G6" s="10"/>
      <c r="H6" s="1"/>
      <c r="I6" s="1"/>
      <c r="J6" s="1"/>
      <c r="K6" s="1"/>
      <c r="L6" s="1"/>
      <c r="M6" s="1"/>
      <c r="N6" s="1"/>
      <c r="O6" s="1"/>
      <c r="P6" s="1"/>
    </row>
    <row r="7" spans="1:16" x14ac:dyDescent="0.2">
      <c r="A7" s="8" t="s">
        <v>4</v>
      </c>
      <c r="B7" s="9"/>
      <c r="C7" s="9"/>
      <c r="D7" s="9"/>
      <c r="E7" s="9"/>
      <c r="F7" s="9"/>
      <c r="G7" s="10"/>
      <c r="H7" s="1"/>
      <c r="I7" s="1"/>
      <c r="J7" s="1"/>
      <c r="K7" s="1"/>
      <c r="L7" s="1"/>
      <c r="M7" s="1"/>
      <c r="N7" s="1"/>
      <c r="O7" s="1"/>
      <c r="P7" s="1"/>
    </row>
    <row r="8" spans="1:16" x14ac:dyDescent="0.2">
      <c r="A8" s="8" t="s">
        <v>5</v>
      </c>
      <c r="B8" s="9"/>
      <c r="C8" s="9"/>
      <c r="D8" s="9"/>
      <c r="E8" s="9"/>
      <c r="F8" s="9"/>
      <c r="G8" s="10"/>
      <c r="H8" s="1"/>
      <c r="I8" s="1"/>
      <c r="J8" s="1"/>
      <c r="K8" s="1"/>
      <c r="L8" s="1"/>
      <c r="M8" s="1"/>
      <c r="N8" s="1"/>
      <c r="O8" s="1"/>
      <c r="P8" s="1"/>
    </row>
    <row r="9" spans="1:16" x14ac:dyDescent="0.2">
      <c r="A9" s="8" t="s">
        <v>6</v>
      </c>
      <c r="B9" s="9"/>
      <c r="C9" s="9"/>
      <c r="D9" s="9"/>
      <c r="E9" s="9"/>
      <c r="F9" s="9"/>
      <c r="G9" s="10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">
      <c r="A10" s="8" t="s">
        <v>7</v>
      </c>
      <c r="B10" s="9"/>
      <c r="C10" s="9"/>
      <c r="D10" s="9"/>
      <c r="E10" s="9"/>
      <c r="F10" s="9"/>
      <c r="G10" s="10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">
      <c r="A11" s="8" t="s">
        <v>8</v>
      </c>
      <c r="B11" s="11"/>
      <c r="C11" s="11"/>
      <c r="D11" s="11"/>
      <c r="E11" s="11"/>
      <c r="F11" s="11"/>
      <c r="G11" s="12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A12" s="8" t="s">
        <v>9</v>
      </c>
      <c r="B12" s="13"/>
      <c r="C12" s="14"/>
      <c r="D12" s="14"/>
      <c r="E12" s="14"/>
      <c r="F12" s="14"/>
      <c r="G12" s="15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>
      <c r="A13" s="16" t="s">
        <v>10</v>
      </c>
      <c r="B13" s="17"/>
      <c r="C13" s="17"/>
      <c r="D13" s="17"/>
      <c r="E13" s="17"/>
      <c r="F13" s="17"/>
      <c r="G13" s="18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A16" s="19" t="s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72.75" customHeight="1" x14ac:dyDescent="0.2">
      <c r="A17" s="20" t="s">
        <v>12</v>
      </c>
      <c r="B17" s="20"/>
      <c r="C17" s="20"/>
      <c r="D17" s="20"/>
      <c r="E17" s="20"/>
      <c r="F17" s="20"/>
      <c r="G17" s="20"/>
      <c r="H17" s="1"/>
      <c r="I17" s="1"/>
      <c r="J17" s="1"/>
      <c r="K17" s="1"/>
      <c r="L17" s="1"/>
      <c r="M17" s="1"/>
      <c r="N17" s="1"/>
      <c r="O17" s="1"/>
      <c r="P17" s="1"/>
    </row>
    <row r="18" spans="1:16" ht="28.5" customHeight="1" x14ac:dyDescent="0.2">
      <c r="A18" s="20" t="s">
        <v>13</v>
      </c>
      <c r="B18" s="20"/>
      <c r="C18" s="20"/>
      <c r="D18" s="20"/>
      <c r="E18" s="20"/>
      <c r="F18" s="20"/>
      <c r="G18" s="20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</sheetData>
  <sheetProtection algorithmName="SHA-512" hashValue="KfbJx+/s0XBXjLnKATgVuWJ0BZLpUJhChPFJMTKujKxCAImqSO8BIzfWMyX+5GVBiRHA4Gc0iowYqp2v8SFnuw==" saltValue="m7zX0/Krn5oHpQDpVqowHg==" spinCount="100000" sheet="1"/>
  <mergeCells count="11">
    <mergeCell ref="B11:G11"/>
    <mergeCell ref="B12:G12"/>
    <mergeCell ref="B13:G13"/>
    <mergeCell ref="A17:G17"/>
    <mergeCell ref="A18:G18"/>
    <mergeCell ref="B5:G5"/>
    <mergeCell ref="B6:G6"/>
    <mergeCell ref="B7:G7"/>
    <mergeCell ref="B8:G8"/>
    <mergeCell ref="B9:G9"/>
    <mergeCell ref="B10:G10"/>
  </mergeCells>
  <pageMargins left="0.78740157480314965" right="0.78740157480314965" top="0.98425196850393704" bottom="0.59055118110236227" header="0.51181102362204722" footer="0.19685039370078741"/>
  <pageSetup paperSize="9" orientation="portrait" horizontalDpi="300" verticalDpi="300" r:id="rId1"/>
  <headerFooter alignWithMargins="0">
    <oddFooter>&amp;L&amp;9Zpracováno programem &amp;"Arial CE,Tučné"BUILDpower,  © RTS, a.s.&amp;R&amp;9Stránka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31A59-6121-4200-9091-D984A9CC177F}">
  <sheetPr codeName="List5111"/>
  <dimension ref="A1:N41"/>
  <sheetViews>
    <sheetView showGridLines="0" view="pageBreakPreview" zoomScale="75" zoomScaleNormal="100" zoomScaleSheetLayoutView="75" workbookViewId="0">
      <selection activeCell="N28" sqref="N28"/>
    </sheetView>
  </sheetViews>
  <sheetFormatPr defaultRowHeight="12.75" x14ac:dyDescent="0.2"/>
  <cols>
    <col min="1" max="1" width="0.5703125" style="22" customWidth="1"/>
    <col min="2" max="2" width="7.140625" style="22" customWidth="1"/>
    <col min="3" max="3" width="9.140625" style="22"/>
    <col min="4" max="4" width="19.7109375" style="22" customWidth="1"/>
    <col min="5" max="5" width="7" style="22" customWidth="1"/>
    <col min="6" max="6" width="12.7109375" style="22" customWidth="1"/>
    <col min="7" max="7" width="12.5703125" style="22" customWidth="1"/>
    <col min="8" max="14" width="10.7109375" style="22" customWidth="1"/>
    <col min="15" max="256" width="9.140625" style="22"/>
    <col min="257" max="257" width="0.5703125" style="22" customWidth="1"/>
    <col min="258" max="258" width="7.140625" style="22" customWidth="1"/>
    <col min="259" max="259" width="9.140625" style="22"/>
    <col min="260" max="260" width="19.7109375" style="22" customWidth="1"/>
    <col min="261" max="261" width="7" style="22" customWidth="1"/>
    <col min="262" max="262" width="12.7109375" style="22" customWidth="1"/>
    <col min="263" max="263" width="12.5703125" style="22" customWidth="1"/>
    <col min="264" max="270" width="10.7109375" style="22" customWidth="1"/>
    <col min="271" max="512" width="9.140625" style="22"/>
    <col min="513" max="513" width="0.5703125" style="22" customWidth="1"/>
    <col min="514" max="514" width="7.140625" style="22" customWidth="1"/>
    <col min="515" max="515" width="9.140625" style="22"/>
    <col min="516" max="516" width="19.7109375" style="22" customWidth="1"/>
    <col min="517" max="517" width="7" style="22" customWidth="1"/>
    <col min="518" max="518" width="12.7109375" style="22" customWidth="1"/>
    <col min="519" max="519" width="12.5703125" style="22" customWidth="1"/>
    <col min="520" max="526" width="10.7109375" style="22" customWidth="1"/>
    <col min="527" max="768" width="9.140625" style="22"/>
    <col min="769" max="769" width="0.5703125" style="22" customWidth="1"/>
    <col min="770" max="770" width="7.140625" style="22" customWidth="1"/>
    <col min="771" max="771" width="9.140625" style="22"/>
    <col min="772" max="772" width="19.7109375" style="22" customWidth="1"/>
    <col min="773" max="773" width="7" style="22" customWidth="1"/>
    <col min="774" max="774" width="12.7109375" style="22" customWidth="1"/>
    <col min="775" max="775" width="12.5703125" style="22" customWidth="1"/>
    <col min="776" max="782" width="10.7109375" style="22" customWidth="1"/>
    <col min="783" max="1024" width="9.140625" style="22"/>
    <col min="1025" max="1025" width="0.5703125" style="22" customWidth="1"/>
    <col min="1026" max="1026" width="7.140625" style="22" customWidth="1"/>
    <col min="1027" max="1027" width="9.140625" style="22"/>
    <col min="1028" max="1028" width="19.7109375" style="22" customWidth="1"/>
    <col min="1029" max="1029" width="7" style="22" customWidth="1"/>
    <col min="1030" max="1030" width="12.7109375" style="22" customWidth="1"/>
    <col min="1031" max="1031" width="12.5703125" style="22" customWidth="1"/>
    <col min="1032" max="1038" width="10.7109375" style="22" customWidth="1"/>
    <col min="1039" max="1280" width="9.140625" style="22"/>
    <col min="1281" max="1281" width="0.5703125" style="22" customWidth="1"/>
    <col min="1282" max="1282" width="7.140625" style="22" customWidth="1"/>
    <col min="1283" max="1283" width="9.140625" style="22"/>
    <col min="1284" max="1284" width="19.7109375" style="22" customWidth="1"/>
    <col min="1285" max="1285" width="7" style="22" customWidth="1"/>
    <col min="1286" max="1286" width="12.7109375" style="22" customWidth="1"/>
    <col min="1287" max="1287" width="12.5703125" style="22" customWidth="1"/>
    <col min="1288" max="1294" width="10.7109375" style="22" customWidth="1"/>
    <col min="1295" max="1536" width="9.140625" style="22"/>
    <col min="1537" max="1537" width="0.5703125" style="22" customWidth="1"/>
    <col min="1538" max="1538" width="7.140625" style="22" customWidth="1"/>
    <col min="1539" max="1539" width="9.140625" style="22"/>
    <col min="1540" max="1540" width="19.7109375" style="22" customWidth="1"/>
    <col min="1541" max="1541" width="7" style="22" customWidth="1"/>
    <col min="1542" max="1542" width="12.7109375" style="22" customWidth="1"/>
    <col min="1543" max="1543" width="12.5703125" style="22" customWidth="1"/>
    <col min="1544" max="1550" width="10.7109375" style="22" customWidth="1"/>
    <col min="1551" max="1792" width="9.140625" style="22"/>
    <col min="1793" max="1793" width="0.5703125" style="22" customWidth="1"/>
    <col min="1794" max="1794" width="7.140625" style="22" customWidth="1"/>
    <col min="1795" max="1795" width="9.140625" style="22"/>
    <col min="1796" max="1796" width="19.7109375" style="22" customWidth="1"/>
    <col min="1797" max="1797" width="7" style="22" customWidth="1"/>
    <col min="1798" max="1798" width="12.7109375" style="22" customWidth="1"/>
    <col min="1799" max="1799" width="12.5703125" style="22" customWidth="1"/>
    <col min="1800" max="1806" width="10.7109375" style="22" customWidth="1"/>
    <col min="1807" max="2048" width="9.140625" style="22"/>
    <col min="2049" max="2049" width="0.5703125" style="22" customWidth="1"/>
    <col min="2050" max="2050" width="7.140625" style="22" customWidth="1"/>
    <col min="2051" max="2051" width="9.140625" style="22"/>
    <col min="2052" max="2052" width="19.7109375" style="22" customWidth="1"/>
    <col min="2053" max="2053" width="7" style="22" customWidth="1"/>
    <col min="2054" max="2054" width="12.7109375" style="22" customWidth="1"/>
    <col min="2055" max="2055" width="12.5703125" style="22" customWidth="1"/>
    <col min="2056" max="2062" width="10.7109375" style="22" customWidth="1"/>
    <col min="2063" max="2304" width="9.140625" style="22"/>
    <col min="2305" max="2305" width="0.5703125" style="22" customWidth="1"/>
    <col min="2306" max="2306" width="7.140625" style="22" customWidth="1"/>
    <col min="2307" max="2307" width="9.140625" style="22"/>
    <col min="2308" max="2308" width="19.7109375" style="22" customWidth="1"/>
    <col min="2309" max="2309" width="7" style="22" customWidth="1"/>
    <col min="2310" max="2310" width="12.7109375" style="22" customWidth="1"/>
    <col min="2311" max="2311" width="12.5703125" style="22" customWidth="1"/>
    <col min="2312" max="2318" width="10.7109375" style="22" customWidth="1"/>
    <col min="2319" max="2560" width="9.140625" style="22"/>
    <col min="2561" max="2561" width="0.5703125" style="22" customWidth="1"/>
    <col min="2562" max="2562" width="7.140625" style="22" customWidth="1"/>
    <col min="2563" max="2563" width="9.140625" style="22"/>
    <col min="2564" max="2564" width="19.7109375" style="22" customWidth="1"/>
    <col min="2565" max="2565" width="7" style="22" customWidth="1"/>
    <col min="2566" max="2566" width="12.7109375" style="22" customWidth="1"/>
    <col min="2567" max="2567" width="12.5703125" style="22" customWidth="1"/>
    <col min="2568" max="2574" width="10.7109375" style="22" customWidth="1"/>
    <col min="2575" max="2816" width="9.140625" style="22"/>
    <col min="2817" max="2817" width="0.5703125" style="22" customWidth="1"/>
    <col min="2818" max="2818" width="7.140625" style="22" customWidth="1"/>
    <col min="2819" max="2819" width="9.140625" style="22"/>
    <col min="2820" max="2820" width="19.7109375" style="22" customWidth="1"/>
    <col min="2821" max="2821" width="7" style="22" customWidth="1"/>
    <col min="2822" max="2822" width="12.7109375" style="22" customWidth="1"/>
    <col min="2823" max="2823" width="12.5703125" style="22" customWidth="1"/>
    <col min="2824" max="2830" width="10.7109375" style="22" customWidth="1"/>
    <col min="2831" max="3072" width="9.140625" style="22"/>
    <col min="3073" max="3073" width="0.5703125" style="22" customWidth="1"/>
    <col min="3074" max="3074" width="7.140625" style="22" customWidth="1"/>
    <col min="3075" max="3075" width="9.140625" style="22"/>
    <col min="3076" max="3076" width="19.7109375" style="22" customWidth="1"/>
    <col min="3077" max="3077" width="7" style="22" customWidth="1"/>
    <col min="3078" max="3078" width="12.7109375" style="22" customWidth="1"/>
    <col min="3079" max="3079" width="12.5703125" style="22" customWidth="1"/>
    <col min="3080" max="3086" width="10.7109375" style="22" customWidth="1"/>
    <col min="3087" max="3328" width="9.140625" style="22"/>
    <col min="3329" max="3329" width="0.5703125" style="22" customWidth="1"/>
    <col min="3330" max="3330" width="7.140625" style="22" customWidth="1"/>
    <col min="3331" max="3331" width="9.140625" style="22"/>
    <col min="3332" max="3332" width="19.7109375" style="22" customWidth="1"/>
    <col min="3333" max="3333" width="7" style="22" customWidth="1"/>
    <col min="3334" max="3334" width="12.7109375" style="22" customWidth="1"/>
    <col min="3335" max="3335" width="12.5703125" style="22" customWidth="1"/>
    <col min="3336" max="3342" width="10.7109375" style="22" customWidth="1"/>
    <col min="3343" max="3584" width="9.140625" style="22"/>
    <col min="3585" max="3585" width="0.5703125" style="22" customWidth="1"/>
    <col min="3586" max="3586" width="7.140625" style="22" customWidth="1"/>
    <col min="3587" max="3587" width="9.140625" style="22"/>
    <col min="3588" max="3588" width="19.7109375" style="22" customWidth="1"/>
    <col min="3589" max="3589" width="7" style="22" customWidth="1"/>
    <col min="3590" max="3590" width="12.7109375" style="22" customWidth="1"/>
    <col min="3591" max="3591" width="12.5703125" style="22" customWidth="1"/>
    <col min="3592" max="3598" width="10.7109375" style="22" customWidth="1"/>
    <col min="3599" max="3840" width="9.140625" style="22"/>
    <col min="3841" max="3841" width="0.5703125" style="22" customWidth="1"/>
    <col min="3842" max="3842" width="7.140625" style="22" customWidth="1"/>
    <col min="3843" max="3843" width="9.140625" style="22"/>
    <col min="3844" max="3844" width="19.7109375" style="22" customWidth="1"/>
    <col min="3845" max="3845" width="7" style="22" customWidth="1"/>
    <col min="3846" max="3846" width="12.7109375" style="22" customWidth="1"/>
    <col min="3847" max="3847" width="12.5703125" style="22" customWidth="1"/>
    <col min="3848" max="3854" width="10.7109375" style="22" customWidth="1"/>
    <col min="3855" max="4096" width="9.140625" style="22"/>
    <col min="4097" max="4097" width="0.5703125" style="22" customWidth="1"/>
    <col min="4098" max="4098" width="7.140625" style="22" customWidth="1"/>
    <col min="4099" max="4099" width="9.140625" style="22"/>
    <col min="4100" max="4100" width="19.7109375" style="22" customWidth="1"/>
    <col min="4101" max="4101" width="7" style="22" customWidth="1"/>
    <col min="4102" max="4102" width="12.7109375" style="22" customWidth="1"/>
    <col min="4103" max="4103" width="12.5703125" style="22" customWidth="1"/>
    <col min="4104" max="4110" width="10.7109375" style="22" customWidth="1"/>
    <col min="4111" max="4352" width="9.140625" style="22"/>
    <col min="4353" max="4353" width="0.5703125" style="22" customWidth="1"/>
    <col min="4354" max="4354" width="7.140625" style="22" customWidth="1"/>
    <col min="4355" max="4355" width="9.140625" style="22"/>
    <col min="4356" max="4356" width="19.7109375" style="22" customWidth="1"/>
    <col min="4357" max="4357" width="7" style="22" customWidth="1"/>
    <col min="4358" max="4358" width="12.7109375" style="22" customWidth="1"/>
    <col min="4359" max="4359" width="12.5703125" style="22" customWidth="1"/>
    <col min="4360" max="4366" width="10.7109375" style="22" customWidth="1"/>
    <col min="4367" max="4608" width="9.140625" style="22"/>
    <col min="4609" max="4609" width="0.5703125" style="22" customWidth="1"/>
    <col min="4610" max="4610" width="7.140625" style="22" customWidth="1"/>
    <col min="4611" max="4611" width="9.140625" style="22"/>
    <col min="4612" max="4612" width="19.7109375" style="22" customWidth="1"/>
    <col min="4613" max="4613" width="7" style="22" customWidth="1"/>
    <col min="4614" max="4614" width="12.7109375" style="22" customWidth="1"/>
    <col min="4615" max="4615" width="12.5703125" style="22" customWidth="1"/>
    <col min="4616" max="4622" width="10.7109375" style="22" customWidth="1"/>
    <col min="4623" max="4864" width="9.140625" style="22"/>
    <col min="4865" max="4865" width="0.5703125" style="22" customWidth="1"/>
    <col min="4866" max="4866" width="7.140625" style="22" customWidth="1"/>
    <col min="4867" max="4867" width="9.140625" style="22"/>
    <col min="4868" max="4868" width="19.7109375" style="22" customWidth="1"/>
    <col min="4869" max="4869" width="7" style="22" customWidth="1"/>
    <col min="4870" max="4870" width="12.7109375" style="22" customWidth="1"/>
    <col min="4871" max="4871" width="12.5703125" style="22" customWidth="1"/>
    <col min="4872" max="4878" width="10.7109375" style="22" customWidth="1"/>
    <col min="4879" max="5120" width="9.140625" style="22"/>
    <col min="5121" max="5121" width="0.5703125" style="22" customWidth="1"/>
    <col min="5122" max="5122" width="7.140625" style="22" customWidth="1"/>
    <col min="5123" max="5123" width="9.140625" style="22"/>
    <col min="5124" max="5124" width="19.7109375" style="22" customWidth="1"/>
    <col min="5125" max="5125" width="7" style="22" customWidth="1"/>
    <col min="5126" max="5126" width="12.7109375" style="22" customWidth="1"/>
    <col min="5127" max="5127" width="12.5703125" style="22" customWidth="1"/>
    <col min="5128" max="5134" width="10.7109375" style="22" customWidth="1"/>
    <col min="5135" max="5376" width="9.140625" style="22"/>
    <col min="5377" max="5377" width="0.5703125" style="22" customWidth="1"/>
    <col min="5378" max="5378" width="7.140625" style="22" customWidth="1"/>
    <col min="5379" max="5379" width="9.140625" style="22"/>
    <col min="5380" max="5380" width="19.7109375" style="22" customWidth="1"/>
    <col min="5381" max="5381" width="7" style="22" customWidth="1"/>
    <col min="5382" max="5382" width="12.7109375" style="22" customWidth="1"/>
    <col min="5383" max="5383" width="12.5703125" style="22" customWidth="1"/>
    <col min="5384" max="5390" width="10.7109375" style="22" customWidth="1"/>
    <col min="5391" max="5632" width="9.140625" style="22"/>
    <col min="5633" max="5633" width="0.5703125" style="22" customWidth="1"/>
    <col min="5634" max="5634" width="7.140625" style="22" customWidth="1"/>
    <col min="5635" max="5635" width="9.140625" style="22"/>
    <col min="5636" max="5636" width="19.7109375" style="22" customWidth="1"/>
    <col min="5637" max="5637" width="7" style="22" customWidth="1"/>
    <col min="5638" max="5638" width="12.7109375" style="22" customWidth="1"/>
    <col min="5639" max="5639" width="12.5703125" style="22" customWidth="1"/>
    <col min="5640" max="5646" width="10.7109375" style="22" customWidth="1"/>
    <col min="5647" max="5888" width="9.140625" style="22"/>
    <col min="5889" max="5889" width="0.5703125" style="22" customWidth="1"/>
    <col min="5890" max="5890" width="7.140625" style="22" customWidth="1"/>
    <col min="5891" max="5891" width="9.140625" style="22"/>
    <col min="5892" max="5892" width="19.7109375" style="22" customWidth="1"/>
    <col min="5893" max="5893" width="7" style="22" customWidth="1"/>
    <col min="5894" max="5894" width="12.7109375" style="22" customWidth="1"/>
    <col min="5895" max="5895" width="12.5703125" style="22" customWidth="1"/>
    <col min="5896" max="5902" width="10.7109375" style="22" customWidth="1"/>
    <col min="5903" max="6144" width="9.140625" style="22"/>
    <col min="6145" max="6145" width="0.5703125" style="22" customWidth="1"/>
    <col min="6146" max="6146" width="7.140625" style="22" customWidth="1"/>
    <col min="6147" max="6147" width="9.140625" style="22"/>
    <col min="6148" max="6148" width="19.7109375" style="22" customWidth="1"/>
    <col min="6149" max="6149" width="7" style="22" customWidth="1"/>
    <col min="6150" max="6150" width="12.7109375" style="22" customWidth="1"/>
    <col min="6151" max="6151" width="12.5703125" style="22" customWidth="1"/>
    <col min="6152" max="6158" width="10.7109375" style="22" customWidth="1"/>
    <col min="6159" max="6400" width="9.140625" style="22"/>
    <col min="6401" max="6401" width="0.5703125" style="22" customWidth="1"/>
    <col min="6402" max="6402" width="7.140625" style="22" customWidth="1"/>
    <col min="6403" max="6403" width="9.140625" style="22"/>
    <col min="6404" max="6404" width="19.7109375" style="22" customWidth="1"/>
    <col min="6405" max="6405" width="7" style="22" customWidth="1"/>
    <col min="6406" max="6406" width="12.7109375" style="22" customWidth="1"/>
    <col min="6407" max="6407" width="12.5703125" style="22" customWidth="1"/>
    <col min="6408" max="6414" width="10.7109375" style="22" customWidth="1"/>
    <col min="6415" max="6656" width="9.140625" style="22"/>
    <col min="6657" max="6657" width="0.5703125" style="22" customWidth="1"/>
    <col min="6658" max="6658" width="7.140625" style="22" customWidth="1"/>
    <col min="6659" max="6659" width="9.140625" style="22"/>
    <col min="6660" max="6660" width="19.7109375" style="22" customWidth="1"/>
    <col min="6661" max="6661" width="7" style="22" customWidth="1"/>
    <col min="6662" max="6662" width="12.7109375" style="22" customWidth="1"/>
    <col min="6663" max="6663" width="12.5703125" style="22" customWidth="1"/>
    <col min="6664" max="6670" width="10.7109375" style="22" customWidth="1"/>
    <col min="6671" max="6912" width="9.140625" style="22"/>
    <col min="6913" max="6913" width="0.5703125" style="22" customWidth="1"/>
    <col min="6914" max="6914" width="7.140625" style="22" customWidth="1"/>
    <col min="6915" max="6915" width="9.140625" style="22"/>
    <col min="6916" max="6916" width="19.7109375" style="22" customWidth="1"/>
    <col min="6917" max="6917" width="7" style="22" customWidth="1"/>
    <col min="6918" max="6918" width="12.7109375" style="22" customWidth="1"/>
    <col min="6919" max="6919" width="12.5703125" style="22" customWidth="1"/>
    <col min="6920" max="6926" width="10.7109375" style="22" customWidth="1"/>
    <col min="6927" max="7168" width="9.140625" style="22"/>
    <col min="7169" max="7169" width="0.5703125" style="22" customWidth="1"/>
    <col min="7170" max="7170" width="7.140625" style="22" customWidth="1"/>
    <col min="7171" max="7171" width="9.140625" style="22"/>
    <col min="7172" max="7172" width="19.7109375" style="22" customWidth="1"/>
    <col min="7173" max="7173" width="7" style="22" customWidth="1"/>
    <col min="7174" max="7174" width="12.7109375" style="22" customWidth="1"/>
    <col min="7175" max="7175" width="12.5703125" style="22" customWidth="1"/>
    <col min="7176" max="7182" width="10.7109375" style="22" customWidth="1"/>
    <col min="7183" max="7424" width="9.140625" style="22"/>
    <col min="7425" max="7425" width="0.5703125" style="22" customWidth="1"/>
    <col min="7426" max="7426" width="7.140625" style="22" customWidth="1"/>
    <col min="7427" max="7427" width="9.140625" style="22"/>
    <col min="7428" max="7428" width="19.7109375" style="22" customWidth="1"/>
    <col min="7429" max="7429" width="7" style="22" customWidth="1"/>
    <col min="7430" max="7430" width="12.7109375" style="22" customWidth="1"/>
    <col min="7431" max="7431" width="12.5703125" style="22" customWidth="1"/>
    <col min="7432" max="7438" width="10.7109375" style="22" customWidth="1"/>
    <col min="7439" max="7680" width="9.140625" style="22"/>
    <col min="7681" max="7681" width="0.5703125" style="22" customWidth="1"/>
    <col min="7682" max="7682" width="7.140625" style="22" customWidth="1"/>
    <col min="7683" max="7683" width="9.140625" style="22"/>
    <col min="7684" max="7684" width="19.7109375" style="22" customWidth="1"/>
    <col min="7685" max="7685" width="7" style="22" customWidth="1"/>
    <col min="7686" max="7686" width="12.7109375" style="22" customWidth="1"/>
    <col min="7687" max="7687" width="12.5703125" style="22" customWidth="1"/>
    <col min="7688" max="7694" width="10.7109375" style="22" customWidth="1"/>
    <col min="7695" max="7936" width="9.140625" style="22"/>
    <col min="7937" max="7937" width="0.5703125" style="22" customWidth="1"/>
    <col min="7938" max="7938" width="7.140625" style="22" customWidth="1"/>
    <col min="7939" max="7939" width="9.140625" style="22"/>
    <col min="7940" max="7940" width="19.7109375" style="22" customWidth="1"/>
    <col min="7941" max="7941" width="7" style="22" customWidth="1"/>
    <col min="7942" max="7942" width="12.7109375" style="22" customWidth="1"/>
    <col min="7943" max="7943" width="12.5703125" style="22" customWidth="1"/>
    <col min="7944" max="7950" width="10.7109375" style="22" customWidth="1"/>
    <col min="7951" max="8192" width="9.140625" style="22"/>
    <col min="8193" max="8193" width="0.5703125" style="22" customWidth="1"/>
    <col min="8194" max="8194" width="7.140625" style="22" customWidth="1"/>
    <col min="8195" max="8195" width="9.140625" style="22"/>
    <col min="8196" max="8196" width="19.7109375" style="22" customWidth="1"/>
    <col min="8197" max="8197" width="7" style="22" customWidth="1"/>
    <col min="8198" max="8198" width="12.7109375" style="22" customWidth="1"/>
    <col min="8199" max="8199" width="12.5703125" style="22" customWidth="1"/>
    <col min="8200" max="8206" width="10.7109375" style="22" customWidth="1"/>
    <col min="8207" max="8448" width="9.140625" style="22"/>
    <col min="8449" max="8449" width="0.5703125" style="22" customWidth="1"/>
    <col min="8450" max="8450" width="7.140625" style="22" customWidth="1"/>
    <col min="8451" max="8451" width="9.140625" style="22"/>
    <col min="8452" max="8452" width="19.7109375" style="22" customWidth="1"/>
    <col min="8453" max="8453" width="7" style="22" customWidth="1"/>
    <col min="8454" max="8454" width="12.7109375" style="22" customWidth="1"/>
    <col min="8455" max="8455" width="12.5703125" style="22" customWidth="1"/>
    <col min="8456" max="8462" width="10.7109375" style="22" customWidth="1"/>
    <col min="8463" max="8704" width="9.140625" style="22"/>
    <col min="8705" max="8705" width="0.5703125" style="22" customWidth="1"/>
    <col min="8706" max="8706" width="7.140625" style="22" customWidth="1"/>
    <col min="8707" max="8707" width="9.140625" style="22"/>
    <col min="8708" max="8708" width="19.7109375" style="22" customWidth="1"/>
    <col min="8709" max="8709" width="7" style="22" customWidth="1"/>
    <col min="8710" max="8710" width="12.7109375" style="22" customWidth="1"/>
    <col min="8711" max="8711" width="12.5703125" style="22" customWidth="1"/>
    <col min="8712" max="8718" width="10.7109375" style="22" customWidth="1"/>
    <col min="8719" max="8960" width="9.140625" style="22"/>
    <col min="8961" max="8961" width="0.5703125" style="22" customWidth="1"/>
    <col min="8962" max="8962" width="7.140625" style="22" customWidth="1"/>
    <col min="8963" max="8963" width="9.140625" style="22"/>
    <col min="8964" max="8964" width="19.7109375" style="22" customWidth="1"/>
    <col min="8965" max="8965" width="7" style="22" customWidth="1"/>
    <col min="8966" max="8966" width="12.7109375" style="22" customWidth="1"/>
    <col min="8967" max="8967" width="12.5703125" style="22" customWidth="1"/>
    <col min="8968" max="8974" width="10.7109375" style="22" customWidth="1"/>
    <col min="8975" max="9216" width="9.140625" style="22"/>
    <col min="9217" max="9217" width="0.5703125" style="22" customWidth="1"/>
    <col min="9218" max="9218" width="7.140625" style="22" customWidth="1"/>
    <col min="9219" max="9219" width="9.140625" style="22"/>
    <col min="9220" max="9220" width="19.7109375" style="22" customWidth="1"/>
    <col min="9221" max="9221" width="7" style="22" customWidth="1"/>
    <col min="9222" max="9222" width="12.7109375" style="22" customWidth="1"/>
    <col min="9223" max="9223" width="12.5703125" style="22" customWidth="1"/>
    <col min="9224" max="9230" width="10.7109375" style="22" customWidth="1"/>
    <col min="9231" max="9472" width="9.140625" style="22"/>
    <col min="9473" max="9473" width="0.5703125" style="22" customWidth="1"/>
    <col min="9474" max="9474" width="7.140625" style="22" customWidth="1"/>
    <col min="9475" max="9475" width="9.140625" style="22"/>
    <col min="9476" max="9476" width="19.7109375" style="22" customWidth="1"/>
    <col min="9477" max="9477" width="7" style="22" customWidth="1"/>
    <col min="9478" max="9478" width="12.7109375" style="22" customWidth="1"/>
    <col min="9479" max="9479" width="12.5703125" style="22" customWidth="1"/>
    <col min="9480" max="9486" width="10.7109375" style="22" customWidth="1"/>
    <col min="9487" max="9728" width="9.140625" style="22"/>
    <col min="9729" max="9729" width="0.5703125" style="22" customWidth="1"/>
    <col min="9730" max="9730" width="7.140625" style="22" customWidth="1"/>
    <col min="9731" max="9731" width="9.140625" style="22"/>
    <col min="9732" max="9732" width="19.7109375" style="22" customWidth="1"/>
    <col min="9733" max="9733" width="7" style="22" customWidth="1"/>
    <col min="9734" max="9734" width="12.7109375" style="22" customWidth="1"/>
    <col min="9735" max="9735" width="12.5703125" style="22" customWidth="1"/>
    <col min="9736" max="9742" width="10.7109375" style="22" customWidth="1"/>
    <col min="9743" max="9984" width="9.140625" style="22"/>
    <col min="9985" max="9985" width="0.5703125" style="22" customWidth="1"/>
    <col min="9986" max="9986" width="7.140625" style="22" customWidth="1"/>
    <col min="9987" max="9987" width="9.140625" style="22"/>
    <col min="9988" max="9988" width="19.7109375" style="22" customWidth="1"/>
    <col min="9989" max="9989" width="7" style="22" customWidth="1"/>
    <col min="9990" max="9990" width="12.7109375" style="22" customWidth="1"/>
    <col min="9991" max="9991" width="12.5703125" style="22" customWidth="1"/>
    <col min="9992" max="9998" width="10.7109375" style="22" customWidth="1"/>
    <col min="9999" max="10240" width="9.140625" style="22"/>
    <col min="10241" max="10241" width="0.5703125" style="22" customWidth="1"/>
    <col min="10242" max="10242" width="7.140625" style="22" customWidth="1"/>
    <col min="10243" max="10243" width="9.140625" style="22"/>
    <col min="10244" max="10244" width="19.7109375" style="22" customWidth="1"/>
    <col min="10245" max="10245" width="7" style="22" customWidth="1"/>
    <col min="10246" max="10246" width="12.7109375" style="22" customWidth="1"/>
    <col min="10247" max="10247" width="12.5703125" style="22" customWidth="1"/>
    <col min="10248" max="10254" width="10.7109375" style="22" customWidth="1"/>
    <col min="10255" max="10496" width="9.140625" style="22"/>
    <col min="10497" max="10497" width="0.5703125" style="22" customWidth="1"/>
    <col min="10498" max="10498" width="7.140625" style="22" customWidth="1"/>
    <col min="10499" max="10499" width="9.140625" style="22"/>
    <col min="10500" max="10500" width="19.7109375" style="22" customWidth="1"/>
    <col min="10501" max="10501" width="7" style="22" customWidth="1"/>
    <col min="10502" max="10502" width="12.7109375" style="22" customWidth="1"/>
    <col min="10503" max="10503" width="12.5703125" style="22" customWidth="1"/>
    <col min="10504" max="10510" width="10.7109375" style="22" customWidth="1"/>
    <col min="10511" max="10752" width="9.140625" style="22"/>
    <col min="10753" max="10753" width="0.5703125" style="22" customWidth="1"/>
    <col min="10754" max="10754" width="7.140625" style="22" customWidth="1"/>
    <col min="10755" max="10755" width="9.140625" style="22"/>
    <col min="10756" max="10756" width="19.7109375" style="22" customWidth="1"/>
    <col min="10757" max="10757" width="7" style="22" customWidth="1"/>
    <col min="10758" max="10758" width="12.7109375" style="22" customWidth="1"/>
    <col min="10759" max="10759" width="12.5703125" style="22" customWidth="1"/>
    <col min="10760" max="10766" width="10.7109375" style="22" customWidth="1"/>
    <col min="10767" max="11008" width="9.140625" style="22"/>
    <col min="11009" max="11009" width="0.5703125" style="22" customWidth="1"/>
    <col min="11010" max="11010" width="7.140625" style="22" customWidth="1"/>
    <col min="11011" max="11011" width="9.140625" style="22"/>
    <col min="11012" max="11012" width="19.7109375" style="22" customWidth="1"/>
    <col min="11013" max="11013" width="7" style="22" customWidth="1"/>
    <col min="11014" max="11014" width="12.7109375" style="22" customWidth="1"/>
    <col min="11015" max="11015" width="12.5703125" style="22" customWidth="1"/>
    <col min="11016" max="11022" width="10.7109375" style="22" customWidth="1"/>
    <col min="11023" max="11264" width="9.140625" style="22"/>
    <col min="11265" max="11265" width="0.5703125" style="22" customWidth="1"/>
    <col min="11266" max="11266" width="7.140625" style="22" customWidth="1"/>
    <col min="11267" max="11267" width="9.140625" style="22"/>
    <col min="11268" max="11268" width="19.7109375" style="22" customWidth="1"/>
    <col min="11269" max="11269" width="7" style="22" customWidth="1"/>
    <col min="11270" max="11270" width="12.7109375" style="22" customWidth="1"/>
    <col min="11271" max="11271" width="12.5703125" style="22" customWidth="1"/>
    <col min="11272" max="11278" width="10.7109375" style="22" customWidth="1"/>
    <col min="11279" max="11520" width="9.140625" style="22"/>
    <col min="11521" max="11521" width="0.5703125" style="22" customWidth="1"/>
    <col min="11522" max="11522" width="7.140625" style="22" customWidth="1"/>
    <col min="11523" max="11523" width="9.140625" style="22"/>
    <col min="11524" max="11524" width="19.7109375" style="22" customWidth="1"/>
    <col min="11525" max="11525" width="7" style="22" customWidth="1"/>
    <col min="11526" max="11526" width="12.7109375" style="22" customWidth="1"/>
    <col min="11527" max="11527" width="12.5703125" style="22" customWidth="1"/>
    <col min="11528" max="11534" width="10.7109375" style="22" customWidth="1"/>
    <col min="11535" max="11776" width="9.140625" style="22"/>
    <col min="11777" max="11777" width="0.5703125" style="22" customWidth="1"/>
    <col min="11778" max="11778" width="7.140625" style="22" customWidth="1"/>
    <col min="11779" max="11779" width="9.140625" style="22"/>
    <col min="11780" max="11780" width="19.7109375" style="22" customWidth="1"/>
    <col min="11781" max="11781" width="7" style="22" customWidth="1"/>
    <col min="11782" max="11782" width="12.7109375" style="22" customWidth="1"/>
    <col min="11783" max="11783" width="12.5703125" style="22" customWidth="1"/>
    <col min="11784" max="11790" width="10.7109375" style="22" customWidth="1"/>
    <col min="11791" max="12032" width="9.140625" style="22"/>
    <col min="12033" max="12033" width="0.5703125" style="22" customWidth="1"/>
    <col min="12034" max="12034" width="7.140625" style="22" customWidth="1"/>
    <col min="12035" max="12035" width="9.140625" style="22"/>
    <col min="12036" max="12036" width="19.7109375" style="22" customWidth="1"/>
    <col min="12037" max="12037" width="7" style="22" customWidth="1"/>
    <col min="12038" max="12038" width="12.7109375" style="22" customWidth="1"/>
    <col min="12039" max="12039" width="12.5703125" style="22" customWidth="1"/>
    <col min="12040" max="12046" width="10.7109375" style="22" customWidth="1"/>
    <col min="12047" max="12288" width="9.140625" style="22"/>
    <col min="12289" max="12289" width="0.5703125" style="22" customWidth="1"/>
    <col min="12290" max="12290" width="7.140625" style="22" customWidth="1"/>
    <col min="12291" max="12291" width="9.140625" style="22"/>
    <col min="12292" max="12292" width="19.7109375" style="22" customWidth="1"/>
    <col min="12293" max="12293" width="7" style="22" customWidth="1"/>
    <col min="12294" max="12294" width="12.7109375" style="22" customWidth="1"/>
    <col min="12295" max="12295" width="12.5703125" style="22" customWidth="1"/>
    <col min="12296" max="12302" width="10.7109375" style="22" customWidth="1"/>
    <col min="12303" max="12544" width="9.140625" style="22"/>
    <col min="12545" max="12545" width="0.5703125" style="22" customWidth="1"/>
    <col min="12546" max="12546" width="7.140625" style="22" customWidth="1"/>
    <col min="12547" max="12547" width="9.140625" style="22"/>
    <col min="12548" max="12548" width="19.7109375" style="22" customWidth="1"/>
    <col min="12549" max="12549" width="7" style="22" customWidth="1"/>
    <col min="12550" max="12550" width="12.7109375" style="22" customWidth="1"/>
    <col min="12551" max="12551" width="12.5703125" style="22" customWidth="1"/>
    <col min="12552" max="12558" width="10.7109375" style="22" customWidth="1"/>
    <col min="12559" max="12800" width="9.140625" style="22"/>
    <col min="12801" max="12801" width="0.5703125" style="22" customWidth="1"/>
    <col min="12802" max="12802" width="7.140625" style="22" customWidth="1"/>
    <col min="12803" max="12803" width="9.140625" style="22"/>
    <col min="12804" max="12804" width="19.7109375" style="22" customWidth="1"/>
    <col min="12805" max="12805" width="7" style="22" customWidth="1"/>
    <col min="12806" max="12806" width="12.7109375" style="22" customWidth="1"/>
    <col min="12807" max="12807" width="12.5703125" style="22" customWidth="1"/>
    <col min="12808" max="12814" width="10.7109375" style="22" customWidth="1"/>
    <col min="12815" max="13056" width="9.140625" style="22"/>
    <col min="13057" max="13057" width="0.5703125" style="22" customWidth="1"/>
    <col min="13058" max="13058" width="7.140625" style="22" customWidth="1"/>
    <col min="13059" max="13059" width="9.140625" style="22"/>
    <col min="13060" max="13060" width="19.7109375" style="22" customWidth="1"/>
    <col min="13061" max="13061" width="7" style="22" customWidth="1"/>
    <col min="13062" max="13062" width="12.7109375" style="22" customWidth="1"/>
    <col min="13063" max="13063" width="12.5703125" style="22" customWidth="1"/>
    <col min="13064" max="13070" width="10.7109375" style="22" customWidth="1"/>
    <col min="13071" max="13312" width="9.140625" style="22"/>
    <col min="13313" max="13313" width="0.5703125" style="22" customWidth="1"/>
    <col min="13314" max="13314" width="7.140625" style="22" customWidth="1"/>
    <col min="13315" max="13315" width="9.140625" style="22"/>
    <col min="13316" max="13316" width="19.7109375" style="22" customWidth="1"/>
    <col min="13317" max="13317" width="7" style="22" customWidth="1"/>
    <col min="13318" max="13318" width="12.7109375" style="22" customWidth="1"/>
    <col min="13319" max="13319" width="12.5703125" style="22" customWidth="1"/>
    <col min="13320" max="13326" width="10.7109375" style="22" customWidth="1"/>
    <col min="13327" max="13568" width="9.140625" style="22"/>
    <col min="13569" max="13569" width="0.5703125" style="22" customWidth="1"/>
    <col min="13570" max="13570" width="7.140625" style="22" customWidth="1"/>
    <col min="13571" max="13571" width="9.140625" style="22"/>
    <col min="13572" max="13572" width="19.7109375" style="22" customWidth="1"/>
    <col min="13573" max="13573" width="7" style="22" customWidth="1"/>
    <col min="13574" max="13574" width="12.7109375" style="22" customWidth="1"/>
    <col min="13575" max="13575" width="12.5703125" style="22" customWidth="1"/>
    <col min="13576" max="13582" width="10.7109375" style="22" customWidth="1"/>
    <col min="13583" max="13824" width="9.140625" style="22"/>
    <col min="13825" max="13825" width="0.5703125" style="22" customWidth="1"/>
    <col min="13826" max="13826" width="7.140625" style="22" customWidth="1"/>
    <col min="13827" max="13827" width="9.140625" style="22"/>
    <col min="13828" max="13828" width="19.7109375" style="22" customWidth="1"/>
    <col min="13829" max="13829" width="7" style="22" customWidth="1"/>
    <col min="13830" max="13830" width="12.7109375" style="22" customWidth="1"/>
    <col min="13831" max="13831" width="12.5703125" style="22" customWidth="1"/>
    <col min="13832" max="13838" width="10.7109375" style="22" customWidth="1"/>
    <col min="13839" max="14080" width="9.140625" style="22"/>
    <col min="14081" max="14081" width="0.5703125" style="22" customWidth="1"/>
    <col min="14082" max="14082" width="7.140625" style="22" customWidth="1"/>
    <col min="14083" max="14083" width="9.140625" style="22"/>
    <col min="14084" max="14084" width="19.7109375" style="22" customWidth="1"/>
    <col min="14085" max="14085" width="7" style="22" customWidth="1"/>
    <col min="14086" max="14086" width="12.7109375" style="22" customWidth="1"/>
    <col min="14087" max="14087" width="12.5703125" style="22" customWidth="1"/>
    <col min="14088" max="14094" width="10.7109375" style="22" customWidth="1"/>
    <col min="14095" max="14336" width="9.140625" style="22"/>
    <col min="14337" max="14337" width="0.5703125" style="22" customWidth="1"/>
    <col min="14338" max="14338" width="7.140625" style="22" customWidth="1"/>
    <col min="14339" max="14339" width="9.140625" style="22"/>
    <col min="14340" max="14340" width="19.7109375" style="22" customWidth="1"/>
    <col min="14341" max="14341" width="7" style="22" customWidth="1"/>
    <col min="14342" max="14342" width="12.7109375" style="22" customWidth="1"/>
    <col min="14343" max="14343" width="12.5703125" style="22" customWidth="1"/>
    <col min="14344" max="14350" width="10.7109375" style="22" customWidth="1"/>
    <col min="14351" max="14592" width="9.140625" style="22"/>
    <col min="14593" max="14593" width="0.5703125" style="22" customWidth="1"/>
    <col min="14594" max="14594" width="7.140625" style="22" customWidth="1"/>
    <col min="14595" max="14595" width="9.140625" style="22"/>
    <col min="14596" max="14596" width="19.7109375" style="22" customWidth="1"/>
    <col min="14597" max="14597" width="7" style="22" customWidth="1"/>
    <col min="14598" max="14598" width="12.7109375" style="22" customWidth="1"/>
    <col min="14599" max="14599" width="12.5703125" style="22" customWidth="1"/>
    <col min="14600" max="14606" width="10.7109375" style="22" customWidth="1"/>
    <col min="14607" max="14848" width="9.140625" style="22"/>
    <col min="14849" max="14849" width="0.5703125" style="22" customWidth="1"/>
    <col min="14850" max="14850" width="7.140625" style="22" customWidth="1"/>
    <col min="14851" max="14851" width="9.140625" style="22"/>
    <col min="14852" max="14852" width="19.7109375" style="22" customWidth="1"/>
    <col min="14853" max="14853" width="7" style="22" customWidth="1"/>
    <col min="14854" max="14854" width="12.7109375" style="22" customWidth="1"/>
    <col min="14855" max="14855" width="12.5703125" style="22" customWidth="1"/>
    <col min="14856" max="14862" width="10.7109375" style="22" customWidth="1"/>
    <col min="14863" max="15104" width="9.140625" style="22"/>
    <col min="15105" max="15105" width="0.5703125" style="22" customWidth="1"/>
    <col min="15106" max="15106" width="7.140625" style="22" customWidth="1"/>
    <col min="15107" max="15107" width="9.140625" style="22"/>
    <col min="15108" max="15108" width="19.7109375" style="22" customWidth="1"/>
    <col min="15109" max="15109" width="7" style="22" customWidth="1"/>
    <col min="15110" max="15110" width="12.7109375" style="22" customWidth="1"/>
    <col min="15111" max="15111" width="12.5703125" style="22" customWidth="1"/>
    <col min="15112" max="15118" width="10.7109375" style="22" customWidth="1"/>
    <col min="15119" max="15360" width="9.140625" style="22"/>
    <col min="15361" max="15361" width="0.5703125" style="22" customWidth="1"/>
    <col min="15362" max="15362" width="7.140625" style="22" customWidth="1"/>
    <col min="15363" max="15363" width="9.140625" style="22"/>
    <col min="15364" max="15364" width="19.7109375" style="22" customWidth="1"/>
    <col min="15365" max="15365" width="7" style="22" customWidth="1"/>
    <col min="15366" max="15366" width="12.7109375" style="22" customWidth="1"/>
    <col min="15367" max="15367" width="12.5703125" style="22" customWidth="1"/>
    <col min="15368" max="15374" width="10.7109375" style="22" customWidth="1"/>
    <col min="15375" max="15616" width="9.140625" style="22"/>
    <col min="15617" max="15617" width="0.5703125" style="22" customWidth="1"/>
    <col min="15618" max="15618" width="7.140625" style="22" customWidth="1"/>
    <col min="15619" max="15619" width="9.140625" style="22"/>
    <col min="15620" max="15620" width="19.7109375" style="22" customWidth="1"/>
    <col min="15621" max="15621" width="7" style="22" customWidth="1"/>
    <col min="15622" max="15622" width="12.7109375" style="22" customWidth="1"/>
    <col min="15623" max="15623" width="12.5703125" style="22" customWidth="1"/>
    <col min="15624" max="15630" width="10.7109375" style="22" customWidth="1"/>
    <col min="15631" max="15872" width="9.140625" style="22"/>
    <col min="15873" max="15873" width="0.5703125" style="22" customWidth="1"/>
    <col min="15874" max="15874" width="7.140625" style="22" customWidth="1"/>
    <col min="15875" max="15875" width="9.140625" style="22"/>
    <col min="15876" max="15876" width="19.7109375" style="22" customWidth="1"/>
    <col min="15877" max="15877" width="7" style="22" customWidth="1"/>
    <col min="15878" max="15878" width="12.7109375" style="22" customWidth="1"/>
    <col min="15879" max="15879" width="12.5703125" style="22" customWidth="1"/>
    <col min="15880" max="15886" width="10.7109375" style="22" customWidth="1"/>
    <col min="15887" max="16128" width="9.140625" style="22"/>
    <col min="16129" max="16129" width="0.5703125" style="22" customWidth="1"/>
    <col min="16130" max="16130" width="7.140625" style="22" customWidth="1"/>
    <col min="16131" max="16131" width="9.140625" style="22"/>
    <col min="16132" max="16132" width="19.7109375" style="22" customWidth="1"/>
    <col min="16133" max="16133" width="7" style="22" customWidth="1"/>
    <col min="16134" max="16134" width="12.7109375" style="22" customWidth="1"/>
    <col min="16135" max="16135" width="12.5703125" style="22" customWidth="1"/>
    <col min="16136" max="16142" width="10.7109375" style="22" customWidth="1"/>
    <col min="16143" max="16384" width="9.140625" style="22"/>
  </cols>
  <sheetData>
    <row r="1" spans="1:14" ht="12" customHeight="1" x14ac:dyDescent="0.2">
      <c r="A1" s="21" t="s">
        <v>14</v>
      </c>
    </row>
    <row r="2" spans="1:14" ht="17.25" customHeight="1" x14ac:dyDescent="0.25">
      <c r="B2" s="23"/>
      <c r="C2" s="24" t="s">
        <v>15</v>
      </c>
      <c r="E2" s="25"/>
      <c r="F2" s="24"/>
      <c r="G2" s="23"/>
      <c r="H2" s="26"/>
      <c r="I2" s="27"/>
      <c r="J2" s="23"/>
    </row>
    <row r="3" spans="1:14" ht="6" customHeight="1" x14ac:dyDescent="0.2">
      <c r="C3" s="28"/>
      <c r="D3" s="29" t="s">
        <v>2</v>
      </c>
    </row>
    <row r="4" spans="1:14" ht="4.5" customHeight="1" x14ac:dyDescent="0.2"/>
    <row r="5" spans="1:14" ht="13.5" customHeight="1" x14ac:dyDescent="0.25">
      <c r="C5" s="30" t="s">
        <v>16</v>
      </c>
      <c r="D5" s="31" t="s">
        <v>342</v>
      </c>
      <c r="E5" s="32"/>
      <c r="F5" s="33"/>
      <c r="G5" s="33"/>
      <c r="N5" s="27"/>
    </row>
    <row r="7" spans="1:14" x14ac:dyDescent="0.2">
      <c r="I7" s="34"/>
    </row>
    <row r="8" spans="1:14" x14ac:dyDescent="0.2">
      <c r="C8" s="35" t="s">
        <v>17</v>
      </c>
      <c r="D8" s="36"/>
      <c r="H8" s="34" t="s">
        <v>18</v>
      </c>
      <c r="I8" s="36"/>
      <c r="J8" s="37"/>
    </row>
    <row r="9" spans="1:14" x14ac:dyDescent="0.2">
      <c r="D9" s="36"/>
      <c r="H9" s="34" t="s">
        <v>19</v>
      </c>
      <c r="I9" s="36"/>
      <c r="J9" s="37"/>
    </row>
    <row r="10" spans="1:14" ht="12.75" customHeight="1" x14ac:dyDescent="0.2">
      <c r="C10" s="34"/>
      <c r="D10" s="36"/>
      <c r="I10" s="34"/>
    </row>
    <row r="11" spans="1:14" ht="0.75" hidden="1" customHeight="1" x14ac:dyDescent="0.2">
      <c r="I11" s="34"/>
    </row>
    <row r="12" spans="1:14" ht="4.5" customHeight="1" x14ac:dyDescent="0.2">
      <c r="I12" s="34"/>
    </row>
    <row r="13" spans="1:14" ht="4.5" customHeight="1" x14ac:dyDescent="0.2"/>
    <row r="14" spans="1:14" ht="3.75" customHeight="1" x14ac:dyDescent="0.2"/>
    <row r="15" spans="1:14" ht="13.5" customHeight="1" x14ac:dyDescent="0.2">
      <c r="B15" s="38"/>
      <c r="C15" s="39"/>
      <c r="D15" s="39"/>
      <c r="E15" s="40"/>
      <c r="F15" s="41"/>
      <c r="G15" s="42"/>
      <c r="H15" s="43"/>
      <c r="I15" s="44" t="s">
        <v>20</v>
      </c>
      <c r="J15" s="45"/>
    </row>
    <row r="16" spans="1:14" ht="15" customHeight="1" x14ac:dyDescent="0.2">
      <c r="B16" s="46" t="s">
        <v>21</v>
      </c>
      <c r="C16" s="47"/>
      <c r="D16" s="48">
        <v>0</v>
      </c>
      <c r="E16" s="49" t="s">
        <v>22</v>
      </c>
      <c r="F16" s="50"/>
      <c r="G16" s="51"/>
      <c r="H16" s="52">
        <f>ROUND(G31,1)</f>
        <v>0</v>
      </c>
      <c r="I16" s="53"/>
      <c r="J16" s="54"/>
    </row>
    <row r="17" spans="1:11" x14ac:dyDescent="0.2">
      <c r="B17" s="46" t="s">
        <v>23</v>
      </c>
      <c r="C17" s="47"/>
      <c r="D17" s="48">
        <v>0</v>
      </c>
      <c r="E17" s="49" t="s">
        <v>22</v>
      </c>
      <c r="F17" s="55"/>
      <c r="G17" s="56"/>
      <c r="H17" s="57">
        <f>ROUND(H16*D17/100,0)</f>
        <v>0</v>
      </c>
      <c r="I17" s="58"/>
      <c r="J17" s="54"/>
    </row>
    <row r="18" spans="1:11" ht="15" customHeight="1" x14ac:dyDescent="0.2">
      <c r="B18" s="46" t="s">
        <v>21</v>
      </c>
      <c r="C18" s="47"/>
      <c r="D18" s="59">
        <v>12</v>
      </c>
      <c r="E18" s="49" t="s">
        <v>22</v>
      </c>
      <c r="F18" s="55"/>
      <c r="G18" s="56"/>
      <c r="H18" s="57">
        <f>ROUND(H31,1)</f>
        <v>0</v>
      </c>
      <c r="I18" s="58"/>
      <c r="J18" s="54"/>
    </row>
    <row r="19" spans="1:11" x14ac:dyDescent="0.2">
      <c r="B19" s="46" t="s">
        <v>23</v>
      </c>
      <c r="C19" s="47"/>
      <c r="D19" s="59">
        <f>D18</f>
        <v>12</v>
      </c>
      <c r="E19" s="49" t="s">
        <v>22</v>
      </c>
      <c r="F19" s="55"/>
      <c r="G19" s="56"/>
      <c r="H19" s="57">
        <f>ROUND(H18*D19/100,0)</f>
        <v>0</v>
      </c>
      <c r="I19" s="58"/>
      <c r="J19" s="54"/>
    </row>
    <row r="20" spans="1:11" x14ac:dyDescent="0.2">
      <c r="B20" s="46" t="s">
        <v>21</v>
      </c>
      <c r="C20" s="47"/>
      <c r="D20" s="59">
        <v>21</v>
      </c>
      <c r="E20" s="49" t="s">
        <v>22</v>
      </c>
      <c r="F20" s="55"/>
      <c r="G20" s="56"/>
      <c r="H20" s="57">
        <f>ROUND(I31,1)</f>
        <v>0</v>
      </c>
      <c r="I20" s="60"/>
      <c r="J20" s="54"/>
    </row>
    <row r="21" spans="1:11" ht="13.5" thickBot="1" x14ac:dyDescent="0.25">
      <c r="B21" s="46" t="s">
        <v>23</v>
      </c>
      <c r="C21" s="47"/>
      <c r="D21" s="59">
        <f>D20</f>
        <v>21</v>
      </c>
      <c r="E21" s="49" t="s">
        <v>22</v>
      </c>
      <c r="F21" s="61"/>
      <c r="G21" s="62"/>
      <c r="H21" s="63">
        <f>ROUND(H20*D20/100,0)</f>
        <v>0</v>
      </c>
      <c r="I21" s="64"/>
      <c r="J21" s="54"/>
    </row>
    <row r="22" spans="1:11" ht="16.5" thickBot="1" x14ac:dyDescent="0.25">
      <c r="B22" s="65" t="s">
        <v>24</v>
      </c>
      <c r="C22" s="66"/>
      <c r="D22" s="66"/>
      <c r="E22" s="67"/>
      <c r="F22" s="68"/>
      <c r="G22" s="69"/>
      <c r="H22" s="70">
        <f>SUM(H16:H21)</f>
        <v>0</v>
      </c>
      <c r="I22" s="71"/>
      <c r="J22" s="72"/>
    </row>
    <row r="25" spans="1:11" ht="1.5" customHeight="1" x14ac:dyDescent="0.2"/>
    <row r="26" spans="1:11" ht="15.75" customHeight="1" x14ac:dyDescent="0.25">
      <c r="B26" s="32" t="s">
        <v>25</v>
      </c>
      <c r="C26" s="73"/>
      <c r="D26" s="73"/>
      <c r="E26" s="73"/>
      <c r="F26" s="73"/>
      <c r="G26" s="73"/>
      <c r="H26" s="73"/>
      <c r="I26" s="73"/>
      <c r="J26" s="73"/>
      <c r="K26" s="74"/>
    </row>
    <row r="27" spans="1:11" ht="5.25" customHeight="1" x14ac:dyDescent="0.2">
      <c r="K27" s="74"/>
    </row>
    <row r="28" spans="1:11" ht="27" customHeight="1" x14ac:dyDescent="0.2">
      <c r="B28" s="75" t="s">
        <v>26</v>
      </c>
      <c r="C28" s="66"/>
      <c r="D28" s="66"/>
      <c r="E28" s="76"/>
      <c r="F28" s="77" t="s">
        <v>27</v>
      </c>
      <c r="G28" s="78" t="s">
        <v>28</v>
      </c>
      <c r="H28" s="79" t="s">
        <v>29</v>
      </c>
      <c r="I28" s="79" t="s">
        <v>30</v>
      </c>
    </row>
    <row r="29" spans="1:11" x14ac:dyDescent="0.2">
      <c r="B29" s="80" t="s">
        <v>230</v>
      </c>
      <c r="C29" s="81" t="s">
        <v>231</v>
      </c>
      <c r="D29" s="82"/>
      <c r="E29" s="83" t="str">
        <f>IF(StavbaCelkem=0," ",F29/StavbaCelkem)</f>
        <v xml:space="preserve"> </v>
      </c>
      <c r="F29" s="84">
        <f>+ 'SO 01 101 '!G99</f>
        <v>0</v>
      </c>
      <c r="G29" s="85">
        <f t="shared" ref="G29:G30" si="0">0+F29-H29-I29</f>
        <v>0</v>
      </c>
      <c r="H29" s="86">
        <v>0</v>
      </c>
      <c r="I29" s="86">
        <v>0</v>
      </c>
    </row>
    <row r="30" spans="1:11" x14ac:dyDescent="0.2">
      <c r="B30" s="80" t="s">
        <v>338</v>
      </c>
      <c r="C30" s="81" t="s">
        <v>339</v>
      </c>
      <c r="D30" s="82"/>
      <c r="E30" s="83" t="str">
        <f t="shared" ref="E30:E31" si="1">IF(StavbaCelkem=0," ",F30/StavbaCelkem)</f>
        <v xml:space="preserve"> </v>
      </c>
      <c r="F30" s="84">
        <f>+ 'SO 02 201 '!G114</f>
        <v>0</v>
      </c>
      <c r="G30" s="85">
        <f t="shared" si="0"/>
        <v>0</v>
      </c>
      <c r="H30" s="86">
        <v>0</v>
      </c>
      <c r="I30" s="86">
        <v>0</v>
      </c>
    </row>
    <row r="31" spans="1:11" ht="17.25" customHeight="1" x14ac:dyDescent="0.2">
      <c r="A31" s="21" t="s">
        <v>31</v>
      </c>
      <c r="B31" s="87" t="s">
        <v>32</v>
      </c>
      <c r="C31" s="88"/>
      <c r="D31" s="89"/>
      <c r="E31" s="90" t="str">
        <f t="shared" si="1"/>
        <v xml:space="preserve"> </v>
      </c>
      <c r="F31" s="91">
        <f>SUM(F29:F30)</f>
        <v>0</v>
      </c>
      <c r="G31" s="92">
        <f>SUM(G29:G30)</f>
        <v>0</v>
      </c>
      <c r="H31" s="93">
        <f>SUM(H29:H30)</f>
        <v>0</v>
      </c>
      <c r="I31" s="94">
        <f>SUM(I29:I30)</f>
        <v>0</v>
      </c>
    </row>
    <row r="32" spans="1:11" x14ac:dyDescent="0.2">
      <c r="B32" s="95"/>
      <c r="C32" s="95"/>
      <c r="D32" s="95"/>
      <c r="E32" s="95"/>
      <c r="F32" s="95"/>
      <c r="G32" s="95"/>
      <c r="H32" s="95"/>
      <c r="I32" s="95"/>
      <c r="J32" s="95"/>
    </row>
    <row r="33" spans="2:10" x14ac:dyDescent="0.2">
      <c r="B33" s="95"/>
      <c r="C33" s="95"/>
      <c r="D33" s="95"/>
      <c r="E33" s="95"/>
      <c r="F33" s="95"/>
      <c r="G33" s="95"/>
      <c r="H33" s="95"/>
      <c r="I33" s="95"/>
      <c r="J33" s="95"/>
    </row>
    <row r="34" spans="2:10" x14ac:dyDescent="0.2">
      <c r="B34" s="96" t="s">
        <v>33</v>
      </c>
      <c r="C34" s="95"/>
      <c r="D34" s="95"/>
      <c r="E34" s="95"/>
      <c r="F34" s="95"/>
      <c r="G34" s="95"/>
      <c r="H34" s="95"/>
      <c r="I34" s="95"/>
      <c r="J34" s="95"/>
    </row>
    <row r="35" spans="2:10" ht="125.25" customHeight="1" x14ac:dyDescent="0.2">
      <c r="B35" s="97"/>
      <c r="C35" s="98"/>
      <c r="D35" s="98"/>
      <c r="E35" s="98"/>
      <c r="F35" s="98"/>
      <c r="G35" s="98"/>
      <c r="H35" s="98"/>
      <c r="I35" s="99"/>
      <c r="J35" s="95"/>
    </row>
    <row r="36" spans="2:10" x14ac:dyDescent="0.2">
      <c r="B36" s="95"/>
      <c r="C36" s="95"/>
      <c r="D36" s="95"/>
      <c r="E36" s="95"/>
      <c r="F36" s="95"/>
      <c r="G36" s="95"/>
      <c r="H36" s="95"/>
      <c r="I36" s="95"/>
      <c r="J36" s="95"/>
    </row>
    <row r="41" spans="2:10" x14ac:dyDescent="0.2">
      <c r="C41" s="100"/>
      <c r="D41" s="37"/>
      <c r="E41" s="100"/>
      <c r="F41" s="100"/>
      <c r="H41" s="100"/>
    </row>
  </sheetData>
  <sheetProtection algorithmName="SHA-512" hashValue="bqzqxHEIAzn2CvIbHqQzJ9mzvCEmlZvJs+oCR0Q4A4Yjv95xgrdYjZWY6BVZhYSCTf5l42b8eIj2rL73T4uNkw==" saltValue="XPv6cNs+91mr2VsSqcCcCQ==" spinCount="100000" sheet="1"/>
  <mergeCells count="10">
    <mergeCell ref="B35:I35"/>
    <mergeCell ref="H22:I22"/>
    <mergeCell ref="C29:D29"/>
    <mergeCell ref="C30:D30"/>
    <mergeCell ref="H16:I16"/>
    <mergeCell ref="H17:I17"/>
    <mergeCell ref="H18:I18"/>
    <mergeCell ref="H19:I19"/>
    <mergeCell ref="H20:I20"/>
    <mergeCell ref="H21:I21"/>
  </mergeCells>
  <printOptions horizontalCentered="1"/>
  <pageMargins left="0.39370078740157483" right="0.39370078740157483" top="0.98425196850393704" bottom="0.59055118110236227" header="0.51181102362204722" footer="0.19685039370078741"/>
  <pageSetup paperSize="9" orientation="portrait" horizontalDpi="300" verticalDpi="300" r:id="rId1"/>
  <headerFooter alignWithMargins="0">
    <oddFooter>&amp;L&amp;9Zpracováno programem &amp;"Arial CE,Tučné"BUILDpower,  © RTS, a.s.&amp;R&amp;9Stránka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30AE3-8F09-436A-AFD6-ADDF68C18738}">
  <sheetPr codeName="List2"/>
  <dimension ref="A1:CZ160"/>
  <sheetViews>
    <sheetView showGridLines="0" showZeros="0" view="pageBreakPreview" topLeftCell="A21" zoomScale="60" zoomScaleNormal="100" workbookViewId="0">
      <selection activeCell="M21" sqref="M21"/>
    </sheetView>
  </sheetViews>
  <sheetFormatPr defaultRowHeight="12.75" x14ac:dyDescent="0.2"/>
  <cols>
    <col min="1" max="1" width="4.42578125" style="102" customWidth="1"/>
    <col min="2" max="2" width="11.5703125" style="102" customWidth="1"/>
    <col min="3" max="3" width="40.42578125" style="102" customWidth="1"/>
    <col min="4" max="4" width="5.5703125" style="102" customWidth="1"/>
    <col min="5" max="5" width="8.5703125" style="121" customWidth="1"/>
    <col min="6" max="6" width="9.85546875" style="102" customWidth="1"/>
    <col min="7" max="7" width="13.85546875" style="102" customWidth="1"/>
    <col min="8" max="8" width="11" style="102" hidden="1" customWidth="1"/>
    <col min="9" max="9" width="9.7109375" style="102" hidden="1" customWidth="1"/>
    <col min="10" max="10" width="11.28515625" style="102" hidden="1" customWidth="1"/>
    <col min="11" max="11" width="10.42578125" style="102" hidden="1" customWidth="1"/>
    <col min="12" max="12" width="75.42578125" style="102" customWidth="1"/>
    <col min="13" max="13" width="45.28515625" style="102" customWidth="1"/>
    <col min="14" max="55" width="9.140625" style="102"/>
    <col min="56" max="56" width="62.28515625" style="102" customWidth="1"/>
    <col min="57" max="256" width="9.140625" style="102"/>
    <col min="257" max="257" width="4.42578125" style="102" customWidth="1"/>
    <col min="258" max="258" width="11.5703125" style="102" customWidth="1"/>
    <col min="259" max="259" width="40.42578125" style="102" customWidth="1"/>
    <col min="260" max="260" width="5.5703125" style="102" customWidth="1"/>
    <col min="261" max="261" width="8.5703125" style="102" customWidth="1"/>
    <col min="262" max="262" width="9.85546875" style="102" customWidth="1"/>
    <col min="263" max="263" width="13.85546875" style="102" customWidth="1"/>
    <col min="264" max="264" width="11" style="102" customWidth="1"/>
    <col min="265" max="265" width="9.7109375" style="102" customWidth="1"/>
    <col min="266" max="266" width="11.28515625" style="102" customWidth="1"/>
    <col min="267" max="267" width="10.42578125" style="102" customWidth="1"/>
    <col min="268" max="268" width="75.42578125" style="102" customWidth="1"/>
    <col min="269" max="269" width="45.28515625" style="102" customWidth="1"/>
    <col min="270" max="311" width="9.140625" style="102"/>
    <col min="312" max="312" width="62.28515625" style="102" customWidth="1"/>
    <col min="313" max="512" width="9.140625" style="102"/>
    <col min="513" max="513" width="4.42578125" style="102" customWidth="1"/>
    <col min="514" max="514" width="11.5703125" style="102" customWidth="1"/>
    <col min="515" max="515" width="40.42578125" style="102" customWidth="1"/>
    <col min="516" max="516" width="5.5703125" style="102" customWidth="1"/>
    <col min="517" max="517" width="8.5703125" style="102" customWidth="1"/>
    <col min="518" max="518" width="9.85546875" style="102" customWidth="1"/>
    <col min="519" max="519" width="13.85546875" style="102" customWidth="1"/>
    <col min="520" max="520" width="11" style="102" customWidth="1"/>
    <col min="521" max="521" width="9.7109375" style="102" customWidth="1"/>
    <col min="522" max="522" width="11.28515625" style="102" customWidth="1"/>
    <col min="523" max="523" width="10.42578125" style="102" customWidth="1"/>
    <col min="524" max="524" width="75.42578125" style="102" customWidth="1"/>
    <col min="525" max="525" width="45.28515625" style="102" customWidth="1"/>
    <col min="526" max="567" width="9.140625" style="102"/>
    <col min="568" max="568" width="62.28515625" style="102" customWidth="1"/>
    <col min="569" max="768" width="9.140625" style="102"/>
    <col min="769" max="769" width="4.42578125" style="102" customWidth="1"/>
    <col min="770" max="770" width="11.5703125" style="102" customWidth="1"/>
    <col min="771" max="771" width="40.42578125" style="102" customWidth="1"/>
    <col min="772" max="772" width="5.5703125" style="102" customWidth="1"/>
    <col min="773" max="773" width="8.5703125" style="102" customWidth="1"/>
    <col min="774" max="774" width="9.85546875" style="102" customWidth="1"/>
    <col min="775" max="775" width="13.85546875" style="102" customWidth="1"/>
    <col min="776" max="776" width="11" style="102" customWidth="1"/>
    <col min="777" max="777" width="9.7109375" style="102" customWidth="1"/>
    <col min="778" max="778" width="11.28515625" style="102" customWidth="1"/>
    <col min="779" max="779" width="10.42578125" style="102" customWidth="1"/>
    <col min="780" max="780" width="75.42578125" style="102" customWidth="1"/>
    <col min="781" max="781" width="45.28515625" style="102" customWidth="1"/>
    <col min="782" max="823" width="9.140625" style="102"/>
    <col min="824" max="824" width="62.28515625" style="102" customWidth="1"/>
    <col min="825" max="1024" width="9.140625" style="102"/>
    <col min="1025" max="1025" width="4.42578125" style="102" customWidth="1"/>
    <col min="1026" max="1026" width="11.5703125" style="102" customWidth="1"/>
    <col min="1027" max="1027" width="40.42578125" style="102" customWidth="1"/>
    <col min="1028" max="1028" width="5.5703125" style="102" customWidth="1"/>
    <col min="1029" max="1029" width="8.5703125" style="102" customWidth="1"/>
    <col min="1030" max="1030" width="9.85546875" style="102" customWidth="1"/>
    <col min="1031" max="1031" width="13.85546875" style="102" customWidth="1"/>
    <col min="1032" max="1032" width="11" style="102" customWidth="1"/>
    <col min="1033" max="1033" width="9.7109375" style="102" customWidth="1"/>
    <col min="1034" max="1034" width="11.28515625" style="102" customWidth="1"/>
    <col min="1035" max="1035" width="10.42578125" style="102" customWidth="1"/>
    <col min="1036" max="1036" width="75.42578125" style="102" customWidth="1"/>
    <col min="1037" max="1037" width="45.28515625" style="102" customWidth="1"/>
    <col min="1038" max="1079" width="9.140625" style="102"/>
    <col min="1080" max="1080" width="62.28515625" style="102" customWidth="1"/>
    <col min="1081" max="1280" width="9.140625" style="102"/>
    <col min="1281" max="1281" width="4.42578125" style="102" customWidth="1"/>
    <col min="1282" max="1282" width="11.5703125" style="102" customWidth="1"/>
    <col min="1283" max="1283" width="40.42578125" style="102" customWidth="1"/>
    <col min="1284" max="1284" width="5.5703125" style="102" customWidth="1"/>
    <col min="1285" max="1285" width="8.5703125" style="102" customWidth="1"/>
    <col min="1286" max="1286" width="9.85546875" style="102" customWidth="1"/>
    <col min="1287" max="1287" width="13.85546875" style="102" customWidth="1"/>
    <col min="1288" max="1288" width="11" style="102" customWidth="1"/>
    <col min="1289" max="1289" width="9.7109375" style="102" customWidth="1"/>
    <col min="1290" max="1290" width="11.28515625" style="102" customWidth="1"/>
    <col min="1291" max="1291" width="10.42578125" style="102" customWidth="1"/>
    <col min="1292" max="1292" width="75.42578125" style="102" customWidth="1"/>
    <col min="1293" max="1293" width="45.28515625" style="102" customWidth="1"/>
    <col min="1294" max="1335" width="9.140625" style="102"/>
    <col min="1336" max="1336" width="62.28515625" style="102" customWidth="1"/>
    <col min="1337" max="1536" width="9.140625" style="102"/>
    <col min="1537" max="1537" width="4.42578125" style="102" customWidth="1"/>
    <col min="1538" max="1538" width="11.5703125" style="102" customWidth="1"/>
    <col min="1539" max="1539" width="40.42578125" style="102" customWidth="1"/>
    <col min="1540" max="1540" width="5.5703125" style="102" customWidth="1"/>
    <col min="1541" max="1541" width="8.5703125" style="102" customWidth="1"/>
    <col min="1542" max="1542" width="9.85546875" style="102" customWidth="1"/>
    <col min="1543" max="1543" width="13.85546875" style="102" customWidth="1"/>
    <col min="1544" max="1544" width="11" style="102" customWidth="1"/>
    <col min="1545" max="1545" width="9.7109375" style="102" customWidth="1"/>
    <col min="1546" max="1546" width="11.28515625" style="102" customWidth="1"/>
    <col min="1547" max="1547" width="10.42578125" style="102" customWidth="1"/>
    <col min="1548" max="1548" width="75.42578125" style="102" customWidth="1"/>
    <col min="1549" max="1549" width="45.28515625" style="102" customWidth="1"/>
    <col min="1550" max="1591" width="9.140625" style="102"/>
    <col min="1592" max="1592" width="62.28515625" style="102" customWidth="1"/>
    <col min="1593" max="1792" width="9.140625" style="102"/>
    <col min="1793" max="1793" width="4.42578125" style="102" customWidth="1"/>
    <col min="1794" max="1794" width="11.5703125" style="102" customWidth="1"/>
    <col min="1795" max="1795" width="40.42578125" style="102" customWidth="1"/>
    <col min="1796" max="1796" width="5.5703125" style="102" customWidth="1"/>
    <col min="1797" max="1797" width="8.5703125" style="102" customWidth="1"/>
    <col min="1798" max="1798" width="9.85546875" style="102" customWidth="1"/>
    <col min="1799" max="1799" width="13.85546875" style="102" customWidth="1"/>
    <col min="1800" max="1800" width="11" style="102" customWidth="1"/>
    <col min="1801" max="1801" width="9.7109375" style="102" customWidth="1"/>
    <col min="1802" max="1802" width="11.28515625" style="102" customWidth="1"/>
    <col min="1803" max="1803" width="10.42578125" style="102" customWidth="1"/>
    <col min="1804" max="1804" width="75.42578125" style="102" customWidth="1"/>
    <col min="1805" max="1805" width="45.28515625" style="102" customWidth="1"/>
    <col min="1806" max="1847" width="9.140625" style="102"/>
    <col min="1848" max="1848" width="62.28515625" style="102" customWidth="1"/>
    <col min="1849" max="2048" width="9.140625" style="102"/>
    <col min="2049" max="2049" width="4.42578125" style="102" customWidth="1"/>
    <col min="2050" max="2050" width="11.5703125" style="102" customWidth="1"/>
    <col min="2051" max="2051" width="40.42578125" style="102" customWidth="1"/>
    <col min="2052" max="2052" width="5.5703125" style="102" customWidth="1"/>
    <col min="2053" max="2053" width="8.5703125" style="102" customWidth="1"/>
    <col min="2054" max="2054" width="9.85546875" style="102" customWidth="1"/>
    <col min="2055" max="2055" width="13.85546875" style="102" customWidth="1"/>
    <col min="2056" max="2056" width="11" style="102" customWidth="1"/>
    <col min="2057" max="2057" width="9.7109375" style="102" customWidth="1"/>
    <col min="2058" max="2058" width="11.28515625" style="102" customWidth="1"/>
    <col min="2059" max="2059" width="10.42578125" style="102" customWidth="1"/>
    <col min="2060" max="2060" width="75.42578125" style="102" customWidth="1"/>
    <col min="2061" max="2061" width="45.28515625" style="102" customWidth="1"/>
    <col min="2062" max="2103" width="9.140625" style="102"/>
    <col min="2104" max="2104" width="62.28515625" style="102" customWidth="1"/>
    <col min="2105" max="2304" width="9.140625" style="102"/>
    <col min="2305" max="2305" width="4.42578125" style="102" customWidth="1"/>
    <col min="2306" max="2306" width="11.5703125" style="102" customWidth="1"/>
    <col min="2307" max="2307" width="40.42578125" style="102" customWidth="1"/>
    <col min="2308" max="2308" width="5.5703125" style="102" customWidth="1"/>
    <col min="2309" max="2309" width="8.5703125" style="102" customWidth="1"/>
    <col min="2310" max="2310" width="9.85546875" style="102" customWidth="1"/>
    <col min="2311" max="2311" width="13.85546875" style="102" customWidth="1"/>
    <col min="2312" max="2312" width="11" style="102" customWidth="1"/>
    <col min="2313" max="2313" width="9.7109375" style="102" customWidth="1"/>
    <col min="2314" max="2314" width="11.28515625" style="102" customWidth="1"/>
    <col min="2315" max="2315" width="10.42578125" style="102" customWidth="1"/>
    <col min="2316" max="2316" width="75.42578125" style="102" customWidth="1"/>
    <col min="2317" max="2317" width="45.28515625" style="102" customWidth="1"/>
    <col min="2318" max="2359" width="9.140625" style="102"/>
    <col min="2360" max="2360" width="62.28515625" style="102" customWidth="1"/>
    <col min="2361" max="2560" width="9.140625" style="102"/>
    <col min="2561" max="2561" width="4.42578125" style="102" customWidth="1"/>
    <col min="2562" max="2562" width="11.5703125" style="102" customWidth="1"/>
    <col min="2563" max="2563" width="40.42578125" style="102" customWidth="1"/>
    <col min="2564" max="2564" width="5.5703125" style="102" customWidth="1"/>
    <col min="2565" max="2565" width="8.5703125" style="102" customWidth="1"/>
    <col min="2566" max="2566" width="9.85546875" style="102" customWidth="1"/>
    <col min="2567" max="2567" width="13.85546875" style="102" customWidth="1"/>
    <col min="2568" max="2568" width="11" style="102" customWidth="1"/>
    <col min="2569" max="2569" width="9.7109375" style="102" customWidth="1"/>
    <col min="2570" max="2570" width="11.28515625" style="102" customWidth="1"/>
    <col min="2571" max="2571" width="10.42578125" style="102" customWidth="1"/>
    <col min="2572" max="2572" width="75.42578125" style="102" customWidth="1"/>
    <col min="2573" max="2573" width="45.28515625" style="102" customWidth="1"/>
    <col min="2574" max="2615" width="9.140625" style="102"/>
    <col min="2616" max="2616" width="62.28515625" style="102" customWidth="1"/>
    <col min="2617" max="2816" width="9.140625" style="102"/>
    <col min="2817" max="2817" width="4.42578125" style="102" customWidth="1"/>
    <col min="2818" max="2818" width="11.5703125" style="102" customWidth="1"/>
    <col min="2819" max="2819" width="40.42578125" style="102" customWidth="1"/>
    <col min="2820" max="2820" width="5.5703125" style="102" customWidth="1"/>
    <col min="2821" max="2821" width="8.5703125" style="102" customWidth="1"/>
    <col min="2822" max="2822" width="9.85546875" style="102" customWidth="1"/>
    <col min="2823" max="2823" width="13.85546875" style="102" customWidth="1"/>
    <col min="2824" max="2824" width="11" style="102" customWidth="1"/>
    <col min="2825" max="2825" width="9.7109375" style="102" customWidth="1"/>
    <col min="2826" max="2826" width="11.28515625" style="102" customWidth="1"/>
    <col min="2827" max="2827" width="10.42578125" style="102" customWidth="1"/>
    <col min="2828" max="2828" width="75.42578125" style="102" customWidth="1"/>
    <col min="2829" max="2829" width="45.28515625" style="102" customWidth="1"/>
    <col min="2830" max="2871" width="9.140625" style="102"/>
    <col min="2872" max="2872" width="62.28515625" style="102" customWidth="1"/>
    <col min="2873" max="3072" width="9.140625" style="102"/>
    <col min="3073" max="3073" width="4.42578125" style="102" customWidth="1"/>
    <col min="3074" max="3074" width="11.5703125" style="102" customWidth="1"/>
    <col min="3075" max="3075" width="40.42578125" style="102" customWidth="1"/>
    <col min="3076" max="3076" width="5.5703125" style="102" customWidth="1"/>
    <col min="3077" max="3077" width="8.5703125" style="102" customWidth="1"/>
    <col min="3078" max="3078" width="9.85546875" style="102" customWidth="1"/>
    <col min="3079" max="3079" width="13.85546875" style="102" customWidth="1"/>
    <col min="3080" max="3080" width="11" style="102" customWidth="1"/>
    <col min="3081" max="3081" width="9.7109375" style="102" customWidth="1"/>
    <col min="3082" max="3082" width="11.28515625" style="102" customWidth="1"/>
    <col min="3083" max="3083" width="10.42578125" style="102" customWidth="1"/>
    <col min="3084" max="3084" width="75.42578125" style="102" customWidth="1"/>
    <col min="3085" max="3085" width="45.28515625" style="102" customWidth="1"/>
    <col min="3086" max="3127" width="9.140625" style="102"/>
    <col min="3128" max="3128" width="62.28515625" style="102" customWidth="1"/>
    <col min="3129" max="3328" width="9.140625" style="102"/>
    <col min="3329" max="3329" width="4.42578125" style="102" customWidth="1"/>
    <col min="3330" max="3330" width="11.5703125" style="102" customWidth="1"/>
    <col min="3331" max="3331" width="40.42578125" style="102" customWidth="1"/>
    <col min="3332" max="3332" width="5.5703125" style="102" customWidth="1"/>
    <col min="3333" max="3333" width="8.5703125" style="102" customWidth="1"/>
    <col min="3334" max="3334" width="9.85546875" style="102" customWidth="1"/>
    <col min="3335" max="3335" width="13.85546875" style="102" customWidth="1"/>
    <col min="3336" max="3336" width="11" style="102" customWidth="1"/>
    <col min="3337" max="3337" width="9.7109375" style="102" customWidth="1"/>
    <col min="3338" max="3338" width="11.28515625" style="102" customWidth="1"/>
    <col min="3339" max="3339" width="10.42578125" style="102" customWidth="1"/>
    <col min="3340" max="3340" width="75.42578125" style="102" customWidth="1"/>
    <col min="3341" max="3341" width="45.28515625" style="102" customWidth="1"/>
    <col min="3342" max="3383" width="9.140625" style="102"/>
    <col min="3384" max="3384" width="62.28515625" style="102" customWidth="1"/>
    <col min="3385" max="3584" width="9.140625" style="102"/>
    <col min="3585" max="3585" width="4.42578125" style="102" customWidth="1"/>
    <col min="3586" max="3586" width="11.5703125" style="102" customWidth="1"/>
    <col min="3587" max="3587" width="40.42578125" style="102" customWidth="1"/>
    <col min="3588" max="3588" width="5.5703125" style="102" customWidth="1"/>
    <col min="3589" max="3589" width="8.5703125" style="102" customWidth="1"/>
    <col min="3590" max="3590" width="9.85546875" style="102" customWidth="1"/>
    <col min="3591" max="3591" width="13.85546875" style="102" customWidth="1"/>
    <col min="3592" max="3592" width="11" style="102" customWidth="1"/>
    <col min="3593" max="3593" width="9.7109375" style="102" customWidth="1"/>
    <col min="3594" max="3594" width="11.28515625" style="102" customWidth="1"/>
    <col min="3595" max="3595" width="10.42578125" style="102" customWidth="1"/>
    <col min="3596" max="3596" width="75.42578125" style="102" customWidth="1"/>
    <col min="3597" max="3597" width="45.28515625" style="102" customWidth="1"/>
    <col min="3598" max="3639" width="9.140625" style="102"/>
    <col min="3640" max="3640" width="62.28515625" style="102" customWidth="1"/>
    <col min="3641" max="3840" width="9.140625" style="102"/>
    <col min="3841" max="3841" width="4.42578125" style="102" customWidth="1"/>
    <col min="3842" max="3842" width="11.5703125" style="102" customWidth="1"/>
    <col min="3843" max="3843" width="40.42578125" style="102" customWidth="1"/>
    <col min="3844" max="3844" width="5.5703125" style="102" customWidth="1"/>
    <col min="3845" max="3845" width="8.5703125" style="102" customWidth="1"/>
    <col min="3846" max="3846" width="9.85546875" style="102" customWidth="1"/>
    <col min="3847" max="3847" width="13.85546875" style="102" customWidth="1"/>
    <col min="3848" max="3848" width="11" style="102" customWidth="1"/>
    <col min="3849" max="3849" width="9.7109375" style="102" customWidth="1"/>
    <col min="3850" max="3850" width="11.28515625" style="102" customWidth="1"/>
    <col min="3851" max="3851" width="10.42578125" style="102" customWidth="1"/>
    <col min="3852" max="3852" width="75.42578125" style="102" customWidth="1"/>
    <col min="3853" max="3853" width="45.28515625" style="102" customWidth="1"/>
    <col min="3854" max="3895" width="9.140625" style="102"/>
    <col min="3896" max="3896" width="62.28515625" style="102" customWidth="1"/>
    <col min="3897" max="4096" width="9.140625" style="102"/>
    <col min="4097" max="4097" width="4.42578125" style="102" customWidth="1"/>
    <col min="4098" max="4098" width="11.5703125" style="102" customWidth="1"/>
    <col min="4099" max="4099" width="40.42578125" style="102" customWidth="1"/>
    <col min="4100" max="4100" width="5.5703125" style="102" customWidth="1"/>
    <col min="4101" max="4101" width="8.5703125" style="102" customWidth="1"/>
    <col min="4102" max="4102" width="9.85546875" style="102" customWidth="1"/>
    <col min="4103" max="4103" width="13.85546875" style="102" customWidth="1"/>
    <col min="4104" max="4104" width="11" style="102" customWidth="1"/>
    <col min="4105" max="4105" width="9.7109375" style="102" customWidth="1"/>
    <col min="4106" max="4106" width="11.28515625" style="102" customWidth="1"/>
    <col min="4107" max="4107" width="10.42578125" style="102" customWidth="1"/>
    <col min="4108" max="4108" width="75.42578125" style="102" customWidth="1"/>
    <col min="4109" max="4109" width="45.28515625" style="102" customWidth="1"/>
    <col min="4110" max="4151" width="9.140625" style="102"/>
    <col min="4152" max="4152" width="62.28515625" style="102" customWidth="1"/>
    <col min="4153" max="4352" width="9.140625" style="102"/>
    <col min="4353" max="4353" width="4.42578125" style="102" customWidth="1"/>
    <col min="4354" max="4354" width="11.5703125" style="102" customWidth="1"/>
    <col min="4355" max="4355" width="40.42578125" style="102" customWidth="1"/>
    <col min="4356" max="4356" width="5.5703125" style="102" customWidth="1"/>
    <col min="4357" max="4357" width="8.5703125" style="102" customWidth="1"/>
    <col min="4358" max="4358" width="9.85546875" style="102" customWidth="1"/>
    <col min="4359" max="4359" width="13.85546875" style="102" customWidth="1"/>
    <col min="4360" max="4360" width="11" style="102" customWidth="1"/>
    <col min="4361" max="4361" width="9.7109375" style="102" customWidth="1"/>
    <col min="4362" max="4362" width="11.28515625" style="102" customWidth="1"/>
    <col min="4363" max="4363" width="10.42578125" style="102" customWidth="1"/>
    <col min="4364" max="4364" width="75.42578125" style="102" customWidth="1"/>
    <col min="4365" max="4365" width="45.28515625" style="102" customWidth="1"/>
    <col min="4366" max="4407" width="9.140625" style="102"/>
    <col min="4408" max="4408" width="62.28515625" style="102" customWidth="1"/>
    <col min="4409" max="4608" width="9.140625" style="102"/>
    <col min="4609" max="4609" width="4.42578125" style="102" customWidth="1"/>
    <col min="4610" max="4610" width="11.5703125" style="102" customWidth="1"/>
    <col min="4611" max="4611" width="40.42578125" style="102" customWidth="1"/>
    <col min="4612" max="4612" width="5.5703125" style="102" customWidth="1"/>
    <col min="4613" max="4613" width="8.5703125" style="102" customWidth="1"/>
    <col min="4614" max="4614" width="9.85546875" style="102" customWidth="1"/>
    <col min="4615" max="4615" width="13.85546875" style="102" customWidth="1"/>
    <col min="4616" max="4616" width="11" style="102" customWidth="1"/>
    <col min="4617" max="4617" width="9.7109375" style="102" customWidth="1"/>
    <col min="4618" max="4618" width="11.28515625" style="102" customWidth="1"/>
    <col min="4619" max="4619" width="10.42578125" style="102" customWidth="1"/>
    <col min="4620" max="4620" width="75.42578125" style="102" customWidth="1"/>
    <col min="4621" max="4621" width="45.28515625" style="102" customWidth="1"/>
    <col min="4622" max="4663" width="9.140625" style="102"/>
    <col min="4664" max="4664" width="62.28515625" style="102" customWidth="1"/>
    <col min="4665" max="4864" width="9.140625" style="102"/>
    <col min="4865" max="4865" width="4.42578125" style="102" customWidth="1"/>
    <col min="4866" max="4866" width="11.5703125" style="102" customWidth="1"/>
    <col min="4867" max="4867" width="40.42578125" style="102" customWidth="1"/>
    <col min="4868" max="4868" width="5.5703125" style="102" customWidth="1"/>
    <col min="4869" max="4869" width="8.5703125" style="102" customWidth="1"/>
    <col min="4870" max="4870" width="9.85546875" style="102" customWidth="1"/>
    <col min="4871" max="4871" width="13.85546875" style="102" customWidth="1"/>
    <col min="4872" max="4872" width="11" style="102" customWidth="1"/>
    <col min="4873" max="4873" width="9.7109375" style="102" customWidth="1"/>
    <col min="4874" max="4874" width="11.28515625" style="102" customWidth="1"/>
    <col min="4875" max="4875" width="10.42578125" style="102" customWidth="1"/>
    <col min="4876" max="4876" width="75.42578125" style="102" customWidth="1"/>
    <col min="4877" max="4877" width="45.28515625" style="102" customWidth="1"/>
    <col min="4878" max="4919" width="9.140625" style="102"/>
    <col min="4920" max="4920" width="62.28515625" style="102" customWidth="1"/>
    <col min="4921" max="5120" width="9.140625" style="102"/>
    <col min="5121" max="5121" width="4.42578125" style="102" customWidth="1"/>
    <col min="5122" max="5122" width="11.5703125" style="102" customWidth="1"/>
    <col min="5123" max="5123" width="40.42578125" style="102" customWidth="1"/>
    <col min="5124" max="5124" width="5.5703125" style="102" customWidth="1"/>
    <col min="5125" max="5125" width="8.5703125" style="102" customWidth="1"/>
    <col min="5126" max="5126" width="9.85546875" style="102" customWidth="1"/>
    <col min="5127" max="5127" width="13.85546875" style="102" customWidth="1"/>
    <col min="5128" max="5128" width="11" style="102" customWidth="1"/>
    <col min="5129" max="5129" width="9.7109375" style="102" customWidth="1"/>
    <col min="5130" max="5130" width="11.28515625" style="102" customWidth="1"/>
    <col min="5131" max="5131" width="10.42578125" style="102" customWidth="1"/>
    <col min="5132" max="5132" width="75.42578125" style="102" customWidth="1"/>
    <col min="5133" max="5133" width="45.28515625" style="102" customWidth="1"/>
    <col min="5134" max="5175" width="9.140625" style="102"/>
    <col min="5176" max="5176" width="62.28515625" style="102" customWidth="1"/>
    <col min="5177" max="5376" width="9.140625" style="102"/>
    <col min="5377" max="5377" width="4.42578125" style="102" customWidth="1"/>
    <col min="5378" max="5378" width="11.5703125" style="102" customWidth="1"/>
    <col min="5379" max="5379" width="40.42578125" style="102" customWidth="1"/>
    <col min="5380" max="5380" width="5.5703125" style="102" customWidth="1"/>
    <col min="5381" max="5381" width="8.5703125" style="102" customWidth="1"/>
    <col min="5382" max="5382" width="9.85546875" style="102" customWidth="1"/>
    <col min="5383" max="5383" width="13.85546875" style="102" customWidth="1"/>
    <col min="5384" max="5384" width="11" style="102" customWidth="1"/>
    <col min="5385" max="5385" width="9.7109375" style="102" customWidth="1"/>
    <col min="5386" max="5386" width="11.28515625" style="102" customWidth="1"/>
    <col min="5387" max="5387" width="10.42578125" style="102" customWidth="1"/>
    <col min="5388" max="5388" width="75.42578125" style="102" customWidth="1"/>
    <col min="5389" max="5389" width="45.28515625" style="102" customWidth="1"/>
    <col min="5390" max="5431" width="9.140625" style="102"/>
    <col min="5432" max="5432" width="62.28515625" style="102" customWidth="1"/>
    <col min="5433" max="5632" width="9.140625" style="102"/>
    <col min="5633" max="5633" width="4.42578125" style="102" customWidth="1"/>
    <col min="5634" max="5634" width="11.5703125" style="102" customWidth="1"/>
    <col min="5635" max="5635" width="40.42578125" style="102" customWidth="1"/>
    <col min="5636" max="5636" width="5.5703125" style="102" customWidth="1"/>
    <col min="5637" max="5637" width="8.5703125" style="102" customWidth="1"/>
    <col min="5638" max="5638" width="9.85546875" style="102" customWidth="1"/>
    <col min="5639" max="5639" width="13.85546875" style="102" customWidth="1"/>
    <col min="5640" max="5640" width="11" style="102" customWidth="1"/>
    <col min="5641" max="5641" width="9.7109375" style="102" customWidth="1"/>
    <col min="5642" max="5642" width="11.28515625" style="102" customWidth="1"/>
    <col min="5643" max="5643" width="10.42578125" style="102" customWidth="1"/>
    <col min="5644" max="5644" width="75.42578125" style="102" customWidth="1"/>
    <col min="5645" max="5645" width="45.28515625" style="102" customWidth="1"/>
    <col min="5646" max="5687" width="9.140625" style="102"/>
    <col min="5688" max="5688" width="62.28515625" style="102" customWidth="1"/>
    <col min="5689" max="5888" width="9.140625" style="102"/>
    <col min="5889" max="5889" width="4.42578125" style="102" customWidth="1"/>
    <col min="5890" max="5890" width="11.5703125" style="102" customWidth="1"/>
    <col min="5891" max="5891" width="40.42578125" style="102" customWidth="1"/>
    <col min="5892" max="5892" width="5.5703125" style="102" customWidth="1"/>
    <col min="5893" max="5893" width="8.5703125" style="102" customWidth="1"/>
    <col min="5894" max="5894" width="9.85546875" style="102" customWidth="1"/>
    <col min="5895" max="5895" width="13.85546875" style="102" customWidth="1"/>
    <col min="5896" max="5896" width="11" style="102" customWidth="1"/>
    <col min="5897" max="5897" width="9.7109375" style="102" customWidth="1"/>
    <col min="5898" max="5898" width="11.28515625" style="102" customWidth="1"/>
    <col min="5899" max="5899" width="10.42578125" style="102" customWidth="1"/>
    <col min="5900" max="5900" width="75.42578125" style="102" customWidth="1"/>
    <col min="5901" max="5901" width="45.28515625" style="102" customWidth="1"/>
    <col min="5902" max="5943" width="9.140625" style="102"/>
    <col min="5944" max="5944" width="62.28515625" style="102" customWidth="1"/>
    <col min="5945" max="6144" width="9.140625" style="102"/>
    <col min="6145" max="6145" width="4.42578125" style="102" customWidth="1"/>
    <col min="6146" max="6146" width="11.5703125" style="102" customWidth="1"/>
    <col min="6147" max="6147" width="40.42578125" style="102" customWidth="1"/>
    <col min="6148" max="6148" width="5.5703125" style="102" customWidth="1"/>
    <col min="6149" max="6149" width="8.5703125" style="102" customWidth="1"/>
    <col min="6150" max="6150" width="9.85546875" style="102" customWidth="1"/>
    <col min="6151" max="6151" width="13.85546875" style="102" customWidth="1"/>
    <col min="6152" max="6152" width="11" style="102" customWidth="1"/>
    <col min="6153" max="6153" width="9.7109375" style="102" customWidth="1"/>
    <col min="6154" max="6154" width="11.28515625" style="102" customWidth="1"/>
    <col min="6155" max="6155" width="10.42578125" style="102" customWidth="1"/>
    <col min="6156" max="6156" width="75.42578125" style="102" customWidth="1"/>
    <col min="6157" max="6157" width="45.28515625" style="102" customWidth="1"/>
    <col min="6158" max="6199" width="9.140625" style="102"/>
    <col min="6200" max="6200" width="62.28515625" style="102" customWidth="1"/>
    <col min="6201" max="6400" width="9.140625" style="102"/>
    <col min="6401" max="6401" width="4.42578125" style="102" customWidth="1"/>
    <col min="6402" max="6402" width="11.5703125" style="102" customWidth="1"/>
    <col min="6403" max="6403" width="40.42578125" style="102" customWidth="1"/>
    <col min="6404" max="6404" width="5.5703125" style="102" customWidth="1"/>
    <col min="6405" max="6405" width="8.5703125" style="102" customWidth="1"/>
    <col min="6406" max="6406" width="9.85546875" style="102" customWidth="1"/>
    <col min="6407" max="6407" width="13.85546875" style="102" customWidth="1"/>
    <col min="6408" max="6408" width="11" style="102" customWidth="1"/>
    <col min="6409" max="6409" width="9.7109375" style="102" customWidth="1"/>
    <col min="6410" max="6410" width="11.28515625" style="102" customWidth="1"/>
    <col min="6411" max="6411" width="10.42578125" style="102" customWidth="1"/>
    <col min="6412" max="6412" width="75.42578125" style="102" customWidth="1"/>
    <col min="6413" max="6413" width="45.28515625" style="102" customWidth="1"/>
    <col min="6414" max="6455" width="9.140625" style="102"/>
    <col min="6456" max="6456" width="62.28515625" style="102" customWidth="1"/>
    <col min="6457" max="6656" width="9.140625" style="102"/>
    <col min="6657" max="6657" width="4.42578125" style="102" customWidth="1"/>
    <col min="6658" max="6658" width="11.5703125" style="102" customWidth="1"/>
    <col min="6659" max="6659" width="40.42578125" style="102" customWidth="1"/>
    <col min="6660" max="6660" width="5.5703125" style="102" customWidth="1"/>
    <col min="6661" max="6661" width="8.5703125" style="102" customWidth="1"/>
    <col min="6662" max="6662" width="9.85546875" style="102" customWidth="1"/>
    <col min="6663" max="6663" width="13.85546875" style="102" customWidth="1"/>
    <col min="6664" max="6664" width="11" style="102" customWidth="1"/>
    <col min="6665" max="6665" width="9.7109375" style="102" customWidth="1"/>
    <col min="6666" max="6666" width="11.28515625" style="102" customWidth="1"/>
    <col min="6667" max="6667" width="10.42578125" style="102" customWidth="1"/>
    <col min="6668" max="6668" width="75.42578125" style="102" customWidth="1"/>
    <col min="6669" max="6669" width="45.28515625" style="102" customWidth="1"/>
    <col min="6670" max="6711" width="9.140625" style="102"/>
    <col min="6712" max="6712" width="62.28515625" style="102" customWidth="1"/>
    <col min="6713" max="6912" width="9.140625" style="102"/>
    <col min="6913" max="6913" width="4.42578125" style="102" customWidth="1"/>
    <col min="6914" max="6914" width="11.5703125" style="102" customWidth="1"/>
    <col min="6915" max="6915" width="40.42578125" style="102" customWidth="1"/>
    <col min="6916" max="6916" width="5.5703125" style="102" customWidth="1"/>
    <col min="6917" max="6917" width="8.5703125" style="102" customWidth="1"/>
    <col min="6918" max="6918" width="9.85546875" style="102" customWidth="1"/>
    <col min="6919" max="6919" width="13.85546875" style="102" customWidth="1"/>
    <col min="6920" max="6920" width="11" style="102" customWidth="1"/>
    <col min="6921" max="6921" width="9.7109375" style="102" customWidth="1"/>
    <col min="6922" max="6922" width="11.28515625" style="102" customWidth="1"/>
    <col min="6923" max="6923" width="10.42578125" style="102" customWidth="1"/>
    <col min="6924" max="6924" width="75.42578125" style="102" customWidth="1"/>
    <col min="6925" max="6925" width="45.28515625" style="102" customWidth="1"/>
    <col min="6926" max="6967" width="9.140625" style="102"/>
    <col min="6968" max="6968" width="62.28515625" style="102" customWidth="1"/>
    <col min="6969" max="7168" width="9.140625" style="102"/>
    <col min="7169" max="7169" width="4.42578125" style="102" customWidth="1"/>
    <col min="7170" max="7170" width="11.5703125" style="102" customWidth="1"/>
    <col min="7171" max="7171" width="40.42578125" style="102" customWidth="1"/>
    <col min="7172" max="7172" width="5.5703125" style="102" customWidth="1"/>
    <col min="7173" max="7173" width="8.5703125" style="102" customWidth="1"/>
    <col min="7174" max="7174" width="9.85546875" style="102" customWidth="1"/>
    <col min="7175" max="7175" width="13.85546875" style="102" customWidth="1"/>
    <col min="7176" max="7176" width="11" style="102" customWidth="1"/>
    <col min="7177" max="7177" width="9.7109375" style="102" customWidth="1"/>
    <col min="7178" max="7178" width="11.28515625" style="102" customWidth="1"/>
    <col min="7179" max="7179" width="10.42578125" style="102" customWidth="1"/>
    <col min="7180" max="7180" width="75.42578125" style="102" customWidth="1"/>
    <col min="7181" max="7181" width="45.28515625" style="102" customWidth="1"/>
    <col min="7182" max="7223" width="9.140625" style="102"/>
    <col min="7224" max="7224" width="62.28515625" style="102" customWidth="1"/>
    <col min="7225" max="7424" width="9.140625" style="102"/>
    <col min="7425" max="7425" width="4.42578125" style="102" customWidth="1"/>
    <col min="7426" max="7426" width="11.5703125" style="102" customWidth="1"/>
    <col min="7427" max="7427" width="40.42578125" style="102" customWidth="1"/>
    <col min="7428" max="7428" width="5.5703125" style="102" customWidth="1"/>
    <col min="7429" max="7429" width="8.5703125" style="102" customWidth="1"/>
    <col min="7430" max="7430" width="9.85546875" style="102" customWidth="1"/>
    <col min="7431" max="7431" width="13.85546875" style="102" customWidth="1"/>
    <col min="7432" max="7432" width="11" style="102" customWidth="1"/>
    <col min="7433" max="7433" width="9.7109375" style="102" customWidth="1"/>
    <col min="7434" max="7434" width="11.28515625" style="102" customWidth="1"/>
    <col min="7435" max="7435" width="10.42578125" style="102" customWidth="1"/>
    <col min="7436" max="7436" width="75.42578125" style="102" customWidth="1"/>
    <col min="7437" max="7437" width="45.28515625" style="102" customWidth="1"/>
    <col min="7438" max="7479" width="9.140625" style="102"/>
    <col min="7480" max="7480" width="62.28515625" style="102" customWidth="1"/>
    <col min="7481" max="7680" width="9.140625" style="102"/>
    <col min="7681" max="7681" width="4.42578125" style="102" customWidth="1"/>
    <col min="7682" max="7682" width="11.5703125" style="102" customWidth="1"/>
    <col min="7683" max="7683" width="40.42578125" style="102" customWidth="1"/>
    <col min="7684" max="7684" width="5.5703125" style="102" customWidth="1"/>
    <col min="7685" max="7685" width="8.5703125" style="102" customWidth="1"/>
    <col min="7686" max="7686" width="9.85546875" style="102" customWidth="1"/>
    <col min="7687" max="7687" width="13.85546875" style="102" customWidth="1"/>
    <col min="7688" max="7688" width="11" style="102" customWidth="1"/>
    <col min="7689" max="7689" width="9.7109375" style="102" customWidth="1"/>
    <col min="7690" max="7690" width="11.28515625" style="102" customWidth="1"/>
    <col min="7691" max="7691" width="10.42578125" style="102" customWidth="1"/>
    <col min="7692" max="7692" width="75.42578125" style="102" customWidth="1"/>
    <col min="7693" max="7693" width="45.28515625" style="102" customWidth="1"/>
    <col min="7694" max="7735" width="9.140625" style="102"/>
    <col min="7736" max="7736" width="62.28515625" style="102" customWidth="1"/>
    <col min="7737" max="7936" width="9.140625" style="102"/>
    <col min="7937" max="7937" width="4.42578125" style="102" customWidth="1"/>
    <col min="7938" max="7938" width="11.5703125" style="102" customWidth="1"/>
    <col min="7939" max="7939" width="40.42578125" style="102" customWidth="1"/>
    <col min="7940" max="7940" width="5.5703125" style="102" customWidth="1"/>
    <col min="7941" max="7941" width="8.5703125" style="102" customWidth="1"/>
    <col min="7942" max="7942" width="9.85546875" style="102" customWidth="1"/>
    <col min="7943" max="7943" width="13.85546875" style="102" customWidth="1"/>
    <col min="7944" max="7944" width="11" style="102" customWidth="1"/>
    <col min="7945" max="7945" width="9.7109375" style="102" customWidth="1"/>
    <col min="7946" max="7946" width="11.28515625" style="102" customWidth="1"/>
    <col min="7947" max="7947" width="10.42578125" style="102" customWidth="1"/>
    <col min="7948" max="7948" width="75.42578125" style="102" customWidth="1"/>
    <col min="7949" max="7949" width="45.28515625" style="102" customWidth="1"/>
    <col min="7950" max="7991" width="9.140625" style="102"/>
    <col min="7992" max="7992" width="62.28515625" style="102" customWidth="1"/>
    <col min="7993" max="8192" width="9.140625" style="102"/>
    <col min="8193" max="8193" width="4.42578125" style="102" customWidth="1"/>
    <col min="8194" max="8194" width="11.5703125" style="102" customWidth="1"/>
    <col min="8195" max="8195" width="40.42578125" style="102" customWidth="1"/>
    <col min="8196" max="8196" width="5.5703125" style="102" customWidth="1"/>
    <col min="8197" max="8197" width="8.5703125" style="102" customWidth="1"/>
    <col min="8198" max="8198" width="9.85546875" style="102" customWidth="1"/>
    <col min="8199" max="8199" width="13.85546875" style="102" customWidth="1"/>
    <col min="8200" max="8200" width="11" style="102" customWidth="1"/>
    <col min="8201" max="8201" width="9.7109375" style="102" customWidth="1"/>
    <col min="8202" max="8202" width="11.28515625" style="102" customWidth="1"/>
    <col min="8203" max="8203" width="10.42578125" style="102" customWidth="1"/>
    <col min="8204" max="8204" width="75.42578125" style="102" customWidth="1"/>
    <col min="8205" max="8205" width="45.28515625" style="102" customWidth="1"/>
    <col min="8206" max="8247" width="9.140625" style="102"/>
    <col min="8248" max="8248" width="62.28515625" style="102" customWidth="1"/>
    <col min="8249" max="8448" width="9.140625" style="102"/>
    <col min="8449" max="8449" width="4.42578125" style="102" customWidth="1"/>
    <col min="8450" max="8450" width="11.5703125" style="102" customWidth="1"/>
    <col min="8451" max="8451" width="40.42578125" style="102" customWidth="1"/>
    <col min="8452" max="8452" width="5.5703125" style="102" customWidth="1"/>
    <col min="8453" max="8453" width="8.5703125" style="102" customWidth="1"/>
    <col min="8454" max="8454" width="9.85546875" style="102" customWidth="1"/>
    <col min="8455" max="8455" width="13.85546875" style="102" customWidth="1"/>
    <col min="8456" max="8456" width="11" style="102" customWidth="1"/>
    <col min="8457" max="8457" width="9.7109375" style="102" customWidth="1"/>
    <col min="8458" max="8458" width="11.28515625" style="102" customWidth="1"/>
    <col min="8459" max="8459" width="10.42578125" style="102" customWidth="1"/>
    <col min="8460" max="8460" width="75.42578125" style="102" customWidth="1"/>
    <col min="8461" max="8461" width="45.28515625" style="102" customWidth="1"/>
    <col min="8462" max="8503" width="9.140625" style="102"/>
    <col min="8504" max="8504" width="62.28515625" style="102" customWidth="1"/>
    <col min="8505" max="8704" width="9.140625" style="102"/>
    <col min="8705" max="8705" width="4.42578125" style="102" customWidth="1"/>
    <col min="8706" max="8706" width="11.5703125" style="102" customWidth="1"/>
    <col min="8707" max="8707" width="40.42578125" style="102" customWidth="1"/>
    <col min="8708" max="8708" width="5.5703125" style="102" customWidth="1"/>
    <col min="8709" max="8709" width="8.5703125" style="102" customWidth="1"/>
    <col min="8710" max="8710" width="9.85546875" style="102" customWidth="1"/>
    <col min="8711" max="8711" width="13.85546875" style="102" customWidth="1"/>
    <col min="8712" max="8712" width="11" style="102" customWidth="1"/>
    <col min="8713" max="8713" width="9.7109375" style="102" customWidth="1"/>
    <col min="8714" max="8714" width="11.28515625" style="102" customWidth="1"/>
    <col min="8715" max="8715" width="10.42578125" style="102" customWidth="1"/>
    <col min="8716" max="8716" width="75.42578125" style="102" customWidth="1"/>
    <col min="8717" max="8717" width="45.28515625" style="102" customWidth="1"/>
    <col min="8718" max="8759" width="9.140625" style="102"/>
    <col min="8760" max="8760" width="62.28515625" style="102" customWidth="1"/>
    <col min="8761" max="8960" width="9.140625" style="102"/>
    <col min="8961" max="8961" width="4.42578125" style="102" customWidth="1"/>
    <col min="8962" max="8962" width="11.5703125" style="102" customWidth="1"/>
    <col min="8963" max="8963" width="40.42578125" style="102" customWidth="1"/>
    <col min="8964" max="8964" width="5.5703125" style="102" customWidth="1"/>
    <col min="8965" max="8965" width="8.5703125" style="102" customWidth="1"/>
    <col min="8966" max="8966" width="9.85546875" style="102" customWidth="1"/>
    <col min="8967" max="8967" width="13.85546875" style="102" customWidth="1"/>
    <col min="8968" max="8968" width="11" style="102" customWidth="1"/>
    <col min="8969" max="8969" width="9.7109375" style="102" customWidth="1"/>
    <col min="8970" max="8970" width="11.28515625" style="102" customWidth="1"/>
    <col min="8971" max="8971" width="10.42578125" style="102" customWidth="1"/>
    <col min="8972" max="8972" width="75.42578125" style="102" customWidth="1"/>
    <col min="8973" max="8973" width="45.28515625" style="102" customWidth="1"/>
    <col min="8974" max="9015" width="9.140625" style="102"/>
    <col min="9016" max="9016" width="62.28515625" style="102" customWidth="1"/>
    <col min="9017" max="9216" width="9.140625" style="102"/>
    <col min="9217" max="9217" width="4.42578125" style="102" customWidth="1"/>
    <col min="9218" max="9218" width="11.5703125" style="102" customWidth="1"/>
    <col min="9219" max="9219" width="40.42578125" style="102" customWidth="1"/>
    <col min="9220" max="9220" width="5.5703125" style="102" customWidth="1"/>
    <col min="9221" max="9221" width="8.5703125" style="102" customWidth="1"/>
    <col min="9222" max="9222" width="9.85546875" style="102" customWidth="1"/>
    <col min="9223" max="9223" width="13.85546875" style="102" customWidth="1"/>
    <col min="9224" max="9224" width="11" style="102" customWidth="1"/>
    <col min="9225" max="9225" width="9.7109375" style="102" customWidth="1"/>
    <col min="9226" max="9226" width="11.28515625" style="102" customWidth="1"/>
    <col min="9227" max="9227" width="10.42578125" style="102" customWidth="1"/>
    <col min="9228" max="9228" width="75.42578125" style="102" customWidth="1"/>
    <col min="9229" max="9229" width="45.28515625" style="102" customWidth="1"/>
    <col min="9230" max="9271" width="9.140625" style="102"/>
    <col min="9272" max="9272" width="62.28515625" style="102" customWidth="1"/>
    <col min="9273" max="9472" width="9.140625" style="102"/>
    <col min="9473" max="9473" width="4.42578125" style="102" customWidth="1"/>
    <col min="9474" max="9474" width="11.5703125" style="102" customWidth="1"/>
    <col min="9475" max="9475" width="40.42578125" style="102" customWidth="1"/>
    <col min="9476" max="9476" width="5.5703125" style="102" customWidth="1"/>
    <col min="9477" max="9477" width="8.5703125" style="102" customWidth="1"/>
    <col min="9478" max="9478" width="9.85546875" style="102" customWidth="1"/>
    <col min="9479" max="9479" width="13.85546875" style="102" customWidth="1"/>
    <col min="9480" max="9480" width="11" style="102" customWidth="1"/>
    <col min="9481" max="9481" width="9.7109375" style="102" customWidth="1"/>
    <col min="9482" max="9482" width="11.28515625" style="102" customWidth="1"/>
    <col min="9483" max="9483" width="10.42578125" style="102" customWidth="1"/>
    <col min="9484" max="9484" width="75.42578125" style="102" customWidth="1"/>
    <col min="9485" max="9485" width="45.28515625" style="102" customWidth="1"/>
    <col min="9486" max="9527" width="9.140625" style="102"/>
    <col min="9528" max="9528" width="62.28515625" style="102" customWidth="1"/>
    <col min="9529" max="9728" width="9.140625" style="102"/>
    <col min="9729" max="9729" width="4.42578125" style="102" customWidth="1"/>
    <col min="9730" max="9730" width="11.5703125" style="102" customWidth="1"/>
    <col min="9731" max="9731" width="40.42578125" style="102" customWidth="1"/>
    <col min="9732" max="9732" width="5.5703125" style="102" customWidth="1"/>
    <col min="9733" max="9733" width="8.5703125" style="102" customWidth="1"/>
    <col min="9734" max="9734" width="9.85546875" style="102" customWidth="1"/>
    <col min="9735" max="9735" width="13.85546875" style="102" customWidth="1"/>
    <col min="9736" max="9736" width="11" style="102" customWidth="1"/>
    <col min="9737" max="9737" width="9.7109375" style="102" customWidth="1"/>
    <col min="9738" max="9738" width="11.28515625" style="102" customWidth="1"/>
    <col min="9739" max="9739" width="10.42578125" style="102" customWidth="1"/>
    <col min="9740" max="9740" width="75.42578125" style="102" customWidth="1"/>
    <col min="9741" max="9741" width="45.28515625" style="102" customWidth="1"/>
    <col min="9742" max="9783" width="9.140625" style="102"/>
    <col min="9784" max="9784" width="62.28515625" style="102" customWidth="1"/>
    <col min="9785" max="9984" width="9.140625" style="102"/>
    <col min="9985" max="9985" width="4.42578125" style="102" customWidth="1"/>
    <col min="9986" max="9986" width="11.5703125" style="102" customWidth="1"/>
    <col min="9987" max="9987" width="40.42578125" style="102" customWidth="1"/>
    <col min="9988" max="9988" width="5.5703125" style="102" customWidth="1"/>
    <col min="9989" max="9989" width="8.5703125" style="102" customWidth="1"/>
    <col min="9990" max="9990" width="9.85546875" style="102" customWidth="1"/>
    <col min="9991" max="9991" width="13.85546875" style="102" customWidth="1"/>
    <col min="9992" max="9992" width="11" style="102" customWidth="1"/>
    <col min="9993" max="9993" width="9.7109375" style="102" customWidth="1"/>
    <col min="9994" max="9994" width="11.28515625" style="102" customWidth="1"/>
    <col min="9995" max="9995" width="10.42578125" style="102" customWidth="1"/>
    <col min="9996" max="9996" width="75.42578125" style="102" customWidth="1"/>
    <col min="9997" max="9997" width="45.28515625" style="102" customWidth="1"/>
    <col min="9998" max="10039" width="9.140625" style="102"/>
    <col min="10040" max="10040" width="62.28515625" style="102" customWidth="1"/>
    <col min="10041" max="10240" width="9.140625" style="102"/>
    <col min="10241" max="10241" width="4.42578125" style="102" customWidth="1"/>
    <col min="10242" max="10242" width="11.5703125" style="102" customWidth="1"/>
    <col min="10243" max="10243" width="40.42578125" style="102" customWidth="1"/>
    <col min="10244" max="10244" width="5.5703125" style="102" customWidth="1"/>
    <col min="10245" max="10245" width="8.5703125" style="102" customWidth="1"/>
    <col min="10246" max="10246" width="9.85546875" style="102" customWidth="1"/>
    <col min="10247" max="10247" width="13.85546875" style="102" customWidth="1"/>
    <col min="10248" max="10248" width="11" style="102" customWidth="1"/>
    <col min="10249" max="10249" width="9.7109375" style="102" customWidth="1"/>
    <col min="10250" max="10250" width="11.28515625" style="102" customWidth="1"/>
    <col min="10251" max="10251" width="10.42578125" style="102" customWidth="1"/>
    <col min="10252" max="10252" width="75.42578125" style="102" customWidth="1"/>
    <col min="10253" max="10253" width="45.28515625" style="102" customWidth="1"/>
    <col min="10254" max="10295" width="9.140625" style="102"/>
    <col min="10296" max="10296" width="62.28515625" style="102" customWidth="1"/>
    <col min="10297" max="10496" width="9.140625" style="102"/>
    <col min="10497" max="10497" width="4.42578125" style="102" customWidth="1"/>
    <col min="10498" max="10498" width="11.5703125" style="102" customWidth="1"/>
    <col min="10499" max="10499" width="40.42578125" style="102" customWidth="1"/>
    <col min="10500" max="10500" width="5.5703125" style="102" customWidth="1"/>
    <col min="10501" max="10501" width="8.5703125" style="102" customWidth="1"/>
    <col min="10502" max="10502" width="9.85546875" style="102" customWidth="1"/>
    <col min="10503" max="10503" width="13.85546875" style="102" customWidth="1"/>
    <col min="10504" max="10504" width="11" style="102" customWidth="1"/>
    <col min="10505" max="10505" width="9.7109375" style="102" customWidth="1"/>
    <col min="10506" max="10506" width="11.28515625" style="102" customWidth="1"/>
    <col min="10507" max="10507" width="10.42578125" style="102" customWidth="1"/>
    <col min="10508" max="10508" width="75.42578125" style="102" customWidth="1"/>
    <col min="10509" max="10509" width="45.28515625" style="102" customWidth="1"/>
    <col min="10510" max="10551" width="9.140625" style="102"/>
    <col min="10552" max="10552" width="62.28515625" style="102" customWidth="1"/>
    <col min="10553" max="10752" width="9.140625" style="102"/>
    <col min="10753" max="10753" width="4.42578125" style="102" customWidth="1"/>
    <col min="10754" max="10754" width="11.5703125" style="102" customWidth="1"/>
    <col min="10755" max="10755" width="40.42578125" style="102" customWidth="1"/>
    <col min="10756" max="10756" width="5.5703125" style="102" customWidth="1"/>
    <col min="10757" max="10757" width="8.5703125" style="102" customWidth="1"/>
    <col min="10758" max="10758" width="9.85546875" style="102" customWidth="1"/>
    <col min="10759" max="10759" width="13.85546875" style="102" customWidth="1"/>
    <col min="10760" max="10760" width="11" style="102" customWidth="1"/>
    <col min="10761" max="10761" width="9.7109375" style="102" customWidth="1"/>
    <col min="10762" max="10762" width="11.28515625" style="102" customWidth="1"/>
    <col min="10763" max="10763" width="10.42578125" style="102" customWidth="1"/>
    <col min="10764" max="10764" width="75.42578125" style="102" customWidth="1"/>
    <col min="10765" max="10765" width="45.28515625" style="102" customWidth="1"/>
    <col min="10766" max="10807" width="9.140625" style="102"/>
    <col min="10808" max="10808" width="62.28515625" style="102" customWidth="1"/>
    <col min="10809" max="11008" width="9.140625" style="102"/>
    <col min="11009" max="11009" width="4.42578125" style="102" customWidth="1"/>
    <col min="11010" max="11010" width="11.5703125" style="102" customWidth="1"/>
    <col min="11011" max="11011" width="40.42578125" style="102" customWidth="1"/>
    <col min="11012" max="11012" width="5.5703125" style="102" customWidth="1"/>
    <col min="11013" max="11013" width="8.5703125" style="102" customWidth="1"/>
    <col min="11014" max="11014" width="9.85546875" style="102" customWidth="1"/>
    <col min="11015" max="11015" width="13.85546875" style="102" customWidth="1"/>
    <col min="11016" max="11016" width="11" style="102" customWidth="1"/>
    <col min="11017" max="11017" width="9.7109375" style="102" customWidth="1"/>
    <col min="11018" max="11018" width="11.28515625" style="102" customWidth="1"/>
    <col min="11019" max="11019" width="10.42578125" style="102" customWidth="1"/>
    <col min="11020" max="11020" width="75.42578125" style="102" customWidth="1"/>
    <col min="11021" max="11021" width="45.28515625" style="102" customWidth="1"/>
    <col min="11022" max="11063" width="9.140625" style="102"/>
    <col min="11064" max="11064" width="62.28515625" style="102" customWidth="1"/>
    <col min="11065" max="11264" width="9.140625" style="102"/>
    <col min="11265" max="11265" width="4.42578125" style="102" customWidth="1"/>
    <col min="11266" max="11266" width="11.5703125" style="102" customWidth="1"/>
    <col min="11267" max="11267" width="40.42578125" style="102" customWidth="1"/>
    <col min="11268" max="11268" width="5.5703125" style="102" customWidth="1"/>
    <col min="11269" max="11269" width="8.5703125" style="102" customWidth="1"/>
    <col min="11270" max="11270" width="9.85546875" style="102" customWidth="1"/>
    <col min="11271" max="11271" width="13.85546875" style="102" customWidth="1"/>
    <col min="11272" max="11272" width="11" style="102" customWidth="1"/>
    <col min="11273" max="11273" width="9.7109375" style="102" customWidth="1"/>
    <col min="11274" max="11274" width="11.28515625" style="102" customWidth="1"/>
    <col min="11275" max="11275" width="10.42578125" style="102" customWidth="1"/>
    <col min="11276" max="11276" width="75.42578125" style="102" customWidth="1"/>
    <col min="11277" max="11277" width="45.28515625" style="102" customWidth="1"/>
    <col min="11278" max="11319" width="9.140625" style="102"/>
    <col min="11320" max="11320" width="62.28515625" style="102" customWidth="1"/>
    <col min="11321" max="11520" width="9.140625" style="102"/>
    <col min="11521" max="11521" width="4.42578125" style="102" customWidth="1"/>
    <col min="11522" max="11522" width="11.5703125" style="102" customWidth="1"/>
    <col min="11523" max="11523" width="40.42578125" style="102" customWidth="1"/>
    <col min="11524" max="11524" width="5.5703125" style="102" customWidth="1"/>
    <col min="11525" max="11525" width="8.5703125" style="102" customWidth="1"/>
    <col min="11526" max="11526" width="9.85546875" style="102" customWidth="1"/>
    <col min="11527" max="11527" width="13.85546875" style="102" customWidth="1"/>
    <col min="11528" max="11528" width="11" style="102" customWidth="1"/>
    <col min="11529" max="11529" width="9.7109375" style="102" customWidth="1"/>
    <col min="11530" max="11530" width="11.28515625" style="102" customWidth="1"/>
    <col min="11531" max="11531" width="10.42578125" style="102" customWidth="1"/>
    <col min="11532" max="11532" width="75.42578125" style="102" customWidth="1"/>
    <col min="11533" max="11533" width="45.28515625" style="102" customWidth="1"/>
    <col min="11534" max="11575" width="9.140625" style="102"/>
    <col min="11576" max="11576" width="62.28515625" style="102" customWidth="1"/>
    <col min="11577" max="11776" width="9.140625" style="102"/>
    <col min="11777" max="11777" width="4.42578125" style="102" customWidth="1"/>
    <col min="11778" max="11778" width="11.5703125" style="102" customWidth="1"/>
    <col min="11779" max="11779" width="40.42578125" style="102" customWidth="1"/>
    <col min="11780" max="11780" width="5.5703125" style="102" customWidth="1"/>
    <col min="11781" max="11781" width="8.5703125" style="102" customWidth="1"/>
    <col min="11782" max="11782" width="9.85546875" style="102" customWidth="1"/>
    <col min="11783" max="11783" width="13.85546875" style="102" customWidth="1"/>
    <col min="11784" max="11784" width="11" style="102" customWidth="1"/>
    <col min="11785" max="11785" width="9.7109375" style="102" customWidth="1"/>
    <col min="11786" max="11786" width="11.28515625" style="102" customWidth="1"/>
    <col min="11787" max="11787" width="10.42578125" style="102" customWidth="1"/>
    <col min="11788" max="11788" width="75.42578125" style="102" customWidth="1"/>
    <col min="11789" max="11789" width="45.28515625" style="102" customWidth="1"/>
    <col min="11790" max="11831" width="9.140625" style="102"/>
    <col min="11832" max="11832" width="62.28515625" style="102" customWidth="1"/>
    <col min="11833" max="12032" width="9.140625" style="102"/>
    <col min="12033" max="12033" width="4.42578125" style="102" customWidth="1"/>
    <col min="12034" max="12034" width="11.5703125" style="102" customWidth="1"/>
    <col min="12035" max="12035" width="40.42578125" style="102" customWidth="1"/>
    <col min="12036" max="12036" width="5.5703125" style="102" customWidth="1"/>
    <col min="12037" max="12037" width="8.5703125" style="102" customWidth="1"/>
    <col min="12038" max="12038" width="9.85546875" style="102" customWidth="1"/>
    <col min="12039" max="12039" width="13.85546875" style="102" customWidth="1"/>
    <col min="12040" max="12040" width="11" style="102" customWidth="1"/>
    <col min="12041" max="12041" width="9.7109375" style="102" customWidth="1"/>
    <col min="12042" max="12042" width="11.28515625" style="102" customWidth="1"/>
    <col min="12043" max="12043" width="10.42578125" style="102" customWidth="1"/>
    <col min="12044" max="12044" width="75.42578125" style="102" customWidth="1"/>
    <col min="12045" max="12045" width="45.28515625" style="102" customWidth="1"/>
    <col min="12046" max="12087" width="9.140625" style="102"/>
    <col min="12088" max="12088" width="62.28515625" style="102" customWidth="1"/>
    <col min="12089" max="12288" width="9.140625" style="102"/>
    <col min="12289" max="12289" width="4.42578125" style="102" customWidth="1"/>
    <col min="12290" max="12290" width="11.5703125" style="102" customWidth="1"/>
    <col min="12291" max="12291" width="40.42578125" style="102" customWidth="1"/>
    <col min="12292" max="12292" width="5.5703125" style="102" customWidth="1"/>
    <col min="12293" max="12293" width="8.5703125" style="102" customWidth="1"/>
    <col min="12294" max="12294" width="9.85546875" style="102" customWidth="1"/>
    <col min="12295" max="12295" width="13.85546875" style="102" customWidth="1"/>
    <col min="12296" max="12296" width="11" style="102" customWidth="1"/>
    <col min="12297" max="12297" width="9.7109375" style="102" customWidth="1"/>
    <col min="12298" max="12298" width="11.28515625" style="102" customWidth="1"/>
    <col min="12299" max="12299" width="10.42578125" style="102" customWidth="1"/>
    <col min="12300" max="12300" width="75.42578125" style="102" customWidth="1"/>
    <col min="12301" max="12301" width="45.28515625" style="102" customWidth="1"/>
    <col min="12302" max="12343" width="9.140625" style="102"/>
    <col min="12344" max="12344" width="62.28515625" style="102" customWidth="1"/>
    <col min="12345" max="12544" width="9.140625" style="102"/>
    <col min="12545" max="12545" width="4.42578125" style="102" customWidth="1"/>
    <col min="12546" max="12546" width="11.5703125" style="102" customWidth="1"/>
    <col min="12547" max="12547" width="40.42578125" style="102" customWidth="1"/>
    <col min="12548" max="12548" width="5.5703125" style="102" customWidth="1"/>
    <col min="12549" max="12549" width="8.5703125" style="102" customWidth="1"/>
    <col min="12550" max="12550" width="9.85546875" style="102" customWidth="1"/>
    <col min="12551" max="12551" width="13.85546875" style="102" customWidth="1"/>
    <col min="12552" max="12552" width="11" style="102" customWidth="1"/>
    <col min="12553" max="12553" width="9.7109375" style="102" customWidth="1"/>
    <col min="12554" max="12554" width="11.28515625" style="102" customWidth="1"/>
    <col min="12555" max="12555" width="10.42578125" style="102" customWidth="1"/>
    <col min="12556" max="12556" width="75.42578125" style="102" customWidth="1"/>
    <col min="12557" max="12557" width="45.28515625" style="102" customWidth="1"/>
    <col min="12558" max="12599" width="9.140625" style="102"/>
    <col min="12600" max="12600" width="62.28515625" style="102" customWidth="1"/>
    <col min="12601" max="12800" width="9.140625" style="102"/>
    <col min="12801" max="12801" width="4.42578125" style="102" customWidth="1"/>
    <col min="12802" max="12802" width="11.5703125" style="102" customWidth="1"/>
    <col min="12803" max="12803" width="40.42578125" style="102" customWidth="1"/>
    <col min="12804" max="12804" width="5.5703125" style="102" customWidth="1"/>
    <col min="12805" max="12805" width="8.5703125" style="102" customWidth="1"/>
    <col min="12806" max="12806" width="9.85546875" style="102" customWidth="1"/>
    <col min="12807" max="12807" width="13.85546875" style="102" customWidth="1"/>
    <col min="12808" max="12808" width="11" style="102" customWidth="1"/>
    <col min="12809" max="12809" width="9.7109375" style="102" customWidth="1"/>
    <col min="12810" max="12810" width="11.28515625" style="102" customWidth="1"/>
    <col min="12811" max="12811" width="10.42578125" style="102" customWidth="1"/>
    <col min="12812" max="12812" width="75.42578125" style="102" customWidth="1"/>
    <col min="12813" max="12813" width="45.28515625" style="102" customWidth="1"/>
    <col min="12814" max="12855" width="9.140625" style="102"/>
    <col min="12856" max="12856" width="62.28515625" style="102" customWidth="1"/>
    <col min="12857" max="13056" width="9.140625" style="102"/>
    <col min="13057" max="13057" width="4.42578125" style="102" customWidth="1"/>
    <col min="13058" max="13058" width="11.5703125" style="102" customWidth="1"/>
    <col min="13059" max="13059" width="40.42578125" style="102" customWidth="1"/>
    <col min="13060" max="13060" width="5.5703125" style="102" customWidth="1"/>
    <col min="13061" max="13061" width="8.5703125" style="102" customWidth="1"/>
    <col min="13062" max="13062" width="9.85546875" style="102" customWidth="1"/>
    <col min="13063" max="13063" width="13.85546875" style="102" customWidth="1"/>
    <col min="13064" max="13064" width="11" style="102" customWidth="1"/>
    <col min="13065" max="13065" width="9.7109375" style="102" customWidth="1"/>
    <col min="13066" max="13066" width="11.28515625" style="102" customWidth="1"/>
    <col min="13067" max="13067" width="10.42578125" style="102" customWidth="1"/>
    <col min="13068" max="13068" width="75.42578125" style="102" customWidth="1"/>
    <col min="13069" max="13069" width="45.28515625" style="102" customWidth="1"/>
    <col min="13070" max="13111" width="9.140625" style="102"/>
    <col min="13112" max="13112" width="62.28515625" style="102" customWidth="1"/>
    <col min="13113" max="13312" width="9.140625" style="102"/>
    <col min="13313" max="13313" width="4.42578125" style="102" customWidth="1"/>
    <col min="13314" max="13314" width="11.5703125" style="102" customWidth="1"/>
    <col min="13315" max="13315" width="40.42578125" style="102" customWidth="1"/>
    <col min="13316" max="13316" width="5.5703125" style="102" customWidth="1"/>
    <col min="13317" max="13317" width="8.5703125" style="102" customWidth="1"/>
    <col min="13318" max="13318" width="9.85546875" style="102" customWidth="1"/>
    <col min="13319" max="13319" width="13.85546875" style="102" customWidth="1"/>
    <col min="13320" max="13320" width="11" style="102" customWidth="1"/>
    <col min="13321" max="13321" width="9.7109375" style="102" customWidth="1"/>
    <col min="13322" max="13322" width="11.28515625" style="102" customWidth="1"/>
    <col min="13323" max="13323" width="10.42578125" style="102" customWidth="1"/>
    <col min="13324" max="13324" width="75.42578125" style="102" customWidth="1"/>
    <col min="13325" max="13325" width="45.28515625" style="102" customWidth="1"/>
    <col min="13326" max="13367" width="9.140625" style="102"/>
    <col min="13368" max="13368" width="62.28515625" style="102" customWidth="1"/>
    <col min="13369" max="13568" width="9.140625" style="102"/>
    <col min="13569" max="13569" width="4.42578125" style="102" customWidth="1"/>
    <col min="13570" max="13570" width="11.5703125" style="102" customWidth="1"/>
    <col min="13571" max="13571" width="40.42578125" style="102" customWidth="1"/>
    <col min="13572" max="13572" width="5.5703125" style="102" customWidth="1"/>
    <col min="13573" max="13573" width="8.5703125" style="102" customWidth="1"/>
    <col min="13574" max="13574" width="9.85546875" style="102" customWidth="1"/>
    <col min="13575" max="13575" width="13.85546875" style="102" customWidth="1"/>
    <col min="13576" max="13576" width="11" style="102" customWidth="1"/>
    <col min="13577" max="13577" width="9.7109375" style="102" customWidth="1"/>
    <col min="13578" max="13578" width="11.28515625" style="102" customWidth="1"/>
    <col min="13579" max="13579" width="10.42578125" style="102" customWidth="1"/>
    <col min="13580" max="13580" width="75.42578125" style="102" customWidth="1"/>
    <col min="13581" max="13581" width="45.28515625" style="102" customWidth="1"/>
    <col min="13582" max="13623" width="9.140625" style="102"/>
    <col min="13624" max="13624" width="62.28515625" style="102" customWidth="1"/>
    <col min="13625" max="13824" width="9.140625" style="102"/>
    <col min="13825" max="13825" width="4.42578125" style="102" customWidth="1"/>
    <col min="13826" max="13826" width="11.5703125" style="102" customWidth="1"/>
    <col min="13827" max="13827" width="40.42578125" style="102" customWidth="1"/>
    <col min="13828" max="13828" width="5.5703125" style="102" customWidth="1"/>
    <col min="13829" max="13829" width="8.5703125" style="102" customWidth="1"/>
    <col min="13830" max="13830" width="9.85546875" style="102" customWidth="1"/>
    <col min="13831" max="13831" width="13.85546875" style="102" customWidth="1"/>
    <col min="13832" max="13832" width="11" style="102" customWidth="1"/>
    <col min="13833" max="13833" width="9.7109375" style="102" customWidth="1"/>
    <col min="13834" max="13834" width="11.28515625" style="102" customWidth="1"/>
    <col min="13835" max="13835" width="10.42578125" style="102" customWidth="1"/>
    <col min="13836" max="13836" width="75.42578125" style="102" customWidth="1"/>
    <col min="13837" max="13837" width="45.28515625" style="102" customWidth="1"/>
    <col min="13838" max="13879" width="9.140625" style="102"/>
    <col min="13880" max="13880" width="62.28515625" style="102" customWidth="1"/>
    <col min="13881" max="14080" width="9.140625" style="102"/>
    <col min="14081" max="14081" width="4.42578125" style="102" customWidth="1"/>
    <col min="14082" max="14082" width="11.5703125" style="102" customWidth="1"/>
    <col min="14083" max="14083" width="40.42578125" style="102" customWidth="1"/>
    <col min="14084" max="14084" width="5.5703125" style="102" customWidth="1"/>
    <col min="14085" max="14085" width="8.5703125" style="102" customWidth="1"/>
    <col min="14086" max="14086" width="9.85546875" style="102" customWidth="1"/>
    <col min="14087" max="14087" width="13.85546875" style="102" customWidth="1"/>
    <col min="14088" max="14088" width="11" style="102" customWidth="1"/>
    <col min="14089" max="14089" width="9.7109375" style="102" customWidth="1"/>
    <col min="14090" max="14090" width="11.28515625" style="102" customWidth="1"/>
    <col min="14091" max="14091" width="10.42578125" style="102" customWidth="1"/>
    <col min="14092" max="14092" width="75.42578125" style="102" customWidth="1"/>
    <col min="14093" max="14093" width="45.28515625" style="102" customWidth="1"/>
    <col min="14094" max="14135" width="9.140625" style="102"/>
    <col min="14136" max="14136" width="62.28515625" style="102" customWidth="1"/>
    <col min="14137" max="14336" width="9.140625" style="102"/>
    <col min="14337" max="14337" width="4.42578125" style="102" customWidth="1"/>
    <col min="14338" max="14338" width="11.5703125" style="102" customWidth="1"/>
    <col min="14339" max="14339" width="40.42578125" style="102" customWidth="1"/>
    <col min="14340" max="14340" width="5.5703125" style="102" customWidth="1"/>
    <col min="14341" max="14341" width="8.5703125" style="102" customWidth="1"/>
    <col min="14342" max="14342" width="9.85546875" style="102" customWidth="1"/>
    <col min="14343" max="14343" width="13.85546875" style="102" customWidth="1"/>
    <col min="14344" max="14344" width="11" style="102" customWidth="1"/>
    <col min="14345" max="14345" width="9.7109375" style="102" customWidth="1"/>
    <col min="14346" max="14346" width="11.28515625" style="102" customWidth="1"/>
    <col min="14347" max="14347" width="10.42578125" style="102" customWidth="1"/>
    <col min="14348" max="14348" width="75.42578125" style="102" customWidth="1"/>
    <col min="14349" max="14349" width="45.28515625" style="102" customWidth="1"/>
    <col min="14350" max="14391" width="9.140625" style="102"/>
    <col min="14392" max="14392" width="62.28515625" style="102" customWidth="1"/>
    <col min="14393" max="14592" width="9.140625" style="102"/>
    <col min="14593" max="14593" width="4.42578125" style="102" customWidth="1"/>
    <col min="14594" max="14594" width="11.5703125" style="102" customWidth="1"/>
    <col min="14595" max="14595" width="40.42578125" style="102" customWidth="1"/>
    <col min="14596" max="14596" width="5.5703125" style="102" customWidth="1"/>
    <col min="14597" max="14597" width="8.5703125" style="102" customWidth="1"/>
    <col min="14598" max="14598" width="9.85546875" style="102" customWidth="1"/>
    <col min="14599" max="14599" width="13.85546875" style="102" customWidth="1"/>
    <col min="14600" max="14600" width="11" style="102" customWidth="1"/>
    <col min="14601" max="14601" width="9.7109375" style="102" customWidth="1"/>
    <col min="14602" max="14602" width="11.28515625" style="102" customWidth="1"/>
    <col min="14603" max="14603" width="10.42578125" style="102" customWidth="1"/>
    <col min="14604" max="14604" width="75.42578125" style="102" customWidth="1"/>
    <col min="14605" max="14605" width="45.28515625" style="102" customWidth="1"/>
    <col min="14606" max="14647" width="9.140625" style="102"/>
    <col min="14648" max="14648" width="62.28515625" style="102" customWidth="1"/>
    <col min="14649" max="14848" width="9.140625" style="102"/>
    <col min="14849" max="14849" width="4.42578125" style="102" customWidth="1"/>
    <col min="14850" max="14850" width="11.5703125" style="102" customWidth="1"/>
    <col min="14851" max="14851" width="40.42578125" style="102" customWidth="1"/>
    <col min="14852" max="14852" width="5.5703125" style="102" customWidth="1"/>
    <col min="14853" max="14853" width="8.5703125" style="102" customWidth="1"/>
    <col min="14854" max="14854" width="9.85546875" style="102" customWidth="1"/>
    <col min="14855" max="14855" width="13.85546875" style="102" customWidth="1"/>
    <col min="14856" max="14856" width="11" style="102" customWidth="1"/>
    <col min="14857" max="14857" width="9.7109375" style="102" customWidth="1"/>
    <col min="14858" max="14858" width="11.28515625" style="102" customWidth="1"/>
    <col min="14859" max="14859" width="10.42578125" style="102" customWidth="1"/>
    <col min="14860" max="14860" width="75.42578125" style="102" customWidth="1"/>
    <col min="14861" max="14861" width="45.28515625" style="102" customWidth="1"/>
    <col min="14862" max="14903" width="9.140625" style="102"/>
    <col min="14904" max="14904" width="62.28515625" style="102" customWidth="1"/>
    <col min="14905" max="15104" width="9.140625" style="102"/>
    <col min="15105" max="15105" width="4.42578125" style="102" customWidth="1"/>
    <col min="15106" max="15106" width="11.5703125" style="102" customWidth="1"/>
    <col min="15107" max="15107" width="40.42578125" style="102" customWidth="1"/>
    <col min="15108" max="15108" width="5.5703125" style="102" customWidth="1"/>
    <col min="15109" max="15109" width="8.5703125" style="102" customWidth="1"/>
    <col min="15110" max="15110" width="9.85546875" style="102" customWidth="1"/>
    <col min="15111" max="15111" width="13.85546875" style="102" customWidth="1"/>
    <col min="15112" max="15112" width="11" style="102" customWidth="1"/>
    <col min="15113" max="15113" width="9.7109375" style="102" customWidth="1"/>
    <col min="15114" max="15114" width="11.28515625" style="102" customWidth="1"/>
    <col min="15115" max="15115" width="10.42578125" style="102" customWidth="1"/>
    <col min="15116" max="15116" width="75.42578125" style="102" customWidth="1"/>
    <col min="15117" max="15117" width="45.28515625" style="102" customWidth="1"/>
    <col min="15118" max="15159" width="9.140625" style="102"/>
    <col min="15160" max="15160" width="62.28515625" style="102" customWidth="1"/>
    <col min="15161" max="15360" width="9.140625" style="102"/>
    <col min="15361" max="15361" width="4.42578125" style="102" customWidth="1"/>
    <col min="15362" max="15362" width="11.5703125" style="102" customWidth="1"/>
    <col min="15363" max="15363" width="40.42578125" style="102" customWidth="1"/>
    <col min="15364" max="15364" width="5.5703125" style="102" customWidth="1"/>
    <col min="15365" max="15365" width="8.5703125" style="102" customWidth="1"/>
    <col min="15366" max="15366" width="9.85546875" style="102" customWidth="1"/>
    <col min="15367" max="15367" width="13.85546875" style="102" customWidth="1"/>
    <col min="15368" max="15368" width="11" style="102" customWidth="1"/>
    <col min="15369" max="15369" width="9.7109375" style="102" customWidth="1"/>
    <col min="15370" max="15370" width="11.28515625" style="102" customWidth="1"/>
    <col min="15371" max="15371" width="10.42578125" style="102" customWidth="1"/>
    <col min="15372" max="15372" width="75.42578125" style="102" customWidth="1"/>
    <col min="15373" max="15373" width="45.28515625" style="102" customWidth="1"/>
    <col min="15374" max="15415" width="9.140625" style="102"/>
    <col min="15416" max="15416" width="62.28515625" style="102" customWidth="1"/>
    <col min="15417" max="15616" width="9.140625" style="102"/>
    <col min="15617" max="15617" width="4.42578125" style="102" customWidth="1"/>
    <col min="15618" max="15618" width="11.5703125" style="102" customWidth="1"/>
    <col min="15619" max="15619" width="40.42578125" style="102" customWidth="1"/>
    <col min="15620" max="15620" width="5.5703125" style="102" customWidth="1"/>
    <col min="15621" max="15621" width="8.5703125" style="102" customWidth="1"/>
    <col min="15622" max="15622" width="9.85546875" style="102" customWidth="1"/>
    <col min="15623" max="15623" width="13.85546875" style="102" customWidth="1"/>
    <col min="15624" max="15624" width="11" style="102" customWidth="1"/>
    <col min="15625" max="15625" width="9.7109375" style="102" customWidth="1"/>
    <col min="15626" max="15626" width="11.28515625" style="102" customWidth="1"/>
    <col min="15627" max="15627" width="10.42578125" style="102" customWidth="1"/>
    <col min="15628" max="15628" width="75.42578125" style="102" customWidth="1"/>
    <col min="15629" max="15629" width="45.28515625" style="102" customWidth="1"/>
    <col min="15630" max="15671" width="9.140625" style="102"/>
    <col min="15672" max="15672" width="62.28515625" style="102" customWidth="1"/>
    <col min="15673" max="15872" width="9.140625" style="102"/>
    <col min="15873" max="15873" width="4.42578125" style="102" customWidth="1"/>
    <col min="15874" max="15874" width="11.5703125" style="102" customWidth="1"/>
    <col min="15875" max="15875" width="40.42578125" style="102" customWidth="1"/>
    <col min="15876" max="15876" width="5.5703125" style="102" customWidth="1"/>
    <col min="15877" max="15877" width="8.5703125" style="102" customWidth="1"/>
    <col min="15878" max="15878" width="9.85546875" style="102" customWidth="1"/>
    <col min="15879" max="15879" width="13.85546875" style="102" customWidth="1"/>
    <col min="15880" max="15880" width="11" style="102" customWidth="1"/>
    <col min="15881" max="15881" width="9.7109375" style="102" customWidth="1"/>
    <col min="15882" max="15882" width="11.28515625" style="102" customWidth="1"/>
    <col min="15883" max="15883" width="10.42578125" style="102" customWidth="1"/>
    <col min="15884" max="15884" width="75.42578125" style="102" customWidth="1"/>
    <col min="15885" max="15885" width="45.28515625" style="102" customWidth="1"/>
    <col min="15886" max="15927" width="9.140625" style="102"/>
    <col min="15928" max="15928" width="62.28515625" style="102" customWidth="1"/>
    <col min="15929" max="16128" width="9.140625" style="102"/>
    <col min="16129" max="16129" width="4.42578125" style="102" customWidth="1"/>
    <col min="16130" max="16130" width="11.5703125" style="102" customWidth="1"/>
    <col min="16131" max="16131" width="40.42578125" style="102" customWidth="1"/>
    <col min="16132" max="16132" width="5.5703125" style="102" customWidth="1"/>
    <col min="16133" max="16133" width="8.5703125" style="102" customWidth="1"/>
    <col min="16134" max="16134" width="9.85546875" style="102" customWidth="1"/>
    <col min="16135" max="16135" width="13.85546875" style="102" customWidth="1"/>
    <col min="16136" max="16136" width="11" style="102" customWidth="1"/>
    <col min="16137" max="16137" width="9.7109375" style="102" customWidth="1"/>
    <col min="16138" max="16138" width="11.28515625" style="102" customWidth="1"/>
    <col min="16139" max="16139" width="10.42578125" style="102" customWidth="1"/>
    <col min="16140" max="16140" width="75.42578125" style="102" customWidth="1"/>
    <col min="16141" max="16141" width="45.28515625" style="102" customWidth="1"/>
    <col min="16142" max="16183" width="9.140625" style="102"/>
    <col min="16184" max="16184" width="62.28515625" style="102" customWidth="1"/>
    <col min="16185" max="16384" width="9.140625" style="102"/>
  </cols>
  <sheetData>
    <row r="1" spans="1:104" ht="15" customHeight="1" x14ac:dyDescent="0.25">
      <c r="A1" s="101" t="s">
        <v>34</v>
      </c>
      <c r="B1" s="101"/>
      <c r="C1" s="101"/>
      <c r="D1" s="101"/>
      <c r="E1" s="101"/>
      <c r="F1" s="101"/>
      <c r="G1" s="101"/>
    </row>
    <row r="2" spans="1:104" ht="3" customHeight="1" thickBot="1" x14ac:dyDescent="0.25">
      <c r="B2" s="103"/>
      <c r="C2" s="104"/>
      <c r="D2" s="104"/>
      <c r="E2" s="105"/>
      <c r="F2" s="104"/>
      <c r="G2" s="104"/>
    </row>
    <row r="3" spans="1:104" ht="13.5" customHeight="1" thickTop="1" x14ac:dyDescent="0.2">
      <c r="A3" s="106" t="s">
        <v>35</v>
      </c>
      <c r="B3" s="107"/>
      <c r="C3" s="108"/>
      <c r="D3" s="109" t="s">
        <v>232</v>
      </c>
      <c r="E3" s="110"/>
      <c r="F3" s="111"/>
      <c r="G3" s="112"/>
    </row>
    <row r="4" spans="1:104" ht="13.5" customHeight="1" thickBot="1" x14ac:dyDescent="0.25">
      <c r="A4" s="113" t="s">
        <v>36</v>
      </c>
      <c r="B4" s="114"/>
      <c r="C4" s="115"/>
      <c r="D4" s="116" t="s">
        <v>233</v>
      </c>
      <c r="E4" s="117"/>
      <c r="F4" s="118"/>
      <c r="G4" s="119"/>
    </row>
    <row r="5" spans="1:104" ht="13.5" thickTop="1" x14ac:dyDescent="0.2">
      <c r="A5" s="120"/>
    </row>
    <row r="6" spans="1:104" s="126" customFormat="1" ht="26.25" customHeight="1" x14ac:dyDescent="0.2">
      <c r="A6" s="122" t="s">
        <v>37</v>
      </c>
      <c r="B6" s="123" t="s">
        <v>38</v>
      </c>
      <c r="C6" s="123" t="s">
        <v>39</v>
      </c>
      <c r="D6" s="123" t="s">
        <v>40</v>
      </c>
      <c r="E6" s="123" t="s">
        <v>41</v>
      </c>
      <c r="F6" s="123" t="s">
        <v>42</v>
      </c>
      <c r="G6" s="124" t="s">
        <v>43</v>
      </c>
      <c r="H6" s="125" t="s">
        <v>44</v>
      </c>
      <c r="I6" s="125" t="s">
        <v>45</v>
      </c>
      <c r="J6" s="125" t="s">
        <v>46</v>
      </c>
      <c r="K6" s="125" t="s">
        <v>47</v>
      </c>
    </row>
    <row r="7" spans="1:104" ht="14.25" customHeight="1" x14ac:dyDescent="0.2">
      <c r="A7" s="127" t="s">
        <v>48</v>
      </c>
      <c r="B7" s="128" t="s">
        <v>52</v>
      </c>
      <c r="C7" s="129" t="s">
        <v>53</v>
      </c>
      <c r="D7" s="130"/>
      <c r="E7" s="131"/>
      <c r="F7" s="131"/>
      <c r="G7" s="132"/>
      <c r="H7" s="133"/>
      <c r="I7" s="134"/>
      <c r="J7" s="133"/>
      <c r="K7" s="134"/>
      <c r="O7" s="135"/>
    </row>
    <row r="8" spans="1:104" x14ac:dyDescent="0.2">
      <c r="A8" s="136">
        <v>1</v>
      </c>
      <c r="B8" s="137" t="s">
        <v>54</v>
      </c>
      <c r="C8" s="138" t="s">
        <v>55</v>
      </c>
      <c r="D8" s="139" t="s">
        <v>56</v>
      </c>
      <c r="E8" s="140">
        <v>10</v>
      </c>
      <c r="F8" s="141">
        <v>0</v>
      </c>
      <c r="G8" s="142">
        <f>E8*F8</f>
        <v>0</v>
      </c>
      <c r="H8" s="143">
        <v>0</v>
      </c>
      <c r="I8" s="144">
        <f>E8*H8</f>
        <v>0</v>
      </c>
      <c r="J8" s="143">
        <v>0</v>
      </c>
      <c r="K8" s="144">
        <f>E8*J8</f>
        <v>0</v>
      </c>
      <c r="O8" s="135"/>
      <c r="Z8" s="135"/>
      <c r="AA8" s="135">
        <v>1</v>
      </c>
      <c r="AB8" s="135">
        <v>7</v>
      </c>
      <c r="AC8" s="135">
        <v>7</v>
      </c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45">
        <f>G8</f>
        <v>0</v>
      </c>
      <c r="BA8" s="135"/>
      <c r="BB8" s="135"/>
      <c r="BC8" s="135"/>
      <c r="BD8" s="135"/>
      <c r="BE8" s="135"/>
      <c r="BF8" s="135"/>
      <c r="BG8" s="135"/>
      <c r="BH8" s="135"/>
      <c r="BI8" s="135"/>
      <c r="CA8" s="135">
        <v>1</v>
      </c>
      <c r="CB8" s="135">
        <v>7</v>
      </c>
      <c r="CZ8" s="102">
        <v>1</v>
      </c>
    </row>
    <row r="9" spans="1:104" x14ac:dyDescent="0.2">
      <c r="A9" s="136">
        <v>2</v>
      </c>
      <c r="B9" s="137" t="s">
        <v>57</v>
      </c>
      <c r="C9" s="138" t="s">
        <v>58</v>
      </c>
      <c r="D9" s="139" t="s">
        <v>59</v>
      </c>
      <c r="E9" s="140">
        <v>20</v>
      </c>
      <c r="F9" s="141">
        <v>0</v>
      </c>
      <c r="G9" s="142">
        <f>E9*F9</f>
        <v>0</v>
      </c>
      <c r="H9" s="143">
        <v>0</v>
      </c>
      <c r="I9" s="144">
        <f>E9*H9</f>
        <v>0</v>
      </c>
      <c r="J9" s="143">
        <v>0</v>
      </c>
      <c r="K9" s="144">
        <f>E9*J9</f>
        <v>0</v>
      </c>
      <c r="O9" s="135"/>
      <c r="Z9" s="135"/>
      <c r="AA9" s="135">
        <v>1</v>
      </c>
      <c r="AB9" s="135">
        <v>7</v>
      </c>
      <c r="AC9" s="135">
        <v>7</v>
      </c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45">
        <f>G9</f>
        <v>0</v>
      </c>
      <c r="BA9" s="135"/>
      <c r="BB9" s="135"/>
      <c r="BC9" s="135"/>
      <c r="BD9" s="135"/>
      <c r="BE9" s="135"/>
      <c r="BF9" s="135"/>
      <c r="BG9" s="135"/>
      <c r="BH9" s="135"/>
      <c r="BI9" s="135"/>
      <c r="CA9" s="135">
        <v>1</v>
      </c>
      <c r="CB9" s="135">
        <v>7</v>
      </c>
      <c r="CZ9" s="102">
        <v>1</v>
      </c>
    </row>
    <row r="10" spans="1:104" ht="22.5" x14ac:dyDescent="0.2">
      <c r="A10" s="136">
        <v>3</v>
      </c>
      <c r="B10" s="137" t="s">
        <v>60</v>
      </c>
      <c r="C10" s="138" t="s">
        <v>61</v>
      </c>
      <c r="D10" s="139" t="s">
        <v>49</v>
      </c>
      <c r="E10" s="140">
        <v>36</v>
      </c>
      <c r="F10" s="141">
        <v>0</v>
      </c>
      <c r="G10" s="142">
        <f>E10*F10</f>
        <v>0</v>
      </c>
      <c r="H10" s="143">
        <v>1.8380000000000001E-2</v>
      </c>
      <c r="I10" s="144">
        <f>E10*H10</f>
        <v>0.66168000000000005</v>
      </c>
      <c r="J10" s="143">
        <v>0</v>
      </c>
      <c r="K10" s="144">
        <f>E10*J10</f>
        <v>0</v>
      </c>
      <c r="O10" s="135"/>
      <c r="Z10" s="135"/>
      <c r="AA10" s="135">
        <v>1</v>
      </c>
      <c r="AB10" s="135">
        <v>1</v>
      </c>
      <c r="AC10" s="135">
        <v>1</v>
      </c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45">
        <f>G10</f>
        <v>0</v>
      </c>
      <c r="BA10" s="135"/>
      <c r="BB10" s="135"/>
      <c r="BC10" s="135"/>
      <c r="BD10" s="135"/>
      <c r="BE10" s="135"/>
      <c r="BF10" s="135"/>
      <c r="BG10" s="135"/>
      <c r="BH10" s="135"/>
      <c r="BI10" s="135"/>
      <c r="CA10" s="135">
        <v>1</v>
      </c>
      <c r="CB10" s="135">
        <v>1</v>
      </c>
      <c r="CZ10" s="102">
        <v>1</v>
      </c>
    </row>
    <row r="11" spans="1:104" x14ac:dyDescent="0.2">
      <c r="A11" s="136">
        <v>4</v>
      </c>
      <c r="B11" s="137" t="s">
        <v>62</v>
      </c>
      <c r="C11" s="138" t="s">
        <v>63</v>
      </c>
      <c r="D11" s="139" t="s">
        <v>49</v>
      </c>
      <c r="E11" s="140">
        <v>720</v>
      </c>
      <c r="F11" s="141">
        <v>0</v>
      </c>
      <c r="G11" s="142">
        <f>E11*F11</f>
        <v>0</v>
      </c>
      <c r="H11" s="143">
        <v>0</v>
      </c>
      <c r="I11" s="144">
        <f>E11*H11</f>
        <v>0</v>
      </c>
      <c r="J11" s="143">
        <v>0</v>
      </c>
      <c r="K11" s="144">
        <f>E11*J11</f>
        <v>0</v>
      </c>
      <c r="O11" s="135"/>
      <c r="Z11" s="135"/>
      <c r="AA11" s="135">
        <v>1</v>
      </c>
      <c r="AB11" s="135">
        <v>1</v>
      </c>
      <c r="AC11" s="135">
        <v>1</v>
      </c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45">
        <f>G11</f>
        <v>0</v>
      </c>
      <c r="BA11" s="135"/>
      <c r="BB11" s="135"/>
      <c r="BC11" s="135"/>
      <c r="BD11" s="135"/>
      <c r="BE11" s="135"/>
      <c r="BF11" s="135"/>
      <c r="BG11" s="135"/>
      <c r="BH11" s="135"/>
      <c r="BI11" s="135"/>
      <c r="CA11" s="135">
        <v>1</v>
      </c>
      <c r="CB11" s="135">
        <v>1</v>
      </c>
      <c r="CZ11" s="102">
        <v>1</v>
      </c>
    </row>
    <row r="12" spans="1:104" ht="22.5" x14ac:dyDescent="0.2">
      <c r="A12" s="136">
        <v>5</v>
      </c>
      <c r="B12" s="137" t="s">
        <v>64</v>
      </c>
      <c r="C12" s="138" t="s">
        <v>65</v>
      </c>
      <c r="D12" s="139" t="s">
        <v>66</v>
      </c>
      <c r="E12" s="140">
        <v>80</v>
      </c>
      <c r="F12" s="141">
        <v>0</v>
      </c>
      <c r="G12" s="142">
        <f>E12*F12</f>
        <v>0</v>
      </c>
      <c r="H12" s="143">
        <v>0</v>
      </c>
      <c r="I12" s="144">
        <f>E12*H12</f>
        <v>0</v>
      </c>
      <c r="J12" s="143">
        <v>0</v>
      </c>
      <c r="K12" s="144">
        <f>E12*J12</f>
        <v>0</v>
      </c>
      <c r="O12" s="135"/>
      <c r="Z12" s="135"/>
      <c r="AA12" s="135">
        <v>1</v>
      </c>
      <c r="AB12" s="135">
        <v>1</v>
      </c>
      <c r="AC12" s="135">
        <v>1</v>
      </c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45">
        <f>G12</f>
        <v>0</v>
      </c>
      <c r="BA12" s="135"/>
      <c r="BB12" s="135"/>
      <c r="BC12" s="135"/>
      <c r="BD12" s="135"/>
      <c r="BE12" s="135"/>
      <c r="BF12" s="135"/>
      <c r="BG12" s="135"/>
      <c r="BH12" s="135"/>
      <c r="BI12" s="135"/>
      <c r="CA12" s="135">
        <v>1</v>
      </c>
      <c r="CB12" s="135">
        <v>1</v>
      </c>
      <c r="CZ12" s="102">
        <v>1</v>
      </c>
    </row>
    <row r="13" spans="1:104" ht="22.5" x14ac:dyDescent="0.2">
      <c r="A13" s="136">
        <v>6</v>
      </c>
      <c r="B13" s="137" t="s">
        <v>67</v>
      </c>
      <c r="C13" s="138" t="s">
        <v>68</v>
      </c>
      <c r="D13" s="139" t="s">
        <v>69</v>
      </c>
      <c r="E13" s="140">
        <v>1</v>
      </c>
      <c r="F13" s="141">
        <v>0</v>
      </c>
      <c r="G13" s="142">
        <f>E13*F13</f>
        <v>0</v>
      </c>
      <c r="H13" s="143">
        <v>0</v>
      </c>
      <c r="I13" s="144">
        <f>E13*H13</f>
        <v>0</v>
      </c>
      <c r="J13" s="143">
        <v>0</v>
      </c>
      <c r="K13" s="144">
        <f>E13*J13</f>
        <v>0</v>
      </c>
      <c r="O13" s="135"/>
      <c r="Z13" s="135"/>
      <c r="AA13" s="135">
        <v>1</v>
      </c>
      <c r="AB13" s="135">
        <v>1</v>
      </c>
      <c r="AC13" s="135">
        <v>1</v>
      </c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45">
        <f>G13</f>
        <v>0</v>
      </c>
      <c r="BA13" s="135"/>
      <c r="BB13" s="135"/>
      <c r="BC13" s="135"/>
      <c r="BD13" s="135"/>
      <c r="BE13" s="135"/>
      <c r="BF13" s="135"/>
      <c r="BG13" s="135"/>
      <c r="BH13" s="135"/>
      <c r="BI13" s="135"/>
      <c r="CA13" s="135">
        <v>1</v>
      </c>
      <c r="CB13" s="135">
        <v>1</v>
      </c>
      <c r="CZ13" s="102">
        <v>1</v>
      </c>
    </row>
    <row r="14" spans="1:104" ht="22.5" x14ac:dyDescent="0.2">
      <c r="A14" s="136">
        <v>7</v>
      </c>
      <c r="B14" s="137" t="s">
        <v>70</v>
      </c>
      <c r="C14" s="138" t="s">
        <v>71</v>
      </c>
      <c r="D14" s="139" t="s">
        <v>49</v>
      </c>
      <c r="E14" s="140">
        <v>36</v>
      </c>
      <c r="F14" s="141">
        <v>0</v>
      </c>
      <c r="G14" s="142">
        <f>E14*F14</f>
        <v>0</v>
      </c>
      <c r="H14" s="143">
        <v>0</v>
      </c>
      <c r="I14" s="144">
        <f>E14*H14</f>
        <v>0</v>
      </c>
      <c r="J14" s="143">
        <v>0</v>
      </c>
      <c r="K14" s="144">
        <f>E14*J14</f>
        <v>0</v>
      </c>
      <c r="O14" s="135"/>
      <c r="Z14" s="135"/>
      <c r="AA14" s="135">
        <v>1</v>
      </c>
      <c r="AB14" s="135">
        <v>1</v>
      </c>
      <c r="AC14" s="135">
        <v>1</v>
      </c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45">
        <f>G14</f>
        <v>0</v>
      </c>
      <c r="BA14" s="135"/>
      <c r="BB14" s="135"/>
      <c r="BC14" s="135"/>
      <c r="BD14" s="135"/>
      <c r="BE14" s="135"/>
      <c r="BF14" s="135"/>
      <c r="BG14" s="135"/>
      <c r="BH14" s="135"/>
      <c r="BI14" s="135"/>
      <c r="CA14" s="135">
        <v>1</v>
      </c>
      <c r="CB14" s="135">
        <v>1</v>
      </c>
      <c r="CZ14" s="102">
        <v>1</v>
      </c>
    </row>
    <row r="15" spans="1:104" x14ac:dyDescent="0.2">
      <c r="A15" s="146" t="s">
        <v>50</v>
      </c>
      <c r="B15" s="147" t="s">
        <v>52</v>
      </c>
      <c r="C15" s="148" t="s">
        <v>53</v>
      </c>
      <c r="D15" s="149"/>
      <c r="E15" s="150"/>
      <c r="F15" s="150"/>
      <c r="G15" s="151">
        <f>SUM(G7:G14)</f>
        <v>0</v>
      </c>
      <c r="H15" s="152"/>
      <c r="I15" s="151">
        <f>SUM(I7:I14)</f>
        <v>0.66168000000000005</v>
      </c>
      <c r="J15" s="153"/>
      <c r="K15" s="151">
        <f>SUM(K7:K14)</f>
        <v>0</v>
      </c>
      <c r="O15" s="135"/>
      <c r="X15" s="154">
        <f>K15</f>
        <v>0</v>
      </c>
      <c r="Y15" s="154">
        <f>I15</f>
        <v>0.66168000000000005</v>
      </c>
      <c r="Z15" s="145">
        <f>G15</f>
        <v>0</v>
      </c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55"/>
      <c r="BB15" s="155"/>
      <c r="BC15" s="155"/>
      <c r="BD15" s="155"/>
      <c r="BE15" s="155"/>
      <c r="BF15" s="155"/>
      <c r="BG15" s="135"/>
      <c r="BH15" s="135"/>
      <c r="BI15" s="135"/>
    </row>
    <row r="16" spans="1:104" ht="14.25" customHeight="1" x14ac:dyDescent="0.2">
      <c r="A16" s="127" t="s">
        <v>48</v>
      </c>
      <c r="B16" s="128" t="s">
        <v>72</v>
      </c>
      <c r="C16" s="129" t="s">
        <v>73</v>
      </c>
      <c r="D16" s="130"/>
      <c r="E16" s="131"/>
      <c r="F16" s="131"/>
      <c r="G16" s="132"/>
      <c r="H16" s="133"/>
      <c r="I16" s="134"/>
      <c r="J16" s="133"/>
      <c r="K16" s="134"/>
      <c r="O16" s="135"/>
    </row>
    <row r="17" spans="1:104" ht="22.5" x14ac:dyDescent="0.2">
      <c r="A17" s="136">
        <v>8</v>
      </c>
      <c r="B17" s="137" t="s">
        <v>74</v>
      </c>
      <c r="C17" s="138" t="s">
        <v>75</v>
      </c>
      <c r="D17" s="139" t="s">
        <v>76</v>
      </c>
      <c r="E17" s="140">
        <v>0.66168000000000005</v>
      </c>
      <c r="F17" s="141">
        <v>0</v>
      </c>
      <c r="G17" s="142">
        <f>E17*F17</f>
        <v>0</v>
      </c>
      <c r="H17" s="143">
        <v>0</v>
      </c>
      <c r="I17" s="144">
        <f>E17*H17</f>
        <v>0</v>
      </c>
      <c r="J17" s="143"/>
      <c r="K17" s="144">
        <f>E17*J17</f>
        <v>0</v>
      </c>
      <c r="O17" s="135"/>
      <c r="Z17" s="135"/>
      <c r="AA17" s="135">
        <v>7</v>
      </c>
      <c r="AB17" s="135">
        <v>1</v>
      </c>
      <c r="AC17" s="135">
        <v>2</v>
      </c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45">
        <f>G17</f>
        <v>0</v>
      </c>
      <c r="BA17" s="135"/>
      <c r="BB17" s="135"/>
      <c r="BC17" s="135"/>
      <c r="BD17" s="135"/>
      <c r="BE17" s="135"/>
      <c r="BF17" s="135"/>
      <c r="BG17" s="135"/>
      <c r="BH17" s="135"/>
      <c r="BI17" s="135"/>
      <c r="CA17" s="135">
        <v>7</v>
      </c>
      <c r="CB17" s="135">
        <v>1</v>
      </c>
      <c r="CZ17" s="102">
        <v>1</v>
      </c>
    </row>
    <row r="18" spans="1:104" x14ac:dyDescent="0.2">
      <c r="A18" s="146" t="s">
        <v>50</v>
      </c>
      <c r="B18" s="147" t="s">
        <v>72</v>
      </c>
      <c r="C18" s="148" t="s">
        <v>73</v>
      </c>
      <c r="D18" s="149"/>
      <c r="E18" s="150"/>
      <c r="F18" s="150"/>
      <c r="G18" s="151">
        <f>SUM(G16:G17)</f>
        <v>0</v>
      </c>
      <c r="H18" s="152"/>
      <c r="I18" s="151">
        <f>SUM(I16:I17)</f>
        <v>0</v>
      </c>
      <c r="J18" s="153"/>
      <c r="K18" s="151">
        <f>SUM(K16:K17)</f>
        <v>0</v>
      </c>
      <c r="O18" s="135"/>
      <c r="X18" s="154">
        <f>K18</f>
        <v>0</v>
      </c>
      <c r="Y18" s="154">
        <f>I18</f>
        <v>0</v>
      </c>
      <c r="Z18" s="145">
        <f>G18</f>
        <v>0</v>
      </c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55"/>
      <c r="BB18" s="155"/>
      <c r="BC18" s="155"/>
      <c r="BD18" s="155"/>
      <c r="BE18" s="155"/>
      <c r="BF18" s="155"/>
      <c r="BG18" s="135"/>
      <c r="BH18" s="135"/>
      <c r="BI18" s="135"/>
    </row>
    <row r="19" spans="1:104" ht="14.25" customHeight="1" x14ac:dyDescent="0.2">
      <c r="A19" s="127" t="s">
        <v>48</v>
      </c>
      <c r="B19" s="128" t="s">
        <v>77</v>
      </c>
      <c r="C19" s="129" t="s">
        <v>78</v>
      </c>
      <c r="D19" s="130"/>
      <c r="E19" s="131"/>
      <c r="F19" s="131"/>
      <c r="G19" s="132"/>
      <c r="H19" s="133"/>
      <c r="I19" s="134"/>
      <c r="J19" s="133"/>
      <c r="K19" s="134"/>
      <c r="O19" s="135"/>
    </row>
    <row r="20" spans="1:104" ht="22.5" x14ac:dyDescent="0.2">
      <c r="A20" s="136">
        <v>9</v>
      </c>
      <c r="B20" s="137" t="s">
        <v>79</v>
      </c>
      <c r="C20" s="138" t="s">
        <v>80</v>
      </c>
      <c r="D20" s="139" t="s">
        <v>81</v>
      </c>
      <c r="E20" s="140">
        <v>1</v>
      </c>
      <c r="F20" s="141">
        <v>0</v>
      </c>
      <c r="G20" s="142">
        <f>E20*F20</f>
        <v>0</v>
      </c>
      <c r="H20" s="143">
        <v>8.4709999999999994E-2</v>
      </c>
      <c r="I20" s="144">
        <f>E20*H20</f>
        <v>8.4709999999999994E-2</v>
      </c>
      <c r="J20" s="143">
        <v>0</v>
      </c>
      <c r="K20" s="144">
        <f>E20*J20</f>
        <v>0</v>
      </c>
      <c r="O20" s="135"/>
      <c r="Z20" s="135"/>
      <c r="AA20" s="135">
        <v>1</v>
      </c>
      <c r="AB20" s="135">
        <v>7</v>
      </c>
      <c r="AC20" s="135">
        <v>7</v>
      </c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45">
        <f>G20</f>
        <v>0</v>
      </c>
      <c r="BA20" s="135"/>
      <c r="BB20" s="135"/>
      <c r="BC20" s="135"/>
      <c r="BD20" s="135"/>
      <c r="BE20" s="135"/>
      <c r="BF20" s="135"/>
      <c r="BG20" s="135"/>
      <c r="BH20" s="135"/>
      <c r="BI20" s="135"/>
      <c r="CA20" s="135">
        <v>1</v>
      </c>
      <c r="CB20" s="135">
        <v>7</v>
      </c>
      <c r="CZ20" s="102">
        <v>2</v>
      </c>
    </row>
    <row r="21" spans="1:104" ht="22.5" x14ac:dyDescent="0.2">
      <c r="A21" s="136">
        <v>10</v>
      </c>
      <c r="B21" s="137" t="s">
        <v>82</v>
      </c>
      <c r="C21" s="138" t="s">
        <v>83</v>
      </c>
      <c r="D21" s="139" t="s">
        <v>49</v>
      </c>
      <c r="E21" s="140">
        <v>310</v>
      </c>
      <c r="F21" s="141">
        <v>0</v>
      </c>
      <c r="G21" s="142">
        <f>E21*F21</f>
        <v>0</v>
      </c>
      <c r="H21" s="143">
        <v>0</v>
      </c>
      <c r="I21" s="144">
        <f>E21*H21</f>
        <v>0</v>
      </c>
      <c r="J21" s="143">
        <v>0</v>
      </c>
      <c r="K21" s="144">
        <f>E21*J21</f>
        <v>0</v>
      </c>
      <c r="O21" s="135"/>
      <c r="Z21" s="135"/>
      <c r="AA21" s="135">
        <v>1</v>
      </c>
      <c r="AB21" s="135">
        <v>0</v>
      </c>
      <c r="AC21" s="135">
        <v>0</v>
      </c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45">
        <f>G21</f>
        <v>0</v>
      </c>
      <c r="BA21" s="135"/>
      <c r="BB21" s="135"/>
      <c r="BC21" s="135"/>
      <c r="BD21" s="135"/>
      <c r="BE21" s="135"/>
      <c r="BF21" s="135"/>
      <c r="BG21" s="135"/>
      <c r="BH21" s="135"/>
      <c r="BI21" s="135"/>
      <c r="CA21" s="135">
        <v>1</v>
      </c>
      <c r="CB21" s="135">
        <v>0</v>
      </c>
      <c r="CZ21" s="102">
        <v>2</v>
      </c>
    </row>
    <row r="22" spans="1:104" ht="22.5" x14ac:dyDescent="0.2">
      <c r="A22" s="136">
        <v>11</v>
      </c>
      <c r="B22" s="137" t="s">
        <v>84</v>
      </c>
      <c r="C22" s="138" t="s">
        <v>85</v>
      </c>
      <c r="D22" s="139" t="s">
        <v>49</v>
      </c>
      <c r="E22" s="140">
        <v>310</v>
      </c>
      <c r="F22" s="141">
        <v>0</v>
      </c>
      <c r="G22" s="142">
        <f>E22*F22</f>
        <v>0</v>
      </c>
      <c r="H22" s="143">
        <v>2.0000000000000002E-5</v>
      </c>
      <c r="I22" s="144">
        <f>E22*H22</f>
        <v>6.2000000000000006E-3</v>
      </c>
      <c r="J22" s="143">
        <v>0</v>
      </c>
      <c r="K22" s="144">
        <f>E22*J22</f>
        <v>0</v>
      </c>
      <c r="O22" s="135"/>
      <c r="Z22" s="135"/>
      <c r="AA22" s="135">
        <v>1</v>
      </c>
      <c r="AB22" s="135">
        <v>7</v>
      </c>
      <c r="AC22" s="135">
        <v>7</v>
      </c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45">
        <f>G22</f>
        <v>0</v>
      </c>
      <c r="BA22" s="135"/>
      <c r="BB22" s="135"/>
      <c r="BC22" s="135"/>
      <c r="BD22" s="135"/>
      <c r="BE22" s="135"/>
      <c r="BF22" s="135"/>
      <c r="BG22" s="135"/>
      <c r="BH22" s="135"/>
      <c r="BI22" s="135"/>
      <c r="CA22" s="135">
        <v>1</v>
      </c>
      <c r="CB22" s="135">
        <v>7</v>
      </c>
      <c r="CZ22" s="102">
        <v>2</v>
      </c>
    </row>
    <row r="23" spans="1:104" x14ac:dyDescent="0.2">
      <c r="A23" s="136">
        <v>12</v>
      </c>
      <c r="B23" s="137" t="s">
        <v>86</v>
      </c>
      <c r="C23" s="138" t="s">
        <v>87</v>
      </c>
      <c r="D23" s="139" t="s">
        <v>49</v>
      </c>
      <c r="E23" s="140">
        <v>310</v>
      </c>
      <c r="F23" s="141">
        <v>0</v>
      </c>
      <c r="G23" s="142">
        <f>E23*F23</f>
        <v>0</v>
      </c>
      <c r="H23" s="143">
        <v>0</v>
      </c>
      <c r="I23" s="144">
        <f>E23*H23</f>
        <v>0</v>
      </c>
      <c r="J23" s="143">
        <v>0</v>
      </c>
      <c r="K23" s="144">
        <f>E23*J23</f>
        <v>0</v>
      </c>
      <c r="O23" s="135"/>
      <c r="Z23" s="135"/>
      <c r="AA23" s="135">
        <v>1</v>
      </c>
      <c r="AB23" s="135">
        <v>7</v>
      </c>
      <c r="AC23" s="135">
        <v>7</v>
      </c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45">
        <f>G23</f>
        <v>0</v>
      </c>
      <c r="BA23" s="135"/>
      <c r="BB23" s="135"/>
      <c r="BC23" s="135"/>
      <c r="BD23" s="135"/>
      <c r="BE23" s="135"/>
      <c r="BF23" s="135"/>
      <c r="BG23" s="135"/>
      <c r="BH23" s="135"/>
      <c r="BI23" s="135"/>
      <c r="CA23" s="135">
        <v>1</v>
      </c>
      <c r="CB23" s="135">
        <v>7</v>
      </c>
      <c r="CZ23" s="102">
        <v>2</v>
      </c>
    </row>
    <row r="24" spans="1:104" x14ac:dyDescent="0.2">
      <c r="A24" s="136">
        <v>13</v>
      </c>
      <c r="B24" s="137" t="s">
        <v>88</v>
      </c>
      <c r="C24" s="138" t="s">
        <v>89</v>
      </c>
      <c r="D24" s="139" t="s">
        <v>90</v>
      </c>
      <c r="E24" s="140">
        <v>6.2</v>
      </c>
      <c r="F24" s="141">
        <v>0</v>
      </c>
      <c r="G24" s="142">
        <f>E24*F24</f>
        <v>0</v>
      </c>
      <c r="H24" s="143">
        <v>2.3570000000000001E-2</v>
      </c>
      <c r="I24" s="144">
        <f>E24*H24</f>
        <v>0.14613400000000001</v>
      </c>
      <c r="J24" s="143">
        <v>0</v>
      </c>
      <c r="K24" s="144">
        <f>E24*J24</f>
        <v>0</v>
      </c>
      <c r="O24" s="135"/>
      <c r="Z24" s="135"/>
      <c r="AA24" s="135">
        <v>1</v>
      </c>
      <c r="AB24" s="135">
        <v>7</v>
      </c>
      <c r="AC24" s="135">
        <v>7</v>
      </c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5"/>
      <c r="AW24" s="135"/>
      <c r="AX24" s="135"/>
      <c r="AY24" s="135"/>
      <c r="AZ24" s="145">
        <f>G24</f>
        <v>0</v>
      </c>
      <c r="BA24" s="135"/>
      <c r="BB24" s="135"/>
      <c r="BC24" s="135"/>
      <c r="BD24" s="135"/>
      <c r="BE24" s="135"/>
      <c r="BF24" s="135"/>
      <c r="BG24" s="135"/>
      <c r="BH24" s="135"/>
      <c r="BI24" s="135"/>
      <c r="CA24" s="135">
        <v>1</v>
      </c>
      <c r="CB24" s="135">
        <v>7</v>
      </c>
      <c r="CZ24" s="102">
        <v>2</v>
      </c>
    </row>
    <row r="25" spans="1:104" ht="22.5" x14ac:dyDescent="0.2">
      <c r="A25" s="136">
        <v>14</v>
      </c>
      <c r="B25" s="137" t="s">
        <v>91</v>
      </c>
      <c r="C25" s="138" t="s">
        <v>92</v>
      </c>
      <c r="D25" s="139" t="s">
        <v>49</v>
      </c>
      <c r="E25" s="140">
        <v>310</v>
      </c>
      <c r="F25" s="141">
        <v>0</v>
      </c>
      <c r="G25" s="142">
        <f>E25*F25</f>
        <v>0</v>
      </c>
      <c r="H25" s="143">
        <v>2.5500000000000002E-3</v>
      </c>
      <c r="I25" s="144">
        <f>E25*H25</f>
        <v>0.79050000000000009</v>
      </c>
      <c r="J25" s="143">
        <v>0</v>
      </c>
      <c r="K25" s="144">
        <f>E25*J25</f>
        <v>0</v>
      </c>
      <c r="O25" s="135"/>
      <c r="Z25" s="135"/>
      <c r="AA25" s="135">
        <v>1</v>
      </c>
      <c r="AB25" s="135">
        <v>7</v>
      </c>
      <c r="AC25" s="135">
        <v>7</v>
      </c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45">
        <f>G25</f>
        <v>0</v>
      </c>
      <c r="BA25" s="135"/>
      <c r="BB25" s="135"/>
      <c r="BC25" s="135"/>
      <c r="BD25" s="135"/>
      <c r="BE25" s="135"/>
      <c r="BF25" s="135"/>
      <c r="BG25" s="135"/>
      <c r="BH25" s="135"/>
      <c r="BI25" s="135"/>
      <c r="CA25" s="135">
        <v>1</v>
      </c>
      <c r="CB25" s="135">
        <v>7</v>
      </c>
      <c r="CZ25" s="102">
        <v>2</v>
      </c>
    </row>
    <row r="26" spans="1:104" ht="22.5" x14ac:dyDescent="0.2">
      <c r="A26" s="136">
        <v>15</v>
      </c>
      <c r="B26" s="137" t="s">
        <v>93</v>
      </c>
      <c r="C26" s="138" t="s">
        <v>94</v>
      </c>
      <c r="D26" s="139" t="s">
        <v>56</v>
      </c>
      <c r="E26" s="140">
        <v>60</v>
      </c>
      <c r="F26" s="141">
        <v>0</v>
      </c>
      <c r="G26" s="142">
        <f>E26*F26</f>
        <v>0</v>
      </c>
      <c r="H26" s="143">
        <v>0</v>
      </c>
      <c r="I26" s="144">
        <f>E26*H26</f>
        <v>0</v>
      </c>
      <c r="J26" s="143">
        <v>0</v>
      </c>
      <c r="K26" s="144">
        <f>E26*J26</f>
        <v>0</v>
      </c>
      <c r="O26" s="135"/>
      <c r="Z26" s="135"/>
      <c r="AA26" s="135">
        <v>1</v>
      </c>
      <c r="AB26" s="135">
        <v>7</v>
      </c>
      <c r="AC26" s="135">
        <v>7</v>
      </c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45">
        <f>G26</f>
        <v>0</v>
      </c>
      <c r="BA26" s="135"/>
      <c r="BB26" s="135"/>
      <c r="BC26" s="135"/>
      <c r="BD26" s="135"/>
      <c r="BE26" s="135"/>
      <c r="BF26" s="135"/>
      <c r="BG26" s="135"/>
      <c r="BH26" s="135"/>
      <c r="BI26" s="135"/>
      <c r="CA26" s="135">
        <v>1</v>
      </c>
      <c r="CB26" s="135">
        <v>7</v>
      </c>
      <c r="CZ26" s="102">
        <v>2</v>
      </c>
    </row>
    <row r="27" spans="1:104" ht="22.5" x14ac:dyDescent="0.2">
      <c r="A27" s="136">
        <v>16</v>
      </c>
      <c r="B27" s="137" t="s">
        <v>95</v>
      </c>
      <c r="C27" s="138" t="s">
        <v>96</v>
      </c>
      <c r="D27" s="139" t="s">
        <v>49</v>
      </c>
      <c r="E27" s="140">
        <v>6.2</v>
      </c>
      <c r="F27" s="141">
        <v>0</v>
      </c>
      <c r="G27" s="142">
        <f>E27*F27</f>
        <v>0</v>
      </c>
      <c r="H27" s="143">
        <v>1.6000000000000001E-4</v>
      </c>
      <c r="I27" s="144">
        <f>E27*H27</f>
        <v>9.9200000000000004E-4</v>
      </c>
      <c r="J27" s="143">
        <v>0</v>
      </c>
      <c r="K27" s="144">
        <f>E27*J27</f>
        <v>0</v>
      </c>
      <c r="O27" s="135"/>
      <c r="Z27" s="135"/>
      <c r="AA27" s="135">
        <v>1</v>
      </c>
      <c r="AB27" s="135">
        <v>7</v>
      </c>
      <c r="AC27" s="135">
        <v>7</v>
      </c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45">
        <f>G27</f>
        <v>0</v>
      </c>
      <c r="BA27" s="135"/>
      <c r="BB27" s="135"/>
      <c r="BC27" s="135"/>
      <c r="BD27" s="135"/>
      <c r="BE27" s="135"/>
      <c r="BF27" s="135"/>
      <c r="BG27" s="135"/>
      <c r="BH27" s="135"/>
      <c r="BI27" s="135"/>
      <c r="CA27" s="135">
        <v>1</v>
      </c>
      <c r="CB27" s="135">
        <v>7</v>
      </c>
      <c r="CZ27" s="102">
        <v>2</v>
      </c>
    </row>
    <row r="28" spans="1:104" ht="22.5" x14ac:dyDescent="0.2">
      <c r="A28" s="136">
        <v>17</v>
      </c>
      <c r="B28" s="137" t="s">
        <v>97</v>
      </c>
      <c r="C28" s="138" t="s">
        <v>98</v>
      </c>
      <c r="D28" s="139" t="s">
        <v>49</v>
      </c>
      <c r="E28" s="140">
        <v>62</v>
      </c>
      <c r="F28" s="141">
        <v>0</v>
      </c>
      <c r="G28" s="142">
        <f>E28*F28</f>
        <v>0</v>
      </c>
      <c r="H28" s="143">
        <v>0</v>
      </c>
      <c r="I28" s="144">
        <f>E28*H28</f>
        <v>0</v>
      </c>
      <c r="J28" s="143">
        <v>0</v>
      </c>
      <c r="K28" s="144">
        <f>E28*J28</f>
        <v>0</v>
      </c>
      <c r="O28" s="135"/>
      <c r="Z28" s="135"/>
      <c r="AA28" s="135">
        <v>1</v>
      </c>
      <c r="AB28" s="135">
        <v>1</v>
      </c>
      <c r="AC28" s="135">
        <v>1</v>
      </c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45">
        <f>G28</f>
        <v>0</v>
      </c>
      <c r="BA28" s="135"/>
      <c r="BB28" s="135"/>
      <c r="BC28" s="135"/>
      <c r="BD28" s="135"/>
      <c r="BE28" s="135"/>
      <c r="BF28" s="135"/>
      <c r="BG28" s="135"/>
      <c r="BH28" s="135"/>
      <c r="BI28" s="135"/>
      <c r="CA28" s="135">
        <v>1</v>
      </c>
      <c r="CB28" s="135">
        <v>1</v>
      </c>
      <c r="CZ28" s="102">
        <v>2</v>
      </c>
    </row>
    <row r="29" spans="1:104" x14ac:dyDescent="0.2">
      <c r="A29" s="136">
        <v>18</v>
      </c>
      <c r="B29" s="137" t="s">
        <v>99</v>
      </c>
      <c r="C29" s="138" t="s">
        <v>100</v>
      </c>
      <c r="D29" s="139" t="s">
        <v>90</v>
      </c>
      <c r="E29" s="140">
        <v>0.5</v>
      </c>
      <c r="F29" s="141">
        <v>0</v>
      </c>
      <c r="G29" s="142">
        <f>E29*F29</f>
        <v>0</v>
      </c>
      <c r="H29" s="143">
        <v>0.55000000000000004</v>
      </c>
      <c r="I29" s="144">
        <f>E29*H29</f>
        <v>0.27500000000000002</v>
      </c>
      <c r="J29" s="143"/>
      <c r="K29" s="144">
        <f>E29*J29</f>
        <v>0</v>
      </c>
      <c r="O29" s="135"/>
      <c r="Z29" s="135"/>
      <c r="AA29" s="135">
        <v>3</v>
      </c>
      <c r="AB29" s="135">
        <v>7</v>
      </c>
      <c r="AC29" s="135" t="s">
        <v>99</v>
      </c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45">
        <f>G29</f>
        <v>0</v>
      </c>
      <c r="BA29" s="135"/>
      <c r="BB29" s="135"/>
      <c r="BC29" s="135"/>
      <c r="BD29" s="135"/>
      <c r="BE29" s="135"/>
      <c r="BF29" s="135"/>
      <c r="BG29" s="135"/>
      <c r="BH29" s="135"/>
      <c r="BI29" s="135"/>
      <c r="CA29" s="135">
        <v>3</v>
      </c>
      <c r="CB29" s="135">
        <v>7</v>
      </c>
      <c r="CZ29" s="102">
        <v>2</v>
      </c>
    </row>
    <row r="30" spans="1:104" x14ac:dyDescent="0.2">
      <c r="A30" s="136">
        <v>19</v>
      </c>
      <c r="B30" s="137" t="s">
        <v>101</v>
      </c>
      <c r="C30" s="138" t="s">
        <v>102</v>
      </c>
      <c r="D30" s="139" t="s">
        <v>56</v>
      </c>
      <c r="E30" s="140">
        <v>1600</v>
      </c>
      <c r="F30" s="141">
        <v>0</v>
      </c>
      <c r="G30" s="142">
        <f>E30*F30</f>
        <v>0</v>
      </c>
      <c r="H30" s="143">
        <v>0.55000000000000004</v>
      </c>
      <c r="I30" s="144">
        <f>E30*H30</f>
        <v>880.00000000000011</v>
      </c>
      <c r="J30" s="143"/>
      <c r="K30" s="144">
        <f>E30*J30</f>
        <v>0</v>
      </c>
      <c r="O30" s="135"/>
      <c r="Z30" s="135"/>
      <c r="AA30" s="135">
        <v>3</v>
      </c>
      <c r="AB30" s="135">
        <v>7</v>
      </c>
      <c r="AC30" s="135" t="s">
        <v>101</v>
      </c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5"/>
      <c r="AV30" s="135"/>
      <c r="AW30" s="135"/>
      <c r="AX30" s="135"/>
      <c r="AY30" s="135"/>
      <c r="AZ30" s="145">
        <f>G30</f>
        <v>0</v>
      </c>
      <c r="BA30" s="135"/>
      <c r="BB30" s="135"/>
      <c r="BC30" s="135"/>
      <c r="BD30" s="135"/>
      <c r="BE30" s="135"/>
      <c r="BF30" s="135"/>
      <c r="BG30" s="135"/>
      <c r="BH30" s="135"/>
      <c r="BI30" s="135"/>
      <c r="CA30" s="135">
        <v>3</v>
      </c>
      <c r="CB30" s="135">
        <v>7</v>
      </c>
      <c r="CZ30" s="102">
        <v>2</v>
      </c>
    </row>
    <row r="31" spans="1:104" ht="22.5" x14ac:dyDescent="0.2">
      <c r="A31" s="136">
        <v>20</v>
      </c>
      <c r="B31" s="137" t="s">
        <v>103</v>
      </c>
      <c r="C31" s="138" t="s">
        <v>104</v>
      </c>
      <c r="D31" s="139" t="s">
        <v>22</v>
      </c>
      <c r="E31" s="172">
        <v>0</v>
      </c>
      <c r="F31" s="141">
        <v>0</v>
      </c>
      <c r="G31" s="142">
        <f>E31*F31</f>
        <v>0</v>
      </c>
      <c r="H31" s="143">
        <v>0</v>
      </c>
      <c r="I31" s="144">
        <f>E31*H31</f>
        <v>0</v>
      </c>
      <c r="J31" s="143"/>
      <c r="K31" s="144">
        <f>E31*J31</f>
        <v>0</v>
      </c>
      <c r="O31" s="135"/>
      <c r="Z31" s="135"/>
      <c r="AA31" s="135">
        <v>7</v>
      </c>
      <c r="AB31" s="135">
        <v>1002</v>
      </c>
      <c r="AC31" s="135">
        <v>5</v>
      </c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135"/>
      <c r="AZ31" s="145">
        <f>G31</f>
        <v>0</v>
      </c>
      <c r="BA31" s="135"/>
      <c r="BB31" s="135"/>
      <c r="BC31" s="135"/>
      <c r="BD31" s="135"/>
      <c r="BE31" s="135"/>
      <c r="BF31" s="135"/>
      <c r="BG31" s="135"/>
      <c r="BH31" s="135"/>
      <c r="BI31" s="135"/>
      <c r="CA31" s="135">
        <v>7</v>
      </c>
      <c r="CB31" s="135">
        <v>1002</v>
      </c>
      <c r="CZ31" s="102">
        <v>2</v>
      </c>
    </row>
    <row r="32" spans="1:104" x14ac:dyDescent="0.2">
      <c r="A32" s="146" t="s">
        <v>50</v>
      </c>
      <c r="B32" s="147" t="s">
        <v>77</v>
      </c>
      <c r="C32" s="148" t="s">
        <v>78</v>
      </c>
      <c r="D32" s="149"/>
      <c r="E32" s="150"/>
      <c r="F32" s="150"/>
      <c r="G32" s="151">
        <f>SUM(G19:G31)</f>
        <v>0</v>
      </c>
      <c r="H32" s="152"/>
      <c r="I32" s="151">
        <f>SUM(I19:I31)</f>
        <v>881.30353600000012</v>
      </c>
      <c r="J32" s="153"/>
      <c r="K32" s="151">
        <f>SUM(K19:K31)</f>
        <v>0</v>
      </c>
      <c r="O32" s="135"/>
      <c r="X32" s="154">
        <f>K32</f>
        <v>0</v>
      </c>
      <c r="Y32" s="154">
        <f>I32</f>
        <v>881.30353600000012</v>
      </c>
      <c r="Z32" s="145">
        <f>G32</f>
        <v>0</v>
      </c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5"/>
      <c r="AV32" s="135"/>
      <c r="AW32" s="135"/>
      <c r="AX32" s="135"/>
      <c r="AY32" s="135"/>
      <c r="AZ32" s="135"/>
      <c r="BA32" s="155"/>
      <c r="BB32" s="155"/>
      <c r="BC32" s="155"/>
      <c r="BD32" s="155"/>
      <c r="BE32" s="155"/>
      <c r="BF32" s="155"/>
      <c r="BG32" s="135"/>
      <c r="BH32" s="135"/>
      <c r="BI32" s="135"/>
    </row>
    <row r="33" spans="1:104" ht="14.25" customHeight="1" x14ac:dyDescent="0.2">
      <c r="A33" s="127" t="s">
        <v>48</v>
      </c>
      <c r="B33" s="128" t="s">
        <v>105</v>
      </c>
      <c r="C33" s="129" t="s">
        <v>106</v>
      </c>
      <c r="D33" s="130"/>
      <c r="E33" s="131"/>
      <c r="F33" s="131"/>
      <c r="G33" s="132"/>
      <c r="H33" s="133"/>
      <c r="I33" s="134"/>
      <c r="J33" s="133"/>
      <c r="K33" s="134"/>
      <c r="O33" s="135"/>
    </row>
    <row r="34" spans="1:104" ht="22.5" x14ac:dyDescent="0.2">
      <c r="A34" s="136">
        <v>21</v>
      </c>
      <c r="B34" s="137" t="s">
        <v>107</v>
      </c>
      <c r="C34" s="138" t="s">
        <v>108</v>
      </c>
      <c r="D34" s="139" t="s">
        <v>49</v>
      </c>
      <c r="E34" s="140">
        <v>8.9600000000000009</v>
      </c>
      <c r="F34" s="141">
        <v>0</v>
      </c>
      <c r="G34" s="142">
        <f>E34*F34</f>
        <v>0</v>
      </c>
      <c r="H34" s="143">
        <v>0</v>
      </c>
      <c r="I34" s="144">
        <f>E34*H34</f>
        <v>0</v>
      </c>
      <c r="J34" s="143">
        <v>-7.2100000000000003E-3</v>
      </c>
      <c r="K34" s="144">
        <f>E34*J34</f>
        <v>-6.4601600000000009E-2</v>
      </c>
      <c r="O34" s="135"/>
      <c r="Z34" s="135"/>
      <c r="AA34" s="135">
        <v>1</v>
      </c>
      <c r="AB34" s="135">
        <v>7</v>
      </c>
      <c r="AC34" s="135">
        <v>7</v>
      </c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45">
        <f>G34</f>
        <v>0</v>
      </c>
      <c r="BA34" s="135"/>
      <c r="BB34" s="135"/>
      <c r="BC34" s="135"/>
      <c r="BD34" s="135"/>
      <c r="BE34" s="135"/>
      <c r="BF34" s="135"/>
      <c r="BG34" s="135"/>
      <c r="BH34" s="135"/>
      <c r="BI34" s="135"/>
      <c r="CA34" s="135">
        <v>1</v>
      </c>
      <c r="CB34" s="135">
        <v>7</v>
      </c>
      <c r="CZ34" s="102">
        <v>2</v>
      </c>
    </row>
    <row r="35" spans="1:104" x14ac:dyDescent="0.2">
      <c r="A35" s="136">
        <v>22</v>
      </c>
      <c r="B35" s="137" t="s">
        <v>109</v>
      </c>
      <c r="C35" s="138" t="s">
        <v>110</v>
      </c>
      <c r="D35" s="139" t="s">
        <v>81</v>
      </c>
      <c r="E35" s="140">
        <v>63</v>
      </c>
      <c r="F35" s="141">
        <v>0</v>
      </c>
      <c r="G35" s="142">
        <f>E35*F35</f>
        <v>0</v>
      </c>
      <c r="H35" s="143">
        <v>0</v>
      </c>
      <c r="I35" s="144">
        <f>E35*H35</f>
        <v>0</v>
      </c>
      <c r="J35" s="143">
        <v>0</v>
      </c>
      <c r="K35" s="144">
        <f>E35*J35</f>
        <v>0</v>
      </c>
      <c r="O35" s="135"/>
      <c r="Z35" s="135"/>
      <c r="AA35" s="135">
        <v>1</v>
      </c>
      <c r="AB35" s="135">
        <v>7</v>
      </c>
      <c r="AC35" s="135">
        <v>7</v>
      </c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45">
        <f>G35</f>
        <v>0</v>
      </c>
      <c r="BA35" s="135"/>
      <c r="BB35" s="135"/>
      <c r="BC35" s="135"/>
      <c r="BD35" s="135"/>
      <c r="BE35" s="135"/>
      <c r="BF35" s="135"/>
      <c r="BG35" s="135"/>
      <c r="BH35" s="135"/>
      <c r="BI35" s="135"/>
      <c r="CA35" s="135">
        <v>1</v>
      </c>
      <c r="CB35" s="135">
        <v>7</v>
      </c>
      <c r="CZ35" s="102">
        <v>2</v>
      </c>
    </row>
    <row r="36" spans="1:104" ht="22.5" x14ac:dyDescent="0.2">
      <c r="A36" s="136">
        <v>23</v>
      </c>
      <c r="B36" s="137" t="s">
        <v>111</v>
      </c>
      <c r="C36" s="138" t="s">
        <v>112</v>
      </c>
      <c r="D36" s="139" t="s">
        <v>81</v>
      </c>
      <c r="E36" s="140">
        <v>63</v>
      </c>
      <c r="F36" s="141">
        <v>0</v>
      </c>
      <c r="G36" s="142">
        <f>E36*F36</f>
        <v>0</v>
      </c>
      <c r="H36" s="143">
        <v>5.0000000000000002E-5</v>
      </c>
      <c r="I36" s="144">
        <f>E36*H36</f>
        <v>3.15E-3</v>
      </c>
      <c r="J36" s="143">
        <v>0</v>
      </c>
      <c r="K36" s="144">
        <f>E36*J36</f>
        <v>0</v>
      </c>
      <c r="O36" s="135"/>
      <c r="Z36" s="135"/>
      <c r="AA36" s="135">
        <v>1</v>
      </c>
      <c r="AB36" s="135">
        <v>7</v>
      </c>
      <c r="AC36" s="135">
        <v>7</v>
      </c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45">
        <f>G36</f>
        <v>0</v>
      </c>
      <c r="BA36" s="135"/>
      <c r="BB36" s="135"/>
      <c r="BC36" s="135"/>
      <c r="BD36" s="135"/>
      <c r="BE36" s="135"/>
      <c r="BF36" s="135"/>
      <c r="BG36" s="135"/>
      <c r="BH36" s="135"/>
      <c r="BI36" s="135"/>
      <c r="CA36" s="135">
        <v>1</v>
      </c>
      <c r="CB36" s="135">
        <v>7</v>
      </c>
      <c r="CZ36" s="102">
        <v>2</v>
      </c>
    </row>
    <row r="37" spans="1:104" ht="22.5" x14ac:dyDescent="0.2">
      <c r="A37" s="136">
        <v>24</v>
      </c>
      <c r="B37" s="137" t="s">
        <v>113</v>
      </c>
      <c r="C37" s="138" t="s">
        <v>114</v>
      </c>
      <c r="D37" s="139" t="s">
        <v>81</v>
      </c>
      <c r="E37" s="140">
        <v>6</v>
      </c>
      <c r="F37" s="141">
        <v>0</v>
      </c>
      <c r="G37" s="142">
        <f>E37*F37</f>
        <v>0</v>
      </c>
      <c r="H37" s="143">
        <v>2.0000000000000002E-5</v>
      </c>
      <c r="I37" s="144">
        <f>E37*H37</f>
        <v>1.2000000000000002E-4</v>
      </c>
      <c r="J37" s="143">
        <v>0</v>
      </c>
      <c r="K37" s="144">
        <f>E37*J37</f>
        <v>0</v>
      </c>
      <c r="O37" s="135"/>
      <c r="Z37" s="135"/>
      <c r="AA37" s="135">
        <v>1</v>
      </c>
      <c r="AB37" s="135">
        <v>7</v>
      </c>
      <c r="AC37" s="135">
        <v>7</v>
      </c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45">
        <f>G37</f>
        <v>0</v>
      </c>
      <c r="BA37" s="135"/>
      <c r="BB37" s="135"/>
      <c r="BC37" s="135"/>
      <c r="BD37" s="135"/>
      <c r="BE37" s="135"/>
      <c r="BF37" s="135"/>
      <c r="BG37" s="135"/>
      <c r="BH37" s="135"/>
      <c r="BI37" s="135"/>
      <c r="CA37" s="135">
        <v>1</v>
      </c>
      <c r="CB37" s="135">
        <v>7</v>
      </c>
      <c r="CZ37" s="102">
        <v>2</v>
      </c>
    </row>
    <row r="38" spans="1:104" ht="22.5" x14ac:dyDescent="0.2">
      <c r="A38" s="136">
        <v>25</v>
      </c>
      <c r="B38" s="137" t="s">
        <v>115</v>
      </c>
      <c r="C38" s="138" t="s">
        <v>116</v>
      </c>
      <c r="D38" s="139" t="s">
        <v>56</v>
      </c>
      <c r="E38" s="140">
        <v>60</v>
      </c>
      <c r="F38" s="141">
        <v>0</v>
      </c>
      <c r="G38" s="142">
        <f>E38*F38</f>
        <v>0</v>
      </c>
      <c r="H38" s="143">
        <v>0</v>
      </c>
      <c r="I38" s="144">
        <f>E38*H38</f>
        <v>0</v>
      </c>
      <c r="J38" s="143">
        <v>-3.3600000000000001E-3</v>
      </c>
      <c r="K38" s="144">
        <f>E38*J38</f>
        <v>-0.2016</v>
      </c>
      <c r="O38" s="135"/>
      <c r="Z38" s="135"/>
      <c r="AA38" s="135">
        <v>1</v>
      </c>
      <c r="AB38" s="135">
        <v>7</v>
      </c>
      <c r="AC38" s="135">
        <v>7</v>
      </c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45">
        <f>G38</f>
        <v>0</v>
      </c>
      <c r="BA38" s="135"/>
      <c r="BB38" s="135"/>
      <c r="BC38" s="135"/>
      <c r="BD38" s="135"/>
      <c r="BE38" s="135"/>
      <c r="BF38" s="135"/>
      <c r="BG38" s="135"/>
      <c r="BH38" s="135"/>
      <c r="BI38" s="135"/>
      <c r="CA38" s="135">
        <v>1</v>
      </c>
      <c r="CB38" s="135">
        <v>7</v>
      </c>
      <c r="CZ38" s="102">
        <v>2</v>
      </c>
    </row>
    <row r="39" spans="1:104" x14ac:dyDescent="0.2">
      <c r="A39" s="136">
        <v>26</v>
      </c>
      <c r="B39" s="137" t="s">
        <v>117</v>
      </c>
      <c r="C39" s="138" t="s">
        <v>118</v>
      </c>
      <c r="D39" s="139" t="s">
        <v>56</v>
      </c>
      <c r="E39" s="140">
        <v>7</v>
      </c>
      <c r="F39" s="141">
        <v>0</v>
      </c>
      <c r="G39" s="142">
        <f>E39*F39</f>
        <v>0</v>
      </c>
      <c r="H39" s="143">
        <v>0</v>
      </c>
      <c r="I39" s="144">
        <f>E39*H39</f>
        <v>0</v>
      </c>
      <c r="J39" s="143">
        <v>-3.7699999999999999E-3</v>
      </c>
      <c r="K39" s="144">
        <f>E39*J39</f>
        <v>-2.639E-2</v>
      </c>
      <c r="O39" s="135"/>
      <c r="Z39" s="135"/>
      <c r="AA39" s="135">
        <v>1</v>
      </c>
      <c r="AB39" s="135">
        <v>7</v>
      </c>
      <c r="AC39" s="135">
        <v>7</v>
      </c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45">
        <f>G39</f>
        <v>0</v>
      </c>
      <c r="BA39" s="135"/>
      <c r="BB39" s="135"/>
      <c r="BC39" s="135"/>
      <c r="BD39" s="135"/>
      <c r="BE39" s="135"/>
      <c r="BF39" s="135"/>
      <c r="BG39" s="135"/>
      <c r="BH39" s="135"/>
      <c r="BI39" s="135"/>
      <c r="CA39" s="135">
        <v>1</v>
      </c>
      <c r="CB39" s="135">
        <v>7</v>
      </c>
      <c r="CZ39" s="102">
        <v>2</v>
      </c>
    </row>
    <row r="40" spans="1:104" x14ac:dyDescent="0.2">
      <c r="A40" s="136">
        <v>27</v>
      </c>
      <c r="B40" s="137" t="s">
        <v>119</v>
      </c>
      <c r="C40" s="138" t="s">
        <v>120</v>
      </c>
      <c r="D40" s="139" t="s">
        <v>81</v>
      </c>
      <c r="E40" s="140">
        <v>6</v>
      </c>
      <c r="F40" s="141">
        <v>0</v>
      </c>
      <c r="G40" s="142">
        <f>E40*F40</f>
        <v>0</v>
      </c>
      <c r="H40" s="143">
        <v>0</v>
      </c>
      <c r="I40" s="144">
        <f>E40*H40</f>
        <v>0</v>
      </c>
      <c r="J40" s="143">
        <v>-2.1800000000000001E-3</v>
      </c>
      <c r="K40" s="144">
        <f>E40*J40</f>
        <v>-1.3080000000000001E-2</v>
      </c>
      <c r="O40" s="135"/>
      <c r="Z40" s="135"/>
      <c r="AA40" s="135">
        <v>1</v>
      </c>
      <c r="AB40" s="135">
        <v>7</v>
      </c>
      <c r="AC40" s="135">
        <v>7</v>
      </c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45">
        <f>G40</f>
        <v>0</v>
      </c>
      <c r="BA40" s="135"/>
      <c r="BB40" s="135"/>
      <c r="BC40" s="135"/>
      <c r="BD40" s="135"/>
      <c r="BE40" s="135"/>
      <c r="BF40" s="135"/>
      <c r="BG40" s="135"/>
      <c r="BH40" s="135"/>
      <c r="BI40" s="135"/>
      <c r="CA40" s="135">
        <v>1</v>
      </c>
      <c r="CB40" s="135">
        <v>7</v>
      </c>
      <c r="CZ40" s="102">
        <v>2</v>
      </c>
    </row>
    <row r="41" spans="1:104" ht="22.5" x14ac:dyDescent="0.2">
      <c r="A41" s="136">
        <v>28</v>
      </c>
      <c r="B41" s="137" t="s">
        <v>121</v>
      </c>
      <c r="C41" s="138" t="s">
        <v>122</v>
      </c>
      <c r="D41" s="139" t="s">
        <v>56</v>
      </c>
      <c r="E41" s="140">
        <v>14</v>
      </c>
      <c r="F41" s="141">
        <v>0</v>
      </c>
      <c r="G41" s="142">
        <f>E41*F41</f>
        <v>0</v>
      </c>
      <c r="H41" s="143">
        <v>0</v>
      </c>
      <c r="I41" s="144">
        <f>E41*H41</f>
        <v>0</v>
      </c>
      <c r="J41" s="143">
        <v>-2.2599999999999999E-3</v>
      </c>
      <c r="K41" s="144">
        <f>E41*J41</f>
        <v>-3.1640000000000001E-2</v>
      </c>
      <c r="O41" s="135"/>
      <c r="Z41" s="135"/>
      <c r="AA41" s="135">
        <v>1</v>
      </c>
      <c r="AB41" s="135">
        <v>7</v>
      </c>
      <c r="AC41" s="135">
        <v>7</v>
      </c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45">
        <f>G41</f>
        <v>0</v>
      </c>
      <c r="BA41" s="135"/>
      <c r="BB41" s="135"/>
      <c r="BC41" s="135"/>
      <c r="BD41" s="135"/>
      <c r="BE41" s="135"/>
      <c r="BF41" s="135"/>
      <c r="BG41" s="135"/>
      <c r="BH41" s="135"/>
      <c r="BI41" s="135"/>
      <c r="CA41" s="135">
        <v>1</v>
      </c>
      <c r="CB41" s="135">
        <v>7</v>
      </c>
      <c r="CZ41" s="102">
        <v>2</v>
      </c>
    </row>
    <row r="42" spans="1:104" ht="22.5" x14ac:dyDescent="0.2">
      <c r="A42" s="136">
        <v>29</v>
      </c>
      <c r="B42" s="137" t="s">
        <v>123</v>
      </c>
      <c r="C42" s="138" t="s">
        <v>124</v>
      </c>
      <c r="D42" s="139" t="s">
        <v>81</v>
      </c>
      <c r="E42" s="140">
        <v>6</v>
      </c>
      <c r="F42" s="141">
        <v>0</v>
      </c>
      <c r="G42" s="142">
        <f>E42*F42</f>
        <v>0</v>
      </c>
      <c r="H42" s="143">
        <v>0</v>
      </c>
      <c r="I42" s="144">
        <f>E42*H42</f>
        <v>0</v>
      </c>
      <c r="J42" s="143">
        <v>0</v>
      </c>
      <c r="K42" s="144">
        <f>E42*J42</f>
        <v>0</v>
      </c>
      <c r="O42" s="135"/>
      <c r="Z42" s="135"/>
      <c r="AA42" s="135">
        <v>1</v>
      </c>
      <c r="AB42" s="135">
        <v>7</v>
      </c>
      <c r="AC42" s="135">
        <v>7</v>
      </c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45">
        <f>G42</f>
        <v>0</v>
      </c>
      <c r="BA42" s="135"/>
      <c r="BB42" s="135"/>
      <c r="BC42" s="135"/>
      <c r="BD42" s="135"/>
      <c r="BE42" s="135"/>
      <c r="BF42" s="135"/>
      <c r="BG42" s="135"/>
      <c r="BH42" s="135"/>
      <c r="BI42" s="135"/>
      <c r="CA42" s="135">
        <v>1</v>
      </c>
      <c r="CB42" s="135">
        <v>7</v>
      </c>
      <c r="CZ42" s="102">
        <v>2</v>
      </c>
    </row>
    <row r="43" spans="1:104" ht="22.5" x14ac:dyDescent="0.2">
      <c r="A43" s="136">
        <v>30</v>
      </c>
      <c r="B43" s="137" t="s">
        <v>125</v>
      </c>
      <c r="C43" s="138" t="s">
        <v>126</v>
      </c>
      <c r="D43" s="139" t="s">
        <v>49</v>
      </c>
      <c r="E43" s="140">
        <v>8.9600000000000009</v>
      </c>
      <c r="F43" s="141">
        <v>0</v>
      </c>
      <c r="G43" s="142">
        <f>E43*F43</f>
        <v>0</v>
      </c>
      <c r="H43" s="143">
        <v>6.2199999999999998E-3</v>
      </c>
      <c r="I43" s="144">
        <f>E43*H43</f>
        <v>5.5731200000000002E-2</v>
      </c>
      <c r="J43" s="143">
        <v>0</v>
      </c>
      <c r="K43" s="144">
        <f>E43*J43</f>
        <v>0</v>
      </c>
      <c r="O43" s="135"/>
      <c r="Z43" s="135"/>
      <c r="AA43" s="135">
        <v>1</v>
      </c>
      <c r="AB43" s="135">
        <v>7</v>
      </c>
      <c r="AC43" s="135">
        <v>7</v>
      </c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45">
        <f>G43</f>
        <v>0</v>
      </c>
      <c r="BA43" s="135"/>
      <c r="BB43" s="135"/>
      <c r="BC43" s="135"/>
      <c r="BD43" s="135"/>
      <c r="BE43" s="135"/>
      <c r="BF43" s="135"/>
      <c r="BG43" s="135"/>
      <c r="BH43" s="135"/>
      <c r="BI43" s="135"/>
      <c r="CA43" s="135">
        <v>1</v>
      </c>
      <c r="CB43" s="135">
        <v>7</v>
      </c>
      <c r="CZ43" s="102">
        <v>2</v>
      </c>
    </row>
    <row r="44" spans="1:104" ht="22.5" x14ac:dyDescent="0.2">
      <c r="A44" s="136">
        <v>31</v>
      </c>
      <c r="B44" s="137" t="s">
        <v>127</v>
      </c>
      <c r="C44" s="138" t="s">
        <v>128</v>
      </c>
      <c r="D44" s="139" t="s">
        <v>56</v>
      </c>
      <c r="E44" s="140">
        <v>11</v>
      </c>
      <c r="F44" s="141">
        <v>0</v>
      </c>
      <c r="G44" s="142">
        <f>E44*F44</f>
        <v>0</v>
      </c>
      <c r="H44" s="143">
        <v>1.5299999999999999E-3</v>
      </c>
      <c r="I44" s="144">
        <f>E44*H44</f>
        <v>1.6829999999999998E-2</v>
      </c>
      <c r="J44" s="143">
        <v>0</v>
      </c>
      <c r="K44" s="144">
        <f>E44*J44</f>
        <v>0</v>
      </c>
      <c r="O44" s="135"/>
      <c r="Z44" s="135"/>
      <c r="AA44" s="135">
        <v>1</v>
      </c>
      <c r="AB44" s="135">
        <v>7</v>
      </c>
      <c r="AC44" s="135">
        <v>7</v>
      </c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45">
        <f>G44</f>
        <v>0</v>
      </c>
      <c r="BA44" s="135"/>
      <c r="BB44" s="135"/>
      <c r="BC44" s="135"/>
      <c r="BD44" s="135"/>
      <c r="BE44" s="135"/>
      <c r="BF44" s="135"/>
      <c r="BG44" s="135"/>
      <c r="BH44" s="135"/>
      <c r="BI44" s="135"/>
      <c r="CA44" s="135">
        <v>1</v>
      </c>
      <c r="CB44" s="135">
        <v>7</v>
      </c>
      <c r="CZ44" s="102">
        <v>2</v>
      </c>
    </row>
    <row r="45" spans="1:104" x14ac:dyDescent="0.2">
      <c r="A45" s="136">
        <v>32</v>
      </c>
      <c r="B45" s="137" t="s">
        <v>129</v>
      </c>
      <c r="C45" s="138" t="s">
        <v>130</v>
      </c>
      <c r="D45" s="139" t="s">
        <v>56</v>
      </c>
      <c r="E45" s="140">
        <v>7</v>
      </c>
      <c r="F45" s="141">
        <v>0</v>
      </c>
      <c r="G45" s="142">
        <f>E45*F45</f>
        <v>0</v>
      </c>
      <c r="H45" s="143">
        <v>2.7100000000000002E-3</v>
      </c>
      <c r="I45" s="144">
        <f>E45*H45</f>
        <v>1.8970000000000001E-2</v>
      </c>
      <c r="J45" s="143">
        <v>0</v>
      </c>
      <c r="K45" s="144">
        <f>E45*J45</f>
        <v>0</v>
      </c>
      <c r="O45" s="135"/>
      <c r="Z45" s="135"/>
      <c r="AA45" s="135">
        <v>1</v>
      </c>
      <c r="AB45" s="135">
        <v>7</v>
      </c>
      <c r="AC45" s="135">
        <v>7</v>
      </c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45">
        <f>G45</f>
        <v>0</v>
      </c>
      <c r="BA45" s="135"/>
      <c r="BB45" s="135"/>
      <c r="BC45" s="135"/>
      <c r="BD45" s="135"/>
      <c r="BE45" s="135"/>
      <c r="BF45" s="135"/>
      <c r="BG45" s="135"/>
      <c r="BH45" s="135"/>
      <c r="BI45" s="135"/>
      <c r="CA45" s="135">
        <v>1</v>
      </c>
      <c r="CB45" s="135">
        <v>7</v>
      </c>
      <c r="CZ45" s="102">
        <v>2</v>
      </c>
    </row>
    <row r="46" spans="1:104" ht="22.5" x14ac:dyDescent="0.2">
      <c r="A46" s="136">
        <v>33</v>
      </c>
      <c r="B46" s="137" t="s">
        <v>131</v>
      </c>
      <c r="C46" s="138" t="s">
        <v>132</v>
      </c>
      <c r="D46" s="139" t="s">
        <v>56</v>
      </c>
      <c r="E46" s="140">
        <v>60</v>
      </c>
      <c r="F46" s="141">
        <v>0</v>
      </c>
      <c r="G46" s="142">
        <f>E46*F46</f>
        <v>0</v>
      </c>
      <c r="H46" s="143">
        <v>2.3999999999999998E-3</v>
      </c>
      <c r="I46" s="144">
        <f>E46*H46</f>
        <v>0.14399999999999999</v>
      </c>
      <c r="J46" s="143">
        <v>0</v>
      </c>
      <c r="K46" s="144">
        <f>E46*J46</f>
        <v>0</v>
      </c>
      <c r="O46" s="135"/>
      <c r="Z46" s="135"/>
      <c r="AA46" s="135">
        <v>1</v>
      </c>
      <c r="AB46" s="135">
        <v>7</v>
      </c>
      <c r="AC46" s="135">
        <v>7</v>
      </c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45">
        <f>G46</f>
        <v>0</v>
      </c>
      <c r="BA46" s="135"/>
      <c r="BB46" s="135"/>
      <c r="BC46" s="135"/>
      <c r="BD46" s="135"/>
      <c r="BE46" s="135"/>
      <c r="BF46" s="135"/>
      <c r="BG46" s="135"/>
      <c r="BH46" s="135"/>
      <c r="BI46" s="135"/>
      <c r="CA46" s="135">
        <v>1</v>
      </c>
      <c r="CB46" s="135">
        <v>7</v>
      </c>
      <c r="CZ46" s="102">
        <v>2</v>
      </c>
    </row>
    <row r="47" spans="1:104" ht="22.5" x14ac:dyDescent="0.2">
      <c r="A47" s="136">
        <v>34</v>
      </c>
      <c r="B47" s="137" t="s">
        <v>133</v>
      </c>
      <c r="C47" s="138" t="s">
        <v>134</v>
      </c>
      <c r="D47" s="139" t="s">
        <v>81</v>
      </c>
      <c r="E47" s="140">
        <v>3</v>
      </c>
      <c r="F47" s="141">
        <v>0</v>
      </c>
      <c r="G47" s="142">
        <f>E47*F47</f>
        <v>0</v>
      </c>
      <c r="H47" s="143">
        <v>4.0000000000000002E-4</v>
      </c>
      <c r="I47" s="144">
        <f>E47*H47</f>
        <v>1.2000000000000001E-3</v>
      </c>
      <c r="J47" s="143">
        <v>0</v>
      </c>
      <c r="K47" s="144">
        <f>E47*J47</f>
        <v>0</v>
      </c>
      <c r="O47" s="135"/>
      <c r="Z47" s="135"/>
      <c r="AA47" s="135">
        <v>1</v>
      </c>
      <c r="AB47" s="135">
        <v>7</v>
      </c>
      <c r="AC47" s="135">
        <v>7</v>
      </c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45">
        <f>G47</f>
        <v>0</v>
      </c>
      <c r="BA47" s="135"/>
      <c r="BB47" s="135"/>
      <c r="BC47" s="135"/>
      <c r="BD47" s="135"/>
      <c r="BE47" s="135"/>
      <c r="BF47" s="135"/>
      <c r="BG47" s="135"/>
      <c r="BH47" s="135"/>
      <c r="BI47" s="135"/>
      <c r="CA47" s="135">
        <v>1</v>
      </c>
      <c r="CB47" s="135">
        <v>7</v>
      </c>
      <c r="CZ47" s="102">
        <v>2</v>
      </c>
    </row>
    <row r="48" spans="1:104" ht="22.5" x14ac:dyDescent="0.2">
      <c r="A48" s="136">
        <v>35</v>
      </c>
      <c r="B48" s="137" t="s">
        <v>135</v>
      </c>
      <c r="C48" s="138" t="s">
        <v>136</v>
      </c>
      <c r="D48" s="139" t="s">
        <v>56</v>
      </c>
      <c r="E48" s="140">
        <v>14</v>
      </c>
      <c r="F48" s="141">
        <v>0</v>
      </c>
      <c r="G48" s="142">
        <f>E48*F48</f>
        <v>0</v>
      </c>
      <c r="H48" s="143">
        <v>3.1700000000000001E-3</v>
      </c>
      <c r="I48" s="144">
        <f>E48*H48</f>
        <v>4.4380000000000003E-2</v>
      </c>
      <c r="J48" s="143">
        <v>0</v>
      </c>
      <c r="K48" s="144">
        <f>E48*J48</f>
        <v>0</v>
      </c>
      <c r="O48" s="135"/>
      <c r="Z48" s="135"/>
      <c r="AA48" s="135">
        <v>1</v>
      </c>
      <c r="AB48" s="135">
        <v>7</v>
      </c>
      <c r="AC48" s="135">
        <v>7</v>
      </c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45">
        <f>G48</f>
        <v>0</v>
      </c>
      <c r="BA48" s="135"/>
      <c r="BB48" s="135"/>
      <c r="BC48" s="135"/>
      <c r="BD48" s="135"/>
      <c r="BE48" s="135"/>
      <c r="BF48" s="135"/>
      <c r="BG48" s="135"/>
      <c r="BH48" s="135"/>
      <c r="BI48" s="135"/>
      <c r="CA48" s="135">
        <v>1</v>
      </c>
      <c r="CB48" s="135">
        <v>7</v>
      </c>
      <c r="CZ48" s="102">
        <v>2</v>
      </c>
    </row>
    <row r="49" spans="1:104" x14ac:dyDescent="0.2">
      <c r="A49" s="136">
        <v>36</v>
      </c>
      <c r="B49" s="137" t="s">
        <v>137</v>
      </c>
      <c r="C49" s="138" t="s">
        <v>138</v>
      </c>
      <c r="D49" s="139" t="s">
        <v>22</v>
      </c>
      <c r="E49" s="140">
        <v>240</v>
      </c>
      <c r="F49" s="141">
        <v>0</v>
      </c>
      <c r="G49" s="142">
        <f>E49*F49</f>
        <v>0</v>
      </c>
      <c r="H49" s="143">
        <v>0</v>
      </c>
      <c r="I49" s="144">
        <f>E49*H49</f>
        <v>0</v>
      </c>
      <c r="J49" s="143">
        <v>0</v>
      </c>
      <c r="K49" s="144">
        <f>E49*J49</f>
        <v>0</v>
      </c>
      <c r="O49" s="135"/>
      <c r="Z49" s="135"/>
      <c r="AA49" s="135">
        <v>1</v>
      </c>
      <c r="AB49" s="135">
        <v>7</v>
      </c>
      <c r="AC49" s="135">
        <v>7</v>
      </c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45">
        <f>G49</f>
        <v>0</v>
      </c>
      <c r="BA49" s="135"/>
      <c r="BB49" s="135"/>
      <c r="BC49" s="135"/>
      <c r="BD49" s="135"/>
      <c r="BE49" s="135"/>
      <c r="BF49" s="135"/>
      <c r="BG49" s="135"/>
      <c r="BH49" s="135"/>
      <c r="BI49" s="135"/>
      <c r="CA49" s="135">
        <v>1</v>
      </c>
      <c r="CB49" s="135">
        <v>7</v>
      </c>
      <c r="CZ49" s="102">
        <v>2</v>
      </c>
    </row>
    <row r="50" spans="1:104" x14ac:dyDescent="0.2">
      <c r="A50" s="136">
        <v>37</v>
      </c>
      <c r="B50" s="137" t="s">
        <v>139</v>
      </c>
      <c r="C50" s="138" t="s">
        <v>140</v>
      </c>
      <c r="D50" s="139" t="s">
        <v>81</v>
      </c>
      <c r="E50" s="140">
        <v>6</v>
      </c>
      <c r="F50" s="141">
        <v>0</v>
      </c>
      <c r="G50" s="142">
        <f>E50*F50</f>
        <v>0</v>
      </c>
      <c r="H50" s="143">
        <v>0</v>
      </c>
      <c r="I50" s="144">
        <f>E50*H50</f>
        <v>0</v>
      </c>
      <c r="J50" s="143"/>
      <c r="K50" s="144">
        <f>E50*J50</f>
        <v>0</v>
      </c>
      <c r="O50" s="135"/>
      <c r="Z50" s="135"/>
      <c r="AA50" s="135">
        <v>3</v>
      </c>
      <c r="AB50" s="135">
        <v>7</v>
      </c>
      <c r="AC50" s="135" t="s">
        <v>139</v>
      </c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45">
        <f>G50</f>
        <v>0</v>
      </c>
      <c r="BA50" s="135"/>
      <c r="BB50" s="135"/>
      <c r="BC50" s="135"/>
      <c r="BD50" s="135"/>
      <c r="BE50" s="135"/>
      <c r="BF50" s="135"/>
      <c r="BG50" s="135"/>
      <c r="BH50" s="135"/>
      <c r="BI50" s="135"/>
      <c r="CA50" s="135">
        <v>3</v>
      </c>
      <c r="CB50" s="135">
        <v>7</v>
      </c>
      <c r="CZ50" s="102">
        <v>2</v>
      </c>
    </row>
    <row r="51" spans="1:104" x14ac:dyDescent="0.2">
      <c r="A51" s="136">
        <v>38</v>
      </c>
      <c r="B51" s="137" t="s">
        <v>141</v>
      </c>
      <c r="C51" s="138" t="s">
        <v>142</v>
      </c>
      <c r="D51" s="139" t="s">
        <v>81</v>
      </c>
      <c r="E51" s="140">
        <v>63</v>
      </c>
      <c r="F51" s="141">
        <v>0</v>
      </c>
      <c r="G51" s="142">
        <f>E51*F51</f>
        <v>0</v>
      </c>
      <c r="H51" s="143">
        <v>0</v>
      </c>
      <c r="I51" s="144">
        <f>E51*H51</f>
        <v>0</v>
      </c>
      <c r="J51" s="143"/>
      <c r="K51" s="144">
        <f>E51*J51</f>
        <v>0</v>
      </c>
      <c r="O51" s="135"/>
      <c r="Z51" s="135"/>
      <c r="AA51" s="135">
        <v>3</v>
      </c>
      <c r="AB51" s="135">
        <v>7</v>
      </c>
      <c r="AC51" s="135" t="s">
        <v>141</v>
      </c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45">
        <f>G51</f>
        <v>0</v>
      </c>
      <c r="BA51" s="135"/>
      <c r="BB51" s="135"/>
      <c r="BC51" s="135"/>
      <c r="BD51" s="135"/>
      <c r="BE51" s="135"/>
      <c r="BF51" s="135"/>
      <c r="BG51" s="135"/>
      <c r="BH51" s="135"/>
      <c r="BI51" s="135"/>
      <c r="CA51" s="135">
        <v>3</v>
      </c>
      <c r="CB51" s="135">
        <v>7</v>
      </c>
      <c r="CZ51" s="102">
        <v>2</v>
      </c>
    </row>
    <row r="52" spans="1:104" ht="22.5" x14ac:dyDescent="0.2">
      <c r="A52" s="136">
        <v>39</v>
      </c>
      <c r="B52" s="137" t="s">
        <v>143</v>
      </c>
      <c r="C52" s="138" t="s">
        <v>144</v>
      </c>
      <c r="D52" s="139" t="s">
        <v>22</v>
      </c>
      <c r="E52" s="172">
        <v>0</v>
      </c>
      <c r="F52" s="141">
        <v>0</v>
      </c>
      <c r="G52" s="142">
        <f>E52*F52</f>
        <v>0</v>
      </c>
      <c r="H52" s="143">
        <v>0</v>
      </c>
      <c r="I52" s="144">
        <f>E52*H52</f>
        <v>0</v>
      </c>
      <c r="J52" s="143"/>
      <c r="K52" s="144">
        <f>E52*J52</f>
        <v>0</v>
      </c>
      <c r="O52" s="135"/>
      <c r="Z52" s="135"/>
      <c r="AA52" s="135">
        <v>7</v>
      </c>
      <c r="AB52" s="135">
        <v>1002</v>
      </c>
      <c r="AC52" s="135">
        <v>5</v>
      </c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35"/>
      <c r="AV52" s="135"/>
      <c r="AW52" s="135"/>
      <c r="AX52" s="135"/>
      <c r="AY52" s="135"/>
      <c r="AZ52" s="145">
        <f>G52</f>
        <v>0</v>
      </c>
      <c r="BA52" s="135"/>
      <c r="BB52" s="135"/>
      <c r="BC52" s="135"/>
      <c r="BD52" s="135"/>
      <c r="BE52" s="135"/>
      <c r="BF52" s="135"/>
      <c r="BG52" s="135"/>
      <c r="BH52" s="135"/>
      <c r="BI52" s="135"/>
      <c r="CA52" s="135">
        <v>7</v>
      </c>
      <c r="CB52" s="135">
        <v>1002</v>
      </c>
      <c r="CZ52" s="102">
        <v>2</v>
      </c>
    </row>
    <row r="53" spans="1:104" x14ac:dyDescent="0.2">
      <c r="A53" s="146" t="s">
        <v>50</v>
      </c>
      <c r="B53" s="147" t="s">
        <v>105</v>
      </c>
      <c r="C53" s="148" t="s">
        <v>106</v>
      </c>
      <c r="D53" s="149"/>
      <c r="E53" s="150"/>
      <c r="F53" s="150"/>
      <c r="G53" s="151">
        <f>SUM(G33:G52)</f>
        <v>0</v>
      </c>
      <c r="H53" s="152"/>
      <c r="I53" s="151">
        <f>SUM(I33:I52)</f>
        <v>0.2843812</v>
      </c>
      <c r="J53" s="153"/>
      <c r="K53" s="151">
        <f>SUM(K33:K52)</f>
        <v>-0.33731160000000004</v>
      </c>
      <c r="O53" s="135"/>
      <c r="X53" s="154">
        <f>K53</f>
        <v>-0.33731160000000004</v>
      </c>
      <c r="Y53" s="154">
        <f>I53</f>
        <v>0.2843812</v>
      </c>
      <c r="Z53" s="145">
        <f>G53</f>
        <v>0</v>
      </c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35"/>
      <c r="BA53" s="155"/>
      <c r="BB53" s="155"/>
      <c r="BC53" s="155"/>
      <c r="BD53" s="155"/>
      <c r="BE53" s="155"/>
      <c r="BF53" s="155"/>
      <c r="BG53" s="135"/>
      <c r="BH53" s="135"/>
      <c r="BI53" s="135"/>
    </row>
    <row r="54" spans="1:104" ht="14.25" customHeight="1" x14ac:dyDescent="0.2">
      <c r="A54" s="127" t="s">
        <v>48</v>
      </c>
      <c r="B54" s="128" t="s">
        <v>145</v>
      </c>
      <c r="C54" s="129" t="s">
        <v>146</v>
      </c>
      <c r="D54" s="130"/>
      <c r="E54" s="131"/>
      <c r="F54" s="131"/>
      <c r="G54" s="132"/>
      <c r="H54" s="133"/>
      <c r="I54" s="134"/>
      <c r="J54" s="133"/>
      <c r="K54" s="134"/>
      <c r="O54" s="135"/>
    </row>
    <row r="55" spans="1:104" ht="22.5" x14ac:dyDescent="0.2">
      <c r="A55" s="136">
        <v>40</v>
      </c>
      <c r="B55" s="137" t="s">
        <v>147</v>
      </c>
      <c r="C55" s="138" t="s">
        <v>148</v>
      </c>
      <c r="D55" s="139" t="s">
        <v>56</v>
      </c>
      <c r="E55" s="140">
        <v>14</v>
      </c>
      <c r="F55" s="141">
        <v>0</v>
      </c>
      <c r="G55" s="142">
        <f>E55*F55</f>
        <v>0</v>
      </c>
      <c r="H55" s="143">
        <v>1.0000000000000001E-5</v>
      </c>
      <c r="I55" s="144">
        <f>E55*H55</f>
        <v>1.4000000000000001E-4</v>
      </c>
      <c r="J55" s="143">
        <v>0</v>
      </c>
      <c r="K55" s="144">
        <f>E55*J55</f>
        <v>0</v>
      </c>
      <c r="O55" s="135"/>
      <c r="Z55" s="135"/>
      <c r="AA55" s="135">
        <v>1</v>
      </c>
      <c r="AB55" s="135">
        <v>0</v>
      </c>
      <c r="AC55" s="135">
        <v>0</v>
      </c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  <c r="AY55" s="135"/>
      <c r="AZ55" s="145">
        <f>G55</f>
        <v>0</v>
      </c>
      <c r="BA55" s="135"/>
      <c r="BB55" s="135"/>
      <c r="BC55" s="135"/>
      <c r="BD55" s="135"/>
      <c r="BE55" s="135"/>
      <c r="BF55" s="135"/>
      <c r="BG55" s="135"/>
      <c r="BH55" s="135"/>
      <c r="BI55" s="135"/>
      <c r="CA55" s="135">
        <v>1</v>
      </c>
      <c r="CB55" s="135">
        <v>0</v>
      </c>
      <c r="CZ55" s="102">
        <v>2</v>
      </c>
    </row>
    <row r="56" spans="1:104" x14ac:dyDescent="0.2">
      <c r="A56" s="136">
        <v>41</v>
      </c>
      <c r="B56" s="137" t="s">
        <v>149</v>
      </c>
      <c r="C56" s="138" t="s">
        <v>150</v>
      </c>
      <c r="D56" s="139" t="s">
        <v>56</v>
      </c>
      <c r="E56" s="140">
        <v>62</v>
      </c>
      <c r="F56" s="141">
        <v>0</v>
      </c>
      <c r="G56" s="142">
        <f>E56*F56</f>
        <v>0</v>
      </c>
      <c r="H56" s="143">
        <v>3.2000000000000003E-4</v>
      </c>
      <c r="I56" s="144">
        <f>E56*H56</f>
        <v>1.984E-2</v>
      </c>
      <c r="J56" s="143">
        <v>0</v>
      </c>
      <c r="K56" s="144">
        <f>E56*J56</f>
        <v>0</v>
      </c>
      <c r="O56" s="135"/>
      <c r="Z56" s="135"/>
      <c r="AA56" s="135">
        <v>1</v>
      </c>
      <c r="AB56" s="135">
        <v>0</v>
      </c>
      <c r="AC56" s="135">
        <v>0</v>
      </c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45">
        <f>G56</f>
        <v>0</v>
      </c>
      <c r="BA56" s="135"/>
      <c r="BB56" s="135"/>
      <c r="BC56" s="135"/>
      <c r="BD56" s="135"/>
      <c r="BE56" s="135"/>
      <c r="BF56" s="135"/>
      <c r="BG56" s="135"/>
      <c r="BH56" s="135"/>
      <c r="BI56" s="135"/>
      <c r="CA56" s="135">
        <v>1</v>
      </c>
      <c r="CB56" s="135">
        <v>0</v>
      </c>
      <c r="CZ56" s="102">
        <v>2</v>
      </c>
    </row>
    <row r="57" spans="1:104" ht="22.5" x14ac:dyDescent="0.2">
      <c r="A57" s="136">
        <v>42</v>
      </c>
      <c r="B57" s="137" t="s">
        <v>151</v>
      </c>
      <c r="C57" s="138" t="s">
        <v>152</v>
      </c>
      <c r="D57" s="139" t="s">
        <v>49</v>
      </c>
      <c r="E57" s="140">
        <v>310</v>
      </c>
      <c r="F57" s="141">
        <v>0</v>
      </c>
      <c r="G57" s="142">
        <f>E57*F57</f>
        <v>0</v>
      </c>
      <c r="H57" s="143">
        <v>0</v>
      </c>
      <c r="I57" s="144">
        <f>E57*H57</f>
        <v>0</v>
      </c>
      <c r="J57" s="143">
        <v>-4.2000000000000003E-2</v>
      </c>
      <c r="K57" s="144">
        <f>E57*J57</f>
        <v>-13.020000000000001</v>
      </c>
      <c r="O57" s="135"/>
      <c r="Z57" s="135"/>
      <c r="AA57" s="135">
        <v>1</v>
      </c>
      <c r="AB57" s="135">
        <v>7</v>
      </c>
      <c r="AC57" s="135">
        <v>7</v>
      </c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45">
        <f>G57</f>
        <v>0</v>
      </c>
      <c r="BA57" s="135"/>
      <c r="BB57" s="135"/>
      <c r="BC57" s="135"/>
      <c r="BD57" s="135"/>
      <c r="BE57" s="135"/>
      <c r="BF57" s="135"/>
      <c r="BG57" s="135"/>
      <c r="BH57" s="135"/>
      <c r="BI57" s="135"/>
      <c r="CA57" s="135">
        <v>1</v>
      </c>
      <c r="CB57" s="135">
        <v>7</v>
      </c>
      <c r="CZ57" s="102">
        <v>2</v>
      </c>
    </row>
    <row r="58" spans="1:104" x14ac:dyDescent="0.2">
      <c r="A58" s="136">
        <v>43</v>
      </c>
      <c r="B58" s="137" t="s">
        <v>153</v>
      </c>
      <c r="C58" s="138" t="s">
        <v>154</v>
      </c>
      <c r="D58" s="139" t="s">
        <v>56</v>
      </c>
      <c r="E58" s="140">
        <v>60</v>
      </c>
      <c r="F58" s="141">
        <v>0</v>
      </c>
      <c r="G58" s="142">
        <f>E58*F58</f>
        <v>0</v>
      </c>
      <c r="H58" s="143">
        <v>5.1000000000000004E-4</v>
      </c>
      <c r="I58" s="144">
        <f>E58*H58</f>
        <v>3.0600000000000002E-2</v>
      </c>
      <c r="J58" s="143">
        <v>0</v>
      </c>
      <c r="K58" s="144">
        <f>E58*J58</f>
        <v>0</v>
      </c>
      <c r="O58" s="135"/>
      <c r="Z58" s="135"/>
      <c r="AA58" s="135">
        <v>1</v>
      </c>
      <c r="AB58" s="135">
        <v>7</v>
      </c>
      <c r="AC58" s="135">
        <v>7</v>
      </c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45">
        <f>G58</f>
        <v>0</v>
      </c>
      <c r="BA58" s="135"/>
      <c r="BB58" s="135"/>
      <c r="BC58" s="135"/>
      <c r="BD58" s="135"/>
      <c r="BE58" s="135"/>
      <c r="BF58" s="135"/>
      <c r="BG58" s="135"/>
      <c r="BH58" s="135"/>
      <c r="BI58" s="135"/>
      <c r="CA58" s="135">
        <v>1</v>
      </c>
      <c r="CB58" s="135">
        <v>7</v>
      </c>
      <c r="CZ58" s="102">
        <v>2</v>
      </c>
    </row>
    <row r="59" spans="1:104" x14ac:dyDescent="0.2">
      <c r="A59" s="136">
        <v>44</v>
      </c>
      <c r="B59" s="137" t="s">
        <v>155</v>
      </c>
      <c r="C59" s="138" t="s">
        <v>156</v>
      </c>
      <c r="D59" s="139" t="s">
        <v>56</v>
      </c>
      <c r="E59" s="140">
        <v>60</v>
      </c>
      <c r="F59" s="141">
        <v>0</v>
      </c>
      <c r="G59" s="142">
        <f>E59*F59</f>
        <v>0</v>
      </c>
      <c r="H59" s="143">
        <v>2.4000000000000001E-4</v>
      </c>
      <c r="I59" s="144">
        <f>E59*H59</f>
        <v>1.44E-2</v>
      </c>
      <c r="J59" s="143">
        <v>0</v>
      </c>
      <c r="K59" s="144">
        <f>E59*J59</f>
        <v>0</v>
      </c>
      <c r="O59" s="135"/>
      <c r="Z59" s="135"/>
      <c r="AA59" s="135">
        <v>1</v>
      </c>
      <c r="AB59" s="135">
        <v>7</v>
      </c>
      <c r="AC59" s="135">
        <v>7</v>
      </c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  <c r="AY59" s="135"/>
      <c r="AZ59" s="145">
        <f>G59</f>
        <v>0</v>
      </c>
      <c r="BA59" s="135"/>
      <c r="BB59" s="135"/>
      <c r="BC59" s="135"/>
      <c r="BD59" s="135"/>
      <c r="BE59" s="135"/>
      <c r="BF59" s="135"/>
      <c r="BG59" s="135"/>
      <c r="BH59" s="135"/>
      <c r="BI59" s="135"/>
      <c r="CA59" s="135">
        <v>1</v>
      </c>
      <c r="CB59" s="135">
        <v>7</v>
      </c>
      <c r="CZ59" s="102">
        <v>2</v>
      </c>
    </row>
    <row r="60" spans="1:104" x14ac:dyDescent="0.2">
      <c r="A60" s="136">
        <v>45</v>
      </c>
      <c r="B60" s="137" t="s">
        <v>157</v>
      </c>
      <c r="C60" s="138" t="s">
        <v>158</v>
      </c>
      <c r="D60" s="139" t="s">
        <v>56</v>
      </c>
      <c r="E60" s="140">
        <v>45</v>
      </c>
      <c r="F60" s="141">
        <v>0</v>
      </c>
      <c r="G60" s="142">
        <f>E60*F60</f>
        <v>0</v>
      </c>
      <c r="H60" s="143">
        <v>0</v>
      </c>
      <c r="I60" s="144">
        <f>E60*H60</f>
        <v>0</v>
      </c>
      <c r="J60" s="143">
        <v>-8.9300000000000004E-3</v>
      </c>
      <c r="K60" s="144">
        <f>E60*J60</f>
        <v>-0.40185000000000004</v>
      </c>
      <c r="O60" s="135"/>
      <c r="Z60" s="135"/>
      <c r="AA60" s="135">
        <v>1</v>
      </c>
      <c r="AB60" s="135">
        <v>7</v>
      </c>
      <c r="AC60" s="135">
        <v>7</v>
      </c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45">
        <f>G60</f>
        <v>0</v>
      </c>
      <c r="BA60" s="135"/>
      <c r="BB60" s="135"/>
      <c r="BC60" s="135"/>
      <c r="BD60" s="135"/>
      <c r="BE60" s="135"/>
      <c r="BF60" s="135"/>
      <c r="BG60" s="135"/>
      <c r="BH60" s="135"/>
      <c r="BI60" s="135"/>
      <c r="CA60" s="135">
        <v>1</v>
      </c>
      <c r="CB60" s="135">
        <v>7</v>
      </c>
      <c r="CZ60" s="102">
        <v>2</v>
      </c>
    </row>
    <row r="61" spans="1:104" ht="22.5" x14ac:dyDescent="0.2">
      <c r="A61" s="136">
        <v>46</v>
      </c>
      <c r="B61" s="137" t="s">
        <v>159</v>
      </c>
      <c r="C61" s="138" t="s">
        <v>160</v>
      </c>
      <c r="D61" s="139" t="s">
        <v>49</v>
      </c>
      <c r="E61" s="140">
        <v>310</v>
      </c>
      <c r="F61" s="141">
        <v>0</v>
      </c>
      <c r="G61" s="142">
        <f>E61*F61</f>
        <v>0</v>
      </c>
      <c r="H61" s="143">
        <v>0</v>
      </c>
      <c r="I61" s="144">
        <f>E61*H61</f>
        <v>0</v>
      </c>
      <c r="J61" s="143">
        <v>0</v>
      </c>
      <c r="K61" s="144">
        <f>E61*J61</f>
        <v>0</v>
      </c>
      <c r="O61" s="135"/>
      <c r="Z61" s="135"/>
      <c r="AA61" s="135">
        <v>1</v>
      </c>
      <c r="AB61" s="135">
        <v>0</v>
      </c>
      <c r="AC61" s="135">
        <v>0</v>
      </c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45">
        <f>G61</f>
        <v>0</v>
      </c>
      <c r="BA61" s="135"/>
      <c r="BB61" s="135"/>
      <c r="BC61" s="135"/>
      <c r="BD61" s="135"/>
      <c r="BE61" s="135"/>
      <c r="BF61" s="135"/>
      <c r="BG61" s="135"/>
      <c r="BH61" s="135"/>
      <c r="BI61" s="135"/>
      <c r="CA61" s="135">
        <v>1</v>
      </c>
      <c r="CB61" s="135">
        <v>0</v>
      </c>
      <c r="CZ61" s="102">
        <v>2</v>
      </c>
    </row>
    <row r="62" spans="1:104" ht="22.5" x14ac:dyDescent="0.2">
      <c r="A62" s="136">
        <v>47</v>
      </c>
      <c r="B62" s="137" t="s">
        <v>161</v>
      </c>
      <c r="C62" s="138" t="s">
        <v>162</v>
      </c>
      <c r="D62" s="139" t="s">
        <v>56</v>
      </c>
      <c r="E62" s="140">
        <v>45</v>
      </c>
      <c r="F62" s="141">
        <v>0</v>
      </c>
      <c r="G62" s="142">
        <f>E62*F62</f>
        <v>0</v>
      </c>
      <c r="H62" s="143">
        <v>8.77E-3</v>
      </c>
      <c r="I62" s="144">
        <f>E62*H62</f>
        <v>0.39465</v>
      </c>
      <c r="J62" s="143">
        <v>0</v>
      </c>
      <c r="K62" s="144">
        <f>E62*J62</f>
        <v>0</v>
      </c>
      <c r="O62" s="135"/>
      <c r="Z62" s="135"/>
      <c r="AA62" s="135">
        <v>1</v>
      </c>
      <c r="AB62" s="135">
        <v>0</v>
      </c>
      <c r="AC62" s="135">
        <v>0</v>
      </c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45">
        <f>G62</f>
        <v>0</v>
      </c>
      <c r="BA62" s="135"/>
      <c r="BB62" s="135"/>
      <c r="BC62" s="135"/>
      <c r="BD62" s="135"/>
      <c r="BE62" s="135"/>
      <c r="BF62" s="135"/>
      <c r="BG62" s="135"/>
      <c r="BH62" s="135"/>
      <c r="BI62" s="135"/>
      <c r="CA62" s="135">
        <v>1</v>
      </c>
      <c r="CB62" s="135">
        <v>0</v>
      </c>
      <c r="CZ62" s="102">
        <v>2</v>
      </c>
    </row>
    <row r="63" spans="1:104" ht="22.5" x14ac:dyDescent="0.2">
      <c r="A63" s="136">
        <v>48</v>
      </c>
      <c r="B63" s="137" t="s">
        <v>163</v>
      </c>
      <c r="C63" s="138" t="s">
        <v>164</v>
      </c>
      <c r="D63" s="139" t="s">
        <v>56</v>
      </c>
      <c r="E63" s="140">
        <v>14</v>
      </c>
      <c r="F63" s="141">
        <v>0</v>
      </c>
      <c r="G63" s="142">
        <f>E63*F63</f>
        <v>0</v>
      </c>
      <c r="H63" s="143">
        <v>0</v>
      </c>
      <c r="I63" s="144">
        <f>E63*H63</f>
        <v>0</v>
      </c>
      <c r="J63" s="143">
        <v>0</v>
      </c>
      <c r="K63" s="144">
        <f>E63*J63</f>
        <v>0</v>
      </c>
      <c r="O63" s="135"/>
      <c r="Z63" s="135"/>
      <c r="AA63" s="135">
        <v>1</v>
      </c>
      <c r="AB63" s="135">
        <v>7</v>
      </c>
      <c r="AC63" s="135">
        <v>7</v>
      </c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45">
        <f>G63</f>
        <v>0</v>
      </c>
      <c r="BA63" s="135"/>
      <c r="BB63" s="135"/>
      <c r="BC63" s="135"/>
      <c r="BD63" s="135"/>
      <c r="BE63" s="135"/>
      <c r="BF63" s="135"/>
      <c r="BG63" s="135"/>
      <c r="BH63" s="135"/>
      <c r="BI63" s="135"/>
      <c r="CA63" s="135">
        <v>1</v>
      </c>
      <c r="CB63" s="135">
        <v>7</v>
      </c>
      <c r="CZ63" s="102">
        <v>2</v>
      </c>
    </row>
    <row r="64" spans="1:104" ht="22.5" x14ac:dyDescent="0.2">
      <c r="A64" s="136">
        <v>49</v>
      </c>
      <c r="B64" s="137" t="s">
        <v>165</v>
      </c>
      <c r="C64" s="138" t="s">
        <v>166</v>
      </c>
      <c r="D64" s="139" t="s">
        <v>49</v>
      </c>
      <c r="E64" s="140">
        <v>310</v>
      </c>
      <c r="F64" s="141">
        <v>0</v>
      </c>
      <c r="G64" s="142">
        <f>E64*F64</f>
        <v>0</v>
      </c>
      <c r="H64" s="143">
        <v>3.0000000000000001E-5</v>
      </c>
      <c r="I64" s="144">
        <f>E64*H64</f>
        <v>9.300000000000001E-3</v>
      </c>
      <c r="J64" s="143">
        <v>0</v>
      </c>
      <c r="K64" s="144">
        <f>E64*J64</f>
        <v>0</v>
      </c>
      <c r="O64" s="135"/>
      <c r="Z64" s="135"/>
      <c r="AA64" s="135">
        <v>1</v>
      </c>
      <c r="AB64" s="135">
        <v>0</v>
      </c>
      <c r="AC64" s="135">
        <v>0</v>
      </c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5"/>
      <c r="AV64" s="135"/>
      <c r="AW64" s="135"/>
      <c r="AX64" s="135"/>
      <c r="AY64" s="135"/>
      <c r="AZ64" s="145">
        <f>G64</f>
        <v>0</v>
      </c>
      <c r="BA64" s="135"/>
      <c r="BB64" s="135"/>
      <c r="BC64" s="135"/>
      <c r="BD64" s="135"/>
      <c r="BE64" s="135"/>
      <c r="BF64" s="135"/>
      <c r="BG64" s="135"/>
      <c r="BH64" s="135"/>
      <c r="BI64" s="135"/>
      <c r="CA64" s="135">
        <v>1</v>
      </c>
      <c r="CB64" s="135">
        <v>0</v>
      </c>
      <c r="CZ64" s="102">
        <v>2</v>
      </c>
    </row>
    <row r="65" spans="1:104" x14ac:dyDescent="0.2">
      <c r="A65" s="136">
        <v>50</v>
      </c>
      <c r="B65" s="137" t="s">
        <v>167</v>
      </c>
      <c r="C65" s="138" t="s">
        <v>168</v>
      </c>
      <c r="D65" s="139" t="s">
        <v>56</v>
      </c>
      <c r="E65" s="140">
        <v>46.5</v>
      </c>
      <c r="F65" s="141">
        <v>0</v>
      </c>
      <c r="G65" s="142">
        <f>E65*F65</f>
        <v>0</v>
      </c>
      <c r="H65" s="143">
        <v>2.0000000000000002E-5</v>
      </c>
      <c r="I65" s="144">
        <f>E65*H65</f>
        <v>9.3000000000000005E-4</v>
      </c>
      <c r="J65" s="143">
        <v>0</v>
      </c>
      <c r="K65" s="144">
        <f>E65*J65</f>
        <v>0</v>
      </c>
      <c r="O65" s="135"/>
      <c r="Z65" s="135"/>
      <c r="AA65" s="135">
        <v>1</v>
      </c>
      <c r="AB65" s="135">
        <v>7</v>
      </c>
      <c r="AC65" s="135">
        <v>7</v>
      </c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45">
        <f>G65</f>
        <v>0</v>
      </c>
      <c r="BA65" s="135"/>
      <c r="BB65" s="135"/>
      <c r="BC65" s="135"/>
      <c r="BD65" s="135"/>
      <c r="BE65" s="135"/>
      <c r="BF65" s="135"/>
      <c r="BG65" s="135"/>
      <c r="BH65" s="135"/>
      <c r="BI65" s="135"/>
      <c r="CA65" s="135">
        <v>1</v>
      </c>
      <c r="CB65" s="135">
        <v>7</v>
      </c>
      <c r="CZ65" s="102">
        <v>2</v>
      </c>
    </row>
    <row r="66" spans="1:104" x14ac:dyDescent="0.2">
      <c r="A66" s="136">
        <v>51</v>
      </c>
      <c r="B66" s="137" t="s">
        <v>169</v>
      </c>
      <c r="C66" s="138" t="s">
        <v>170</v>
      </c>
      <c r="D66" s="139" t="s">
        <v>81</v>
      </c>
      <c r="E66" s="140">
        <v>135</v>
      </c>
      <c r="F66" s="141">
        <v>0</v>
      </c>
      <c r="G66" s="142">
        <f>E66*F66</f>
        <v>0</v>
      </c>
      <c r="H66" s="143">
        <v>0</v>
      </c>
      <c r="I66" s="144">
        <f>E66*H66</f>
        <v>0</v>
      </c>
      <c r="J66" s="143"/>
      <c r="K66" s="144">
        <f>E66*J66</f>
        <v>0</v>
      </c>
      <c r="O66" s="135"/>
      <c r="Z66" s="135"/>
      <c r="AA66" s="135">
        <v>3</v>
      </c>
      <c r="AB66" s="135">
        <v>7</v>
      </c>
      <c r="AC66" s="135" t="s">
        <v>169</v>
      </c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  <c r="AY66" s="135"/>
      <c r="AZ66" s="145">
        <f>G66</f>
        <v>0</v>
      </c>
      <c r="BA66" s="135"/>
      <c r="BB66" s="135"/>
      <c r="BC66" s="135"/>
      <c r="BD66" s="135"/>
      <c r="BE66" s="135"/>
      <c r="BF66" s="135"/>
      <c r="BG66" s="135"/>
      <c r="BH66" s="135"/>
      <c r="BI66" s="135"/>
      <c r="CA66" s="135">
        <v>3</v>
      </c>
      <c r="CB66" s="135">
        <v>7</v>
      </c>
      <c r="CZ66" s="102">
        <v>2</v>
      </c>
    </row>
    <row r="67" spans="1:104" x14ac:dyDescent="0.2">
      <c r="A67" s="136">
        <v>52</v>
      </c>
      <c r="B67" s="137" t="s">
        <v>171</v>
      </c>
      <c r="C67" s="138" t="s">
        <v>172</v>
      </c>
      <c r="D67" s="139" t="s">
        <v>81</v>
      </c>
      <c r="E67" s="140">
        <v>3</v>
      </c>
      <c r="F67" s="141">
        <v>0</v>
      </c>
      <c r="G67" s="142">
        <f>E67*F67</f>
        <v>0</v>
      </c>
      <c r="H67" s="143">
        <v>0</v>
      </c>
      <c r="I67" s="144">
        <f>E67*H67</f>
        <v>0</v>
      </c>
      <c r="J67" s="143"/>
      <c r="K67" s="144">
        <f>E67*J67</f>
        <v>0</v>
      </c>
      <c r="O67" s="135"/>
      <c r="Z67" s="135"/>
      <c r="AA67" s="135">
        <v>3</v>
      </c>
      <c r="AB67" s="135">
        <v>7</v>
      </c>
      <c r="AC67" s="135" t="s">
        <v>171</v>
      </c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5"/>
      <c r="AV67" s="135"/>
      <c r="AW67" s="135"/>
      <c r="AX67" s="135"/>
      <c r="AY67" s="135"/>
      <c r="AZ67" s="145">
        <f>G67</f>
        <v>0</v>
      </c>
      <c r="BA67" s="135"/>
      <c r="BB67" s="135"/>
      <c r="BC67" s="135"/>
      <c r="BD67" s="135"/>
      <c r="BE67" s="135"/>
      <c r="BF67" s="135"/>
      <c r="BG67" s="135"/>
      <c r="BH67" s="135"/>
      <c r="BI67" s="135"/>
      <c r="CA67" s="135">
        <v>3</v>
      </c>
      <c r="CB67" s="135">
        <v>7</v>
      </c>
      <c r="CZ67" s="102">
        <v>2</v>
      </c>
    </row>
    <row r="68" spans="1:104" x14ac:dyDescent="0.2">
      <c r="A68" s="136">
        <v>53</v>
      </c>
      <c r="B68" s="137" t="s">
        <v>173</v>
      </c>
      <c r="C68" s="138" t="s">
        <v>174</v>
      </c>
      <c r="D68" s="139" t="s">
        <v>81</v>
      </c>
      <c r="E68" s="140">
        <v>1</v>
      </c>
      <c r="F68" s="141">
        <v>0</v>
      </c>
      <c r="G68" s="142">
        <f>E68*F68</f>
        <v>0</v>
      </c>
      <c r="H68" s="143">
        <v>4.5999999999999999E-3</v>
      </c>
      <c r="I68" s="144">
        <f>E68*H68</f>
        <v>4.5999999999999999E-3</v>
      </c>
      <c r="J68" s="143"/>
      <c r="K68" s="144">
        <f>E68*J68</f>
        <v>0</v>
      </c>
      <c r="O68" s="135"/>
      <c r="Z68" s="135"/>
      <c r="AA68" s="135">
        <v>3</v>
      </c>
      <c r="AB68" s="135">
        <v>7</v>
      </c>
      <c r="AC68" s="135" t="s">
        <v>173</v>
      </c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5"/>
      <c r="AV68" s="135"/>
      <c r="AW68" s="135"/>
      <c r="AX68" s="135"/>
      <c r="AY68" s="135"/>
      <c r="AZ68" s="145">
        <f>G68</f>
        <v>0</v>
      </c>
      <c r="BA68" s="135"/>
      <c r="BB68" s="135"/>
      <c r="BC68" s="135"/>
      <c r="BD68" s="135"/>
      <c r="BE68" s="135"/>
      <c r="BF68" s="135"/>
      <c r="BG68" s="135"/>
      <c r="BH68" s="135"/>
      <c r="BI68" s="135"/>
      <c r="CA68" s="135">
        <v>3</v>
      </c>
      <c r="CB68" s="135">
        <v>7</v>
      </c>
      <c r="CZ68" s="102">
        <v>2</v>
      </c>
    </row>
    <row r="69" spans="1:104" x14ac:dyDescent="0.2">
      <c r="A69" s="136">
        <v>54</v>
      </c>
      <c r="B69" s="137" t="s">
        <v>175</v>
      </c>
      <c r="C69" s="138" t="s">
        <v>176</v>
      </c>
      <c r="D69" s="139" t="s">
        <v>81</v>
      </c>
      <c r="E69" s="140">
        <v>15</v>
      </c>
      <c r="F69" s="141">
        <v>0</v>
      </c>
      <c r="G69" s="142">
        <f>E69*F69</f>
        <v>0</v>
      </c>
      <c r="H69" s="143">
        <v>5.0000000000000002E-5</v>
      </c>
      <c r="I69" s="144">
        <f>E69*H69</f>
        <v>7.5000000000000002E-4</v>
      </c>
      <c r="J69" s="143"/>
      <c r="K69" s="144">
        <f>E69*J69</f>
        <v>0</v>
      </c>
      <c r="O69" s="135"/>
      <c r="Z69" s="135"/>
      <c r="AA69" s="135">
        <v>3</v>
      </c>
      <c r="AB69" s="135">
        <v>7</v>
      </c>
      <c r="AC69" s="135" t="s">
        <v>175</v>
      </c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135"/>
      <c r="AS69" s="135"/>
      <c r="AT69" s="135"/>
      <c r="AU69" s="135"/>
      <c r="AV69" s="135"/>
      <c r="AW69" s="135"/>
      <c r="AX69" s="135"/>
      <c r="AY69" s="135"/>
      <c r="AZ69" s="145">
        <f>G69</f>
        <v>0</v>
      </c>
      <c r="BA69" s="135"/>
      <c r="BB69" s="135"/>
      <c r="BC69" s="135"/>
      <c r="BD69" s="135"/>
      <c r="BE69" s="135"/>
      <c r="BF69" s="135"/>
      <c r="BG69" s="135"/>
      <c r="BH69" s="135"/>
      <c r="BI69" s="135"/>
      <c r="CA69" s="135">
        <v>3</v>
      </c>
      <c r="CB69" s="135">
        <v>7</v>
      </c>
      <c r="CZ69" s="102">
        <v>2</v>
      </c>
    </row>
    <row r="70" spans="1:104" x14ac:dyDescent="0.2">
      <c r="A70" s="136">
        <v>55</v>
      </c>
      <c r="B70" s="137" t="s">
        <v>177</v>
      </c>
      <c r="C70" s="138" t="s">
        <v>178</v>
      </c>
      <c r="D70" s="139" t="s">
        <v>81</v>
      </c>
      <c r="E70" s="140">
        <v>4400</v>
      </c>
      <c r="F70" s="141">
        <v>0</v>
      </c>
      <c r="G70" s="142">
        <f>E70*F70</f>
        <v>0</v>
      </c>
      <c r="H70" s="143">
        <v>2.8999999999999998E-3</v>
      </c>
      <c r="I70" s="144">
        <f>E70*H70</f>
        <v>12.76</v>
      </c>
      <c r="J70" s="143"/>
      <c r="K70" s="144">
        <f>E70*J70</f>
        <v>0</v>
      </c>
      <c r="O70" s="135"/>
      <c r="Z70" s="135"/>
      <c r="AA70" s="135">
        <v>3</v>
      </c>
      <c r="AB70" s="135">
        <v>7</v>
      </c>
      <c r="AC70" s="135" t="s">
        <v>177</v>
      </c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35"/>
      <c r="AT70" s="135"/>
      <c r="AU70" s="135"/>
      <c r="AV70" s="135"/>
      <c r="AW70" s="135"/>
      <c r="AX70" s="135"/>
      <c r="AY70" s="135"/>
      <c r="AZ70" s="145">
        <f>G70</f>
        <v>0</v>
      </c>
      <c r="BA70" s="135"/>
      <c r="BB70" s="135"/>
      <c r="BC70" s="135"/>
      <c r="BD70" s="135"/>
      <c r="BE70" s="135"/>
      <c r="BF70" s="135"/>
      <c r="BG70" s="135"/>
      <c r="BH70" s="135"/>
      <c r="BI70" s="135"/>
      <c r="CA70" s="135">
        <v>3</v>
      </c>
      <c r="CB70" s="135">
        <v>7</v>
      </c>
      <c r="CZ70" s="102">
        <v>2</v>
      </c>
    </row>
    <row r="71" spans="1:104" x14ac:dyDescent="0.2">
      <c r="A71" s="136">
        <v>56</v>
      </c>
      <c r="B71" s="137" t="s">
        <v>179</v>
      </c>
      <c r="C71" s="138" t="s">
        <v>180</v>
      </c>
      <c r="D71" s="139" t="s">
        <v>49</v>
      </c>
      <c r="E71" s="140">
        <v>341</v>
      </c>
      <c r="F71" s="141">
        <v>0</v>
      </c>
      <c r="G71" s="142">
        <f>E71*F71</f>
        <v>0</v>
      </c>
      <c r="H71" s="143">
        <v>0</v>
      </c>
      <c r="I71" s="144">
        <f>E71*H71</f>
        <v>0</v>
      </c>
      <c r="J71" s="143"/>
      <c r="K71" s="144">
        <f>E71*J71</f>
        <v>0</v>
      </c>
      <c r="O71" s="135"/>
      <c r="Z71" s="135"/>
      <c r="AA71" s="135">
        <v>3</v>
      </c>
      <c r="AB71" s="135">
        <v>7</v>
      </c>
      <c r="AC71" s="135" t="s">
        <v>179</v>
      </c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35"/>
      <c r="AT71" s="135"/>
      <c r="AU71" s="135"/>
      <c r="AV71" s="135"/>
      <c r="AW71" s="135"/>
      <c r="AX71" s="135"/>
      <c r="AY71" s="135"/>
      <c r="AZ71" s="145">
        <f>G71</f>
        <v>0</v>
      </c>
      <c r="BA71" s="135"/>
      <c r="BB71" s="135"/>
      <c r="BC71" s="135"/>
      <c r="BD71" s="135"/>
      <c r="BE71" s="135"/>
      <c r="BF71" s="135"/>
      <c r="BG71" s="135"/>
      <c r="BH71" s="135"/>
      <c r="BI71" s="135"/>
      <c r="CA71" s="135">
        <v>3</v>
      </c>
      <c r="CB71" s="135">
        <v>7</v>
      </c>
      <c r="CZ71" s="102">
        <v>2</v>
      </c>
    </row>
    <row r="72" spans="1:104" x14ac:dyDescent="0.2">
      <c r="A72" s="136">
        <v>57</v>
      </c>
      <c r="B72" s="137" t="s">
        <v>181</v>
      </c>
      <c r="C72" s="138" t="s">
        <v>182</v>
      </c>
      <c r="D72" s="139" t="s">
        <v>22</v>
      </c>
      <c r="E72" s="172">
        <v>0</v>
      </c>
      <c r="F72" s="141">
        <v>0</v>
      </c>
      <c r="G72" s="142">
        <f>E72*F72</f>
        <v>0</v>
      </c>
      <c r="H72" s="143">
        <v>0</v>
      </c>
      <c r="I72" s="144">
        <f>E72*H72</f>
        <v>0</v>
      </c>
      <c r="J72" s="143"/>
      <c r="K72" s="144">
        <f>E72*J72</f>
        <v>0</v>
      </c>
      <c r="O72" s="135"/>
      <c r="Z72" s="135"/>
      <c r="AA72" s="135">
        <v>7</v>
      </c>
      <c r="AB72" s="135">
        <v>1002</v>
      </c>
      <c r="AC72" s="135">
        <v>5</v>
      </c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5"/>
      <c r="AV72" s="135"/>
      <c r="AW72" s="135"/>
      <c r="AX72" s="135"/>
      <c r="AY72" s="135"/>
      <c r="AZ72" s="145">
        <f>G72</f>
        <v>0</v>
      </c>
      <c r="BA72" s="135"/>
      <c r="BB72" s="135"/>
      <c r="BC72" s="135"/>
      <c r="BD72" s="135"/>
      <c r="BE72" s="135"/>
      <c r="BF72" s="135"/>
      <c r="BG72" s="135"/>
      <c r="BH72" s="135"/>
      <c r="BI72" s="135"/>
      <c r="CA72" s="135">
        <v>7</v>
      </c>
      <c r="CB72" s="135">
        <v>1002</v>
      </c>
      <c r="CZ72" s="102">
        <v>2</v>
      </c>
    </row>
    <row r="73" spans="1:104" x14ac:dyDescent="0.2">
      <c r="A73" s="146" t="s">
        <v>50</v>
      </c>
      <c r="B73" s="147" t="s">
        <v>145</v>
      </c>
      <c r="C73" s="148" t="s">
        <v>146</v>
      </c>
      <c r="D73" s="149"/>
      <c r="E73" s="150"/>
      <c r="F73" s="150"/>
      <c r="G73" s="151">
        <f>SUM(G54:G72)</f>
        <v>0</v>
      </c>
      <c r="H73" s="152"/>
      <c r="I73" s="151">
        <f>SUM(I54:I72)</f>
        <v>13.23521</v>
      </c>
      <c r="J73" s="153"/>
      <c r="K73" s="151">
        <f>SUM(K54:K72)</f>
        <v>-13.421850000000001</v>
      </c>
      <c r="O73" s="135"/>
      <c r="X73" s="154">
        <f>K73</f>
        <v>-13.421850000000001</v>
      </c>
      <c r="Y73" s="154">
        <f>I73</f>
        <v>13.23521</v>
      </c>
      <c r="Z73" s="145">
        <f>G73</f>
        <v>0</v>
      </c>
      <c r="AA73" s="135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5"/>
      <c r="AO73" s="135"/>
      <c r="AP73" s="135"/>
      <c r="AQ73" s="135"/>
      <c r="AR73" s="135"/>
      <c r="AS73" s="135"/>
      <c r="AT73" s="135"/>
      <c r="AU73" s="135"/>
      <c r="AV73" s="135"/>
      <c r="AW73" s="135"/>
      <c r="AX73" s="135"/>
      <c r="AY73" s="135"/>
      <c r="AZ73" s="135"/>
      <c r="BA73" s="155"/>
      <c r="BB73" s="155"/>
      <c r="BC73" s="155"/>
      <c r="BD73" s="155"/>
      <c r="BE73" s="155"/>
      <c r="BF73" s="155"/>
      <c r="BG73" s="135"/>
      <c r="BH73" s="135"/>
      <c r="BI73" s="135"/>
    </row>
    <row r="74" spans="1:104" ht="14.25" customHeight="1" x14ac:dyDescent="0.2">
      <c r="A74" s="127" t="s">
        <v>48</v>
      </c>
      <c r="B74" s="128" t="s">
        <v>183</v>
      </c>
      <c r="C74" s="129" t="s">
        <v>184</v>
      </c>
      <c r="D74" s="130"/>
      <c r="E74" s="131"/>
      <c r="F74" s="131"/>
      <c r="G74" s="132"/>
      <c r="H74" s="133"/>
      <c r="I74" s="134"/>
      <c r="J74" s="133"/>
      <c r="K74" s="134"/>
      <c r="O74" s="135"/>
    </row>
    <row r="75" spans="1:104" ht="22.5" x14ac:dyDescent="0.2">
      <c r="A75" s="136">
        <v>58</v>
      </c>
      <c r="B75" s="137" t="s">
        <v>185</v>
      </c>
      <c r="C75" s="138" t="s">
        <v>186</v>
      </c>
      <c r="D75" s="139" t="s">
        <v>56</v>
      </c>
      <c r="E75" s="140">
        <v>90</v>
      </c>
      <c r="F75" s="141">
        <v>0</v>
      </c>
      <c r="G75" s="142">
        <f>E75*F75</f>
        <v>0</v>
      </c>
      <c r="H75" s="143">
        <v>0</v>
      </c>
      <c r="I75" s="144">
        <f>E75*H75</f>
        <v>0</v>
      </c>
      <c r="J75" s="143">
        <v>0</v>
      </c>
      <c r="K75" s="144">
        <f>E75*J75</f>
        <v>0</v>
      </c>
      <c r="O75" s="135"/>
      <c r="Z75" s="135"/>
      <c r="AA75" s="135">
        <v>1</v>
      </c>
      <c r="AB75" s="135">
        <v>9</v>
      </c>
      <c r="AC75" s="135">
        <v>9</v>
      </c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5"/>
      <c r="AV75" s="135"/>
      <c r="AW75" s="135"/>
      <c r="AX75" s="135"/>
      <c r="AY75" s="135"/>
      <c r="AZ75" s="145">
        <f>G75</f>
        <v>0</v>
      </c>
      <c r="BA75" s="135"/>
      <c r="BB75" s="135"/>
      <c r="BC75" s="135"/>
      <c r="BD75" s="135"/>
      <c r="BE75" s="135"/>
      <c r="BF75" s="135"/>
      <c r="BG75" s="135"/>
      <c r="BH75" s="135"/>
      <c r="BI75" s="135"/>
      <c r="CA75" s="135">
        <v>1</v>
      </c>
      <c r="CB75" s="135">
        <v>9</v>
      </c>
      <c r="CZ75" s="102">
        <v>4</v>
      </c>
    </row>
    <row r="76" spans="1:104" x14ac:dyDescent="0.2">
      <c r="A76" s="136">
        <v>59</v>
      </c>
      <c r="B76" s="137" t="s">
        <v>187</v>
      </c>
      <c r="C76" s="138" t="s">
        <v>188</v>
      </c>
      <c r="D76" s="139" t="s">
        <v>56</v>
      </c>
      <c r="E76" s="140">
        <v>90</v>
      </c>
      <c r="F76" s="141">
        <v>0</v>
      </c>
      <c r="G76" s="142">
        <f>E76*F76</f>
        <v>0</v>
      </c>
      <c r="H76" s="143">
        <v>0</v>
      </c>
      <c r="I76" s="144">
        <f>E76*H76</f>
        <v>0</v>
      </c>
      <c r="J76" s="143">
        <v>0</v>
      </c>
      <c r="K76" s="144">
        <f>E76*J76</f>
        <v>0</v>
      </c>
      <c r="O76" s="135"/>
      <c r="Z76" s="135"/>
      <c r="AA76" s="135">
        <v>1</v>
      </c>
      <c r="AB76" s="135">
        <v>0</v>
      </c>
      <c r="AC76" s="135">
        <v>0</v>
      </c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5"/>
      <c r="AU76" s="135"/>
      <c r="AV76" s="135"/>
      <c r="AW76" s="135"/>
      <c r="AX76" s="135"/>
      <c r="AY76" s="135"/>
      <c r="AZ76" s="145">
        <f>G76</f>
        <v>0</v>
      </c>
      <c r="BA76" s="135"/>
      <c r="BB76" s="135"/>
      <c r="BC76" s="135"/>
      <c r="BD76" s="135"/>
      <c r="BE76" s="135"/>
      <c r="BF76" s="135"/>
      <c r="BG76" s="135"/>
      <c r="BH76" s="135"/>
      <c r="BI76" s="135"/>
      <c r="CA76" s="135">
        <v>1</v>
      </c>
      <c r="CB76" s="135">
        <v>0</v>
      </c>
      <c r="CZ76" s="102">
        <v>4</v>
      </c>
    </row>
    <row r="77" spans="1:104" x14ac:dyDescent="0.2">
      <c r="A77" s="136">
        <v>60</v>
      </c>
      <c r="B77" s="137" t="s">
        <v>189</v>
      </c>
      <c r="C77" s="138" t="s">
        <v>190</v>
      </c>
      <c r="D77" s="139" t="s">
        <v>191</v>
      </c>
      <c r="E77" s="140">
        <v>3</v>
      </c>
      <c r="F77" s="141">
        <v>0</v>
      </c>
      <c r="G77" s="142">
        <f>E77*F77</f>
        <v>0</v>
      </c>
      <c r="H77" s="143">
        <v>0</v>
      </c>
      <c r="I77" s="144">
        <f>E77*H77</f>
        <v>0</v>
      </c>
      <c r="J77" s="143"/>
      <c r="K77" s="144">
        <f>E77*J77</f>
        <v>0</v>
      </c>
      <c r="O77" s="135"/>
      <c r="Z77" s="135"/>
      <c r="AA77" s="135">
        <v>10</v>
      </c>
      <c r="AB77" s="135">
        <v>9</v>
      </c>
      <c r="AC77" s="135">
        <v>8</v>
      </c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5"/>
      <c r="AU77" s="135"/>
      <c r="AV77" s="135"/>
      <c r="AW77" s="135"/>
      <c r="AX77" s="135"/>
      <c r="AY77" s="135"/>
      <c r="AZ77" s="145">
        <f>G77</f>
        <v>0</v>
      </c>
      <c r="BA77" s="135"/>
      <c r="BB77" s="135"/>
      <c r="BC77" s="135"/>
      <c r="BD77" s="135"/>
      <c r="BE77" s="135"/>
      <c r="BF77" s="135"/>
      <c r="BG77" s="135"/>
      <c r="BH77" s="135"/>
      <c r="BI77" s="135"/>
      <c r="CA77" s="135">
        <v>10</v>
      </c>
      <c r="CB77" s="135">
        <v>9</v>
      </c>
      <c r="CZ77" s="102">
        <v>5</v>
      </c>
    </row>
    <row r="78" spans="1:104" x14ac:dyDescent="0.2">
      <c r="A78" s="146" t="s">
        <v>50</v>
      </c>
      <c r="B78" s="147" t="s">
        <v>183</v>
      </c>
      <c r="C78" s="148" t="s">
        <v>184</v>
      </c>
      <c r="D78" s="149"/>
      <c r="E78" s="150"/>
      <c r="F78" s="150"/>
      <c r="G78" s="151">
        <f>SUM(G74:G77)</f>
        <v>0</v>
      </c>
      <c r="H78" s="152"/>
      <c r="I78" s="151">
        <f>SUM(I74:I77)</f>
        <v>0</v>
      </c>
      <c r="J78" s="153"/>
      <c r="K78" s="151">
        <f>SUM(K74:K77)</f>
        <v>0</v>
      </c>
      <c r="O78" s="135"/>
      <c r="X78" s="154">
        <f>K78</f>
        <v>0</v>
      </c>
      <c r="Y78" s="154">
        <f>I78</f>
        <v>0</v>
      </c>
      <c r="Z78" s="145">
        <f>G78</f>
        <v>0</v>
      </c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5"/>
      <c r="AV78" s="135"/>
      <c r="AW78" s="135"/>
      <c r="AX78" s="135"/>
      <c r="AY78" s="135"/>
      <c r="AZ78" s="135"/>
      <c r="BA78" s="155"/>
      <c r="BB78" s="155"/>
      <c r="BC78" s="155"/>
      <c r="BD78" s="155"/>
      <c r="BE78" s="155"/>
      <c r="BF78" s="155"/>
      <c r="BG78" s="135"/>
      <c r="BH78" s="135"/>
      <c r="BI78" s="135"/>
    </row>
    <row r="79" spans="1:104" ht="14.25" customHeight="1" x14ac:dyDescent="0.2">
      <c r="A79" s="127" t="s">
        <v>48</v>
      </c>
      <c r="B79" s="128" t="s">
        <v>192</v>
      </c>
      <c r="C79" s="129" t="s">
        <v>193</v>
      </c>
      <c r="D79" s="130"/>
      <c r="E79" s="131"/>
      <c r="F79" s="131"/>
      <c r="G79" s="132"/>
      <c r="H79" s="133"/>
      <c r="I79" s="134"/>
      <c r="J79" s="133"/>
      <c r="K79" s="134"/>
      <c r="O79" s="135"/>
    </row>
    <row r="80" spans="1:104" ht="22.5" x14ac:dyDescent="0.2">
      <c r="A80" s="136">
        <v>61</v>
      </c>
      <c r="B80" s="137" t="s">
        <v>194</v>
      </c>
      <c r="C80" s="138" t="s">
        <v>195</v>
      </c>
      <c r="D80" s="139" t="s">
        <v>196</v>
      </c>
      <c r="E80" s="140">
        <v>5</v>
      </c>
      <c r="F80" s="141">
        <v>0</v>
      </c>
      <c r="G80" s="142">
        <f>E80*F80</f>
        <v>0</v>
      </c>
      <c r="H80" s="143">
        <v>0</v>
      </c>
      <c r="I80" s="144">
        <f>E80*H80</f>
        <v>0</v>
      </c>
      <c r="J80" s="143">
        <v>0</v>
      </c>
      <c r="K80" s="144">
        <f>E80*J80</f>
        <v>0</v>
      </c>
      <c r="O80" s="135"/>
      <c r="Z80" s="135"/>
      <c r="AA80" s="135">
        <v>1</v>
      </c>
      <c r="AB80" s="135">
        <v>1</v>
      </c>
      <c r="AC80" s="135">
        <v>1</v>
      </c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5"/>
      <c r="AU80" s="135"/>
      <c r="AV80" s="135"/>
      <c r="AW80" s="135"/>
      <c r="AX80" s="135"/>
      <c r="AY80" s="135"/>
      <c r="AZ80" s="145">
        <f>G80</f>
        <v>0</v>
      </c>
      <c r="BA80" s="135"/>
      <c r="BB80" s="135"/>
      <c r="BC80" s="135"/>
      <c r="BD80" s="135"/>
      <c r="BE80" s="135"/>
      <c r="BF80" s="135"/>
      <c r="BG80" s="135"/>
      <c r="BH80" s="135"/>
      <c r="BI80" s="135"/>
      <c r="CA80" s="135">
        <v>1</v>
      </c>
      <c r="CB80" s="135">
        <v>1</v>
      </c>
      <c r="CZ80" s="102">
        <v>1</v>
      </c>
    </row>
    <row r="81" spans="1:104" x14ac:dyDescent="0.2">
      <c r="A81" s="136">
        <v>62</v>
      </c>
      <c r="B81" s="137" t="s">
        <v>197</v>
      </c>
      <c r="C81" s="138" t="s">
        <v>198</v>
      </c>
      <c r="D81" s="139" t="s">
        <v>59</v>
      </c>
      <c r="E81" s="140">
        <v>10</v>
      </c>
      <c r="F81" s="141">
        <v>0</v>
      </c>
      <c r="G81" s="142">
        <f>E81*F81</f>
        <v>0</v>
      </c>
      <c r="H81" s="143">
        <v>0</v>
      </c>
      <c r="I81" s="144">
        <f>E81*H81</f>
        <v>0</v>
      </c>
      <c r="J81" s="143">
        <v>0</v>
      </c>
      <c r="K81" s="144">
        <f>E81*J81</f>
        <v>0</v>
      </c>
      <c r="O81" s="135"/>
      <c r="Z81" s="135"/>
      <c r="AA81" s="135">
        <v>1</v>
      </c>
      <c r="AB81" s="135">
        <v>10</v>
      </c>
      <c r="AC81" s="135">
        <v>10</v>
      </c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5"/>
      <c r="AV81" s="135"/>
      <c r="AW81" s="135"/>
      <c r="AX81" s="135"/>
      <c r="AY81" s="135"/>
      <c r="AZ81" s="145">
        <f>G81</f>
        <v>0</v>
      </c>
      <c r="BA81" s="135"/>
      <c r="BB81" s="135"/>
      <c r="BC81" s="135"/>
      <c r="BD81" s="135"/>
      <c r="BE81" s="135"/>
      <c r="BF81" s="135"/>
      <c r="BG81" s="135"/>
      <c r="BH81" s="135"/>
      <c r="BI81" s="135"/>
      <c r="CA81" s="135">
        <v>1</v>
      </c>
      <c r="CB81" s="135">
        <v>10</v>
      </c>
      <c r="CZ81" s="102">
        <v>1</v>
      </c>
    </row>
    <row r="82" spans="1:104" x14ac:dyDescent="0.2">
      <c r="A82" s="136">
        <v>63</v>
      </c>
      <c r="B82" s="137" t="s">
        <v>199</v>
      </c>
      <c r="C82" s="138" t="s">
        <v>200</v>
      </c>
      <c r="D82" s="139" t="s">
        <v>76</v>
      </c>
      <c r="E82" s="140">
        <v>11.00732928</v>
      </c>
      <c r="F82" s="141">
        <v>0</v>
      </c>
      <c r="G82" s="142">
        <f>E82*F82</f>
        <v>0</v>
      </c>
      <c r="H82" s="143">
        <v>0</v>
      </c>
      <c r="I82" s="144">
        <f>E82*H82</f>
        <v>0</v>
      </c>
      <c r="J82" s="143"/>
      <c r="K82" s="144">
        <f>E82*J82</f>
        <v>0</v>
      </c>
      <c r="O82" s="135"/>
      <c r="Z82" s="135"/>
      <c r="AA82" s="135">
        <v>8</v>
      </c>
      <c r="AB82" s="135">
        <v>0</v>
      </c>
      <c r="AC82" s="135">
        <v>3</v>
      </c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5"/>
      <c r="AU82" s="135"/>
      <c r="AV82" s="135"/>
      <c r="AW82" s="135"/>
      <c r="AX82" s="135"/>
      <c r="AY82" s="135"/>
      <c r="AZ82" s="145">
        <f>G82</f>
        <v>0</v>
      </c>
      <c r="BA82" s="135"/>
      <c r="BB82" s="135"/>
      <c r="BC82" s="135"/>
      <c r="BD82" s="135"/>
      <c r="BE82" s="135"/>
      <c r="BF82" s="135"/>
      <c r="BG82" s="135"/>
      <c r="BH82" s="135"/>
      <c r="BI82" s="135"/>
      <c r="CA82" s="135">
        <v>8</v>
      </c>
      <c r="CB82" s="135">
        <v>0</v>
      </c>
      <c r="CZ82" s="102">
        <v>1</v>
      </c>
    </row>
    <row r="83" spans="1:104" ht="22.5" x14ac:dyDescent="0.2">
      <c r="A83" s="136">
        <v>64</v>
      </c>
      <c r="B83" s="137" t="s">
        <v>201</v>
      </c>
      <c r="C83" s="138" t="s">
        <v>202</v>
      </c>
      <c r="D83" s="139" t="s">
        <v>76</v>
      </c>
      <c r="E83" s="140">
        <v>2.7518323200000001</v>
      </c>
      <c r="F83" s="141">
        <v>0</v>
      </c>
      <c r="G83" s="142">
        <f>E83*F83</f>
        <v>0</v>
      </c>
      <c r="H83" s="143">
        <v>0</v>
      </c>
      <c r="I83" s="144">
        <f>E83*H83</f>
        <v>0</v>
      </c>
      <c r="J83" s="143"/>
      <c r="K83" s="144">
        <f>E83*J83</f>
        <v>0</v>
      </c>
      <c r="O83" s="135"/>
      <c r="Z83" s="135"/>
      <c r="AA83" s="135">
        <v>8</v>
      </c>
      <c r="AB83" s="135">
        <v>0</v>
      </c>
      <c r="AC83" s="135">
        <v>3</v>
      </c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5"/>
      <c r="AU83" s="135"/>
      <c r="AV83" s="135"/>
      <c r="AW83" s="135"/>
      <c r="AX83" s="135"/>
      <c r="AY83" s="135"/>
      <c r="AZ83" s="145">
        <f>G83</f>
        <v>0</v>
      </c>
      <c r="BA83" s="135"/>
      <c r="BB83" s="135"/>
      <c r="BC83" s="135"/>
      <c r="BD83" s="135"/>
      <c r="BE83" s="135"/>
      <c r="BF83" s="135"/>
      <c r="BG83" s="135"/>
      <c r="BH83" s="135"/>
      <c r="BI83" s="135"/>
      <c r="CA83" s="135">
        <v>8</v>
      </c>
      <c r="CB83" s="135">
        <v>0</v>
      </c>
      <c r="CZ83" s="102">
        <v>1</v>
      </c>
    </row>
    <row r="84" spans="1:104" x14ac:dyDescent="0.2">
      <c r="A84" s="136">
        <v>65</v>
      </c>
      <c r="B84" s="137" t="s">
        <v>203</v>
      </c>
      <c r="C84" s="138" t="s">
        <v>204</v>
      </c>
      <c r="D84" s="139" t="s">
        <v>76</v>
      </c>
      <c r="E84" s="140">
        <v>2.7518323200000001</v>
      </c>
      <c r="F84" s="141">
        <v>0</v>
      </c>
      <c r="G84" s="142">
        <f>E84*F84</f>
        <v>0</v>
      </c>
      <c r="H84" s="143">
        <v>0</v>
      </c>
      <c r="I84" s="144">
        <f>E84*H84</f>
        <v>0</v>
      </c>
      <c r="J84" s="143"/>
      <c r="K84" s="144">
        <f>E84*J84</f>
        <v>0</v>
      </c>
      <c r="O84" s="135"/>
      <c r="Z84" s="135"/>
      <c r="AA84" s="135">
        <v>8</v>
      </c>
      <c r="AB84" s="135">
        <v>0</v>
      </c>
      <c r="AC84" s="135">
        <v>3</v>
      </c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135"/>
      <c r="AS84" s="135"/>
      <c r="AT84" s="135"/>
      <c r="AU84" s="135"/>
      <c r="AV84" s="135"/>
      <c r="AW84" s="135"/>
      <c r="AX84" s="135"/>
      <c r="AY84" s="135"/>
      <c r="AZ84" s="145">
        <f>G84</f>
        <v>0</v>
      </c>
      <c r="BA84" s="135"/>
      <c r="BB84" s="135"/>
      <c r="BC84" s="135"/>
      <c r="BD84" s="135"/>
      <c r="BE84" s="135"/>
      <c r="BF84" s="135"/>
      <c r="BG84" s="135"/>
      <c r="BH84" s="135"/>
      <c r="BI84" s="135"/>
      <c r="CA84" s="135">
        <v>8</v>
      </c>
      <c r="CB84" s="135">
        <v>0</v>
      </c>
      <c r="CZ84" s="102">
        <v>1</v>
      </c>
    </row>
    <row r="85" spans="1:104" x14ac:dyDescent="0.2">
      <c r="A85" s="136">
        <v>66</v>
      </c>
      <c r="B85" s="137" t="s">
        <v>205</v>
      </c>
      <c r="C85" s="138" t="s">
        <v>206</v>
      </c>
      <c r="D85" s="139" t="s">
        <v>207</v>
      </c>
      <c r="E85" s="140">
        <v>13.759161600000001</v>
      </c>
      <c r="F85" s="141">
        <v>0</v>
      </c>
      <c r="G85" s="142">
        <f>E85*F85</f>
        <v>0</v>
      </c>
      <c r="H85" s="143">
        <v>0</v>
      </c>
      <c r="I85" s="144">
        <f>E85*H85</f>
        <v>0</v>
      </c>
      <c r="J85" s="143"/>
      <c r="K85" s="144">
        <f>E85*J85</f>
        <v>0</v>
      </c>
      <c r="O85" s="135"/>
      <c r="Z85" s="135"/>
      <c r="AA85" s="135">
        <v>8</v>
      </c>
      <c r="AB85" s="135">
        <v>0</v>
      </c>
      <c r="AC85" s="135">
        <v>3</v>
      </c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5"/>
      <c r="AU85" s="135"/>
      <c r="AV85" s="135"/>
      <c r="AW85" s="135"/>
      <c r="AX85" s="135"/>
      <c r="AY85" s="135"/>
      <c r="AZ85" s="145">
        <f>G85</f>
        <v>0</v>
      </c>
      <c r="BA85" s="135"/>
      <c r="BB85" s="135"/>
      <c r="BC85" s="135"/>
      <c r="BD85" s="135"/>
      <c r="BE85" s="135"/>
      <c r="BF85" s="135"/>
      <c r="BG85" s="135"/>
      <c r="BH85" s="135"/>
      <c r="BI85" s="135"/>
      <c r="CA85" s="135">
        <v>8</v>
      </c>
      <c r="CB85" s="135">
        <v>0</v>
      </c>
      <c r="CZ85" s="102">
        <v>1</v>
      </c>
    </row>
    <row r="86" spans="1:104" ht="22.5" x14ac:dyDescent="0.2">
      <c r="A86" s="136">
        <v>67</v>
      </c>
      <c r="B86" s="137" t="s">
        <v>208</v>
      </c>
      <c r="C86" s="138" t="s">
        <v>209</v>
      </c>
      <c r="D86" s="139" t="s">
        <v>207</v>
      </c>
      <c r="E86" s="140">
        <v>206.38742400000001</v>
      </c>
      <c r="F86" s="141">
        <v>0</v>
      </c>
      <c r="G86" s="142">
        <f>E86*F86</f>
        <v>0</v>
      </c>
      <c r="H86" s="143">
        <v>0</v>
      </c>
      <c r="I86" s="144">
        <f>E86*H86</f>
        <v>0</v>
      </c>
      <c r="J86" s="143"/>
      <c r="K86" s="144">
        <f>E86*J86</f>
        <v>0</v>
      </c>
      <c r="O86" s="135"/>
      <c r="Z86" s="135"/>
      <c r="AA86" s="135">
        <v>8</v>
      </c>
      <c r="AB86" s="135">
        <v>0</v>
      </c>
      <c r="AC86" s="135">
        <v>3</v>
      </c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5"/>
      <c r="AU86" s="135"/>
      <c r="AV86" s="135"/>
      <c r="AW86" s="135"/>
      <c r="AX86" s="135"/>
      <c r="AY86" s="135"/>
      <c r="AZ86" s="145">
        <f>G86</f>
        <v>0</v>
      </c>
      <c r="BA86" s="135"/>
      <c r="BB86" s="135"/>
      <c r="BC86" s="135"/>
      <c r="BD86" s="135"/>
      <c r="BE86" s="135"/>
      <c r="BF86" s="135"/>
      <c r="BG86" s="135"/>
      <c r="BH86" s="135"/>
      <c r="BI86" s="135"/>
      <c r="CA86" s="135">
        <v>8</v>
      </c>
      <c r="CB86" s="135">
        <v>0</v>
      </c>
      <c r="CZ86" s="102">
        <v>1</v>
      </c>
    </row>
    <row r="87" spans="1:104" x14ac:dyDescent="0.2">
      <c r="A87" s="136">
        <v>68</v>
      </c>
      <c r="B87" s="137" t="s">
        <v>210</v>
      </c>
      <c r="C87" s="138" t="s">
        <v>211</v>
      </c>
      <c r="D87" s="139" t="s">
        <v>76</v>
      </c>
      <c r="E87" s="140">
        <v>13.759161600000001</v>
      </c>
      <c r="F87" s="141">
        <v>0</v>
      </c>
      <c r="G87" s="142">
        <f>E87*F87</f>
        <v>0</v>
      </c>
      <c r="H87" s="143">
        <v>0</v>
      </c>
      <c r="I87" s="144">
        <f>E87*H87</f>
        <v>0</v>
      </c>
      <c r="J87" s="143"/>
      <c r="K87" s="144">
        <f>E87*J87</f>
        <v>0</v>
      </c>
      <c r="O87" s="135"/>
      <c r="Z87" s="135"/>
      <c r="AA87" s="135">
        <v>8</v>
      </c>
      <c r="AB87" s="135">
        <v>0</v>
      </c>
      <c r="AC87" s="135">
        <v>3</v>
      </c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45">
        <f>G87</f>
        <v>0</v>
      </c>
      <c r="BA87" s="135"/>
      <c r="BB87" s="135"/>
      <c r="BC87" s="135"/>
      <c r="BD87" s="135"/>
      <c r="BE87" s="135"/>
      <c r="BF87" s="135"/>
      <c r="BG87" s="135"/>
      <c r="BH87" s="135"/>
      <c r="BI87" s="135"/>
      <c r="CA87" s="135">
        <v>8</v>
      </c>
      <c r="CB87" s="135">
        <v>0</v>
      </c>
      <c r="CZ87" s="102">
        <v>1</v>
      </c>
    </row>
    <row r="88" spans="1:104" x14ac:dyDescent="0.2">
      <c r="A88" s="136">
        <v>69</v>
      </c>
      <c r="B88" s="137" t="s">
        <v>212</v>
      </c>
      <c r="C88" s="138" t="s">
        <v>213</v>
      </c>
      <c r="D88" s="139" t="s">
        <v>76</v>
      </c>
      <c r="E88" s="140">
        <v>13.759161600000001</v>
      </c>
      <c r="F88" s="141">
        <v>0</v>
      </c>
      <c r="G88" s="142">
        <f>E88*F88</f>
        <v>0</v>
      </c>
      <c r="H88" s="143">
        <v>0</v>
      </c>
      <c r="I88" s="144">
        <f>E88*H88</f>
        <v>0</v>
      </c>
      <c r="J88" s="143"/>
      <c r="K88" s="144">
        <f>E88*J88</f>
        <v>0</v>
      </c>
      <c r="O88" s="135"/>
      <c r="Z88" s="135"/>
      <c r="AA88" s="135">
        <v>8</v>
      </c>
      <c r="AB88" s="135">
        <v>0</v>
      </c>
      <c r="AC88" s="135">
        <v>3</v>
      </c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5"/>
      <c r="AV88" s="135"/>
      <c r="AW88" s="135"/>
      <c r="AX88" s="135"/>
      <c r="AY88" s="135"/>
      <c r="AZ88" s="145">
        <f>G88</f>
        <v>0</v>
      </c>
      <c r="BA88" s="135"/>
      <c r="BB88" s="135"/>
      <c r="BC88" s="135"/>
      <c r="BD88" s="135"/>
      <c r="BE88" s="135"/>
      <c r="BF88" s="135"/>
      <c r="BG88" s="135"/>
      <c r="BH88" s="135"/>
      <c r="BI88" s="135"/>
      <c r="CA88" s="135">
        <v>8</v>
      </c>
      <c r="CB88" s="135">
        <v>0</v>
      </c>
      <c r="CZ88" s="102">
        <v>1</v>
      </c>
    </row>
    <row r="89" spans="1:104" ht="22.5" x14ac:dyDescent="0.2">
      <c r="A89" s="136">
        <v>70</v>
      </c>
      <c r="B89" s="137" t="s">
        <v>214</v>
      </c>
      <c r="C89" s="138" t="s">
        <v>215</v>
      </c>
      <c r="D89" s="139" t="s">
        <v>76</v>
      </c>
      <c r="E89" s="140">
        <v>13.759161600000001</v>
      </c>
      <c r="F89" s="141">
        <v>0</v>
      </c>
      <c r="G89" s="142">
        <f>E89*F89</f>
        <v>0</v>
      </c>
      <c r="H89" s="143">
        <v>0</v>
      </c>
      <c r="I89" s="144">
        <f>E89*H89</f>
        <v>0</v>
      </c>
      <c r="J89" s="143"/>
      <c r="K89" s="144">
        <f>E89*J89</f>
        <v>0</v>
      </c>
      <c r="O89" s="135"/>
      <c r="Z89" s="135"/>
      <c r="AA89" s="135">
        <v>8</v>
      </c>
      <c r="AB89" s="135">
        <v>1</v>
      </c>
      <c r="AC89" s="135">
        <v>3</v>
      </c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5"/>
      <c r="AP89" s="135"/>
      <c r="AQ89" s="135"/>
      <c r="AR89" s="135"/>
      <c r="AS89" s="135"/>
      <c r="AT89" s="135"/>
      <c r="AU89" s="135"/>
      <c r="AV89" s="135"/>
      <c r="AW89" s="135"/>
      <c r="AX89" s="135"/>
      <c r="AY89" s="135"/>
      <c r="AZ89" s="145">
        <f>G89</f>
        <v>0</v>
      </c>
      <c r="BA89" s="135"/>
      <c r="BB89" s="135"/>
      <c r="BC89" s="135"/>
      <c r="BD89" s="135"/>
      <c r="BE89" s="135"/>
      <c r="BF89" s="135"/>
      <c r="BG89" s="135"/>
      <c r="BH89" s="135"/>
      <c r="BI89" s="135"/>
      <c r="CA89" s="135">
        <v>8</v>
      </c>
      <c r="CB89" s="135">
        <v>1</v>
      </c>
      <c r="CZ89" s="102">
        <v>1</v>
      </c>
    </row>
    <row r="90" spans="1:104" x14ac:dyDescent="0.2">
      <c r="A90" s="136">
        <v>71</v>
      </c>
      <c r="B90" s="137" t="s">
        <v>216</v>
      </c>
      <c r="C90" s="138" t="s">
        <v>217</v>
      </c>
      <c r="D90" s="139" t="s">
        <v>76</v>
      </c>
      <c r="E90" s="140">
        <v>13.759161600000001</v>
      </c>
      <c r="F90" s="141">
        <v>0</v>
      </c>
      <c r="G90" s="142">
        <f>E90*F90</f>
        <v>0</v>
      </c>
      <c r="H90" s="143">
        <v>0</v>
      </c>
      <c r="I90" s="144">
        <f>E90*H90</f>
        <v>0</v>
      </c>
      <c r="J90" s="143"/>
      <c r="K90" s="144">
        <f>E90*J90</f>
        <v>0</v>
      </c>
      <c r="O90" s="135"/>
      <c r="Z90" s="135"/>
      <c r="AA90" s="135">
        <v>8</v>
      </c>
      <c r="AB90" s="135">
        <v>0</v>
      </c>
      <c r="AC90" s="135">
        <v>3</v>
      </c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5"/>
      <c r="AV90" s="135"/>
      <c r="AW90" s="135"/>
      <c r="AX90" s="135"/>
      <c r="AY90" s="135"/>
      <c r="AZ90" s="145">
        <f>G90</f>
        <v>0</v>
      </c>
      <c r="BA90" s="135"/>
      <c r="BB90" s="135"/>
      <c r="BC90" s="135"/>
      <c r="BD90" s="135"/>
      <c r="BE90" s="135"/>
      <c r="BF90" s="135"/>
      <c r="BG90" s="135"/>
      <c r="BH90" s="135"/>
      <c r="BI90" s="135"/>
      <c r="CA90" s="135">
        <v>8</v>
      </c>
      <c r="CB90" s="135">
        <v>0</v>
      </c>
      <c r="CZ90" s="102">
        <v>1</v>
      </c>
    </row>
    <row r="91" spans="1:104" ht="22.5" x14ac:dyDescent="0.2">
      <c r="A91" s="136">
        <v>72</v>
      </c>
      <c r="B91" s="137" t="s">
        <v>218</v>
      </c>
      <c r="C91" s="138" t="s">
        <v>219</v>
      </c>
      <c r="D91" s="139" t="s">
        <v>76</v>
      </c>
      <c r="E91" s="140">
        <v>13.759161600000001</v>
      </c>
      <c r="F91" s="141">
        <v>0</v>
      </c>
      <c r="G91" s="142">
        <f>E91*F91</f>
        <v>0</v>
      </c>
      <c r="H91" s="143">
        <v>0</v>
      </c>
      <c r="I91" s="144">
        <f>E91*H91</f>
        <v>0</v>
      </c>
      <c r="J91" s="143"/>
      <c r="K91" s="144">
        <f>E91*J91</f>
        <v>0</v>
      </c>
      <c r="O91" s="135"/>
      <c r="Z91" s="135"/>
      <c r="AA91" s="135">
        <v>8</v>
      </c>
      <c r="AB91" s="135">
        <v>0</v>
      </c>
      <c r="AC91" s="135">
        <v>3</v>
      </c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5"/>
      <c r="AU91" s="135"/>
      <c r="AV91" s="135"/>
      <c r="AW91" s="135"/>
      <c r="AX91" s="135"/>
      <c r="AY91" s="135"/>
      <c r="AZ91" s="145">
        <f>G91</f>
        <v>0</v>
      </c>
      <c r="BA91" s="135"/>
      <c r="BB91" s="135"/>
      <c r="BC91" s="135"/>
      <c r="BD91" s="135"/>
      <c r="BE91" s="135"/>
      <c r="BF91" s="135"/>
      <c r="BG91" s="135"/>
      <c r="BH91" s="135"/>
      <c r="BI91" s="135"/>
      <c r="CA91" s="135">
        <v>8</v>
      </c>
      <c r="CB91" s="135">
        <v>0</v>
      </c>
      <c r="CZ91" s="102">
        <v>1</v>
      </c>
    </row>
    <row r="92" spans="1:104" x14ac:dyDescent="0.2">
      <c r="A92" s="146" t="s">
        <v>50</v>
      </c>
      <c r="B92" s="147" t="s">
        <v>192</v>
      </c>
      <c r="C92" s="148" t="s">
        <v>193</v>
      </c>
      <c r="D92" s="149"/>
      <c r="E92" s="150"/>
      <c r="F92" s="150"/>
      <c r="G92" s="151">
        <f>SUM(G79:G91)</f>
        <v>0</v>
      </c>
      <c r="H92" s="152"/>
      <c r="I92" s="151">
        <f>SUM(I79:I91)</f>
        <v>0</v>
      </c>
      <c r="J92" s="153"/>
      <c r="K92" s="151">
        <f>SUM(K79:K91)</f>
        <v>0</v>
      </c>
      <c r="O92" s="135"/>
      <c r="X92" s="154">
        <f>K92</f>
        <v>0</v>
      </c>
      <c r="Y92" s="154">
        <f>I92</f>
        <v>0</v>
      </c>
      <c r="Z92" s="145">
        <f>G92</f>
        <v>0</v>
      </c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5"/>
      <c r="AV92" s="135"/>
      <c r="AW92" s="135"/>
      <c r="AX92" s="135"/>
      <c r="AY92" s="135"/>
      <c r="AZ92" s="135"/>
      <c r="BA92" s="155"/>
      <c r="BB92" s="155"/>
      <c r="BC92" s="155"/>
      <c r="BD92" s="155"/>
      <c r="BE92" s="155"/>
      <c r="BF92" s="155"/>
      <c r="BG92" s="135"/>
      <c r="BH92" s="135"/>
      <c r="BI92" s="135"/>
    </row>
    <row r="93" spans="1:104" ht="14.25" customHeight="1" x14ac:dyDescent="0.2">
      <c r="A93" s="127" t="s">
        <v>48</v>
      </c>
      <c r="B93" s="128" t="s">
        <v>220</v>
      </c>
      <c r="C93" s="129" t="s">
        <v>221</v>
      </c>
      <c r="D93" s="130"/>
      <c r="E93" s="131"/>
      <c r="F93" s="131"/>
      <c r="G93" s="132"/>
      <c r="H93" s="133"/>
      <c r="I93" s="134"/>
      <c r="J93" s="133"/>
      <c r="K93" s="134"/>
      <c r="O93" s="135"/>
    </row>
    <row r="94" spans="1:104" ht="13.5" customHeight="1" x14ac:dyDescent="0.2">
      <c r="A94" s="136" t="s">
        <v>222</v>
      </c>
      <c r="B94" s="137" t="s">
        <v>220</v>
      </c>
      <c r="C94" s="138" t="s">
        <v>223</v>
      </c>
      <c r="D94" s="139" t="s">
        <v>220</v>
      </c>
      <c r="E94" s="140">
        <v>1</v>
      </c>
      <c r="F94" s="141"/>
      <c r="G94" s="142">
        <f>E94*F94</f>
        <v>0</v>
      </c>
      <c r="H94" s="143"/>
      <c r="I94" s="144">
        <f>E94*H94</f>
        <v>0</v>
      </c>
      <c r="J94" s="143"/>
      <c r="K94" s="144">
        <f>E94*J94</f>
        <v>0</v>
      </c>
      <c r="O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5"/>
      <c r="AV94" s="135"/>
      <c r="AW94" s="135"/>
      <c r="AX94" s="135"/>
      <c r="AY94" s="135"/>
      <c r="AZ94" s="145">
        <f>G94</f>
        <v>0</v>
      </c>
      <c r="BA94" s="135"/>
      <c r="BB94" s="135"/>
      <c r="BC94" s="135"/>
      <c r="BD94" s="135"/>
      <c r="BE94" s="135"/>
      <c r="BF94" s="135"/>
      <c r="BG94" s="135"/>
      <c r="BH94" s="135"/>
      <c r="BI94" s="135"/>
      <c r="CA94" s="135"/>
      <c r="CB94" s="135"/>
    </row>
    <row r="95" spans="1:104" ht="13.5" customHeight="1" x14ac:dyDescent="0.2">
      <c r="A95" s="136" t="s">
        <v>224</v>
      </c>
      <c r="B95" s="137" t="s">
        <v>220</v>
      </c>
      <c r="C95" s="138" t="s">
        <v>225</v>
      </c>
      <c r="D95" s="139" t="s">
        <v>220</v>
      </c>
      <c r="E95" s="140">
        <v>1</v>
      </c>
      <c r="F95" s="141"/>
      <c r="G95" s="142">
        <f>E95*F95</f>
        <v>0</v>
      </c>
      <c r="H95" s="143"/>
      <c r="I95" s="144">
        <f>E95*H95</f>
        <v>0</v>
      </c>
      <c r="J95" s="143"/>
      <c r="K95" s="144">
        <f>E95*J95</f>
        <v>0</v>
      </c>
      <c r="O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  <c r="AY95" s="135"/>
      <c r="AZ95" s="145">
        <f>G95</f>
        <v>0</v>
      </c>
      <c r="BA95" s="135"/>
      <c r="BB95" s="135"/>
      <c r="BC95" s="135"/>
      <c r="BD95" s="135"/>
      <c r="BE95" s="135"/>
      <c r="BF95" s="135"/>
      <c r="BG95" s="135"/>
      <c r="BH95" s="135"/>
      <c r="BI95" s="135"/>
      <c r="CA95" s="135"/>
      <c r="CB95" s="135"/>
    </row>
    <row r="96" spans="1:104" ht="13.5" customHeight="1" x14ac:dyDescent="0.2">
      <c r="A96" s="136" t="s">
        <v>226</v>
      </c>
      <c r="B96" s="137" t="s">
        <v>220</v>
      </c>
      <c r="C96" s="138" t="s">
        <v>227</v>
      </c>
      <c r="D96" s="139" t="s">
        <v>220</v>
      </c>
      <c r="E96" s="140">
        <v>1</v>
      </c>
      <c r="F96" s="141"/>
      <c r="G96" s="142">
        <f>E96*F96</f>
        <v>0</v>
      </c>
      <c r="H96" s="143"/>
      <c r="I96" s="144">
        <f>E96*H96</f>
        <v>0</v>
      </c>
      <c r="J96" s="143"/>
      <c r="K96" s="144">
        <f>E96*J96</f>
        <v>0</v>
      </c>
      <c r="O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5"/>
      <c r="AV96" s="135"/>
      <c r="AW96" s="135"/>
      <c r="AX96" s="135"/>
      <c r="AY96" s="135"/>
      <c r="AZ96" s="145">
        <f>G96</f>
        <v>0</v>
      </c>
      <c r="BA96" s="135"/>
      <c r="BB96" s="135"/>
      <c r="BC96" s="135"/>
      <c r="BD96" s="135"/>
      <c r="BE96" s="135"/>
      <c r="BF96" s="135"/>
      <c r="BG96" s="135"/>
      <c r="BH96" s="135"/>
      <c r="BI96" s="135"/>
      <c r="CA96" s="135"/>
      <c r="CB96" s="135"/>
    </row>
    <row r="97" spans="1:80" ht="13.5" customHeight="1" x14ac:dyDescent="0.2">
      <c r="A97" s="136" t="s">
        <v>228</v>
      </c>
      <c r="B97" s="137" t="s">
        <v>220</v>
      </c>
      <c r="C97" s="138" t="s">
        <v>229</v>
      </c>
      <c r="D97" s="139" t="s">
        <v>220</v>
      </c>
      <c r="E97" s="140">
        <v>1</v>
      </c>
      <c r="F97" s="141"/>
      <c r="G97" s="142">
        <f>E97*F97</f>
        <v>0</v>
      </c>
      <c r="H97" s="143"/>
      <c r="I97" s="144">
        <f>E97*H97</f>
        <v>0</v>
      </c>
      <c r="J97" s="143"/>
      <c r="K97" s="144">
        <f>E97*J97</f>
        <v>0</v>
      </c>
      <c r="O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5"/>
      <c r="AV97" s="135"/>
      <c r="AW97" s="135"/>
      <c r="AX97" s="135"/>
      <c r="AY97" s="135"/>
      <c r="AZ97" s="145">
        <f>G97</f>
        <v>0</v>
      </c>
      <c r="BA97" s="135"/>
      <c r="BB97" s="135"/>
      <c r="BC97" s="135"/>
      <c r="BD97" s="135"/>
      <c r="BE97" s="135"/>
      <c r="BF97" s="135"/>
      <c r="BG97" s="135"/>
      <c r="BH97" s="135"/>
      <c r="BI97" s="135"/>
      <c r="CA97" s="135"/>
      <c r="CB97" s="135"/>
    </row>
    <row r="98" spans="1:80" x14ac:dyDescent="0.2">
      <c r="A98" s="146" t="s">
        <v>50</v>
      </c>
      <c r="B98" s="147"/>
      <c r="C98" s="148"/>
      <c r="D98" s="149"/>
      <c r="E98" s="150"/>
      <c r="F98" s="150"/>
      <c r="G98" s="151">
        <f>SUM(G93:G97)</f>
        <v>0</v>
      </c>
      <c r="H98" s="152"/>
      <c r="I98" s="151">
        <f>SUM(I93:I97)</f>
        <v>0</v>
      </c>
      <c r="J98" s="153"/>
      <c r="K98" s="151">
        <f>SUM(K93:K97)</f>
        <v>0</v>
      </c>
      <c r="O98" s="135"/>
      <c r="X98" s="154">
        <f>K98</f>
        <v>0</v>
      </c>
      <c r="Y98" s="154">
        <f>I98</f>
        <v>0</v>
      </c>
      <c r="Z98" s="145">
        <f>G98</f>
        <v>0</v>
      </c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5"/>
      <c r="AV98" s="135"/>
      <c r="AW98" s="135"/>
      <c r="AX98" s="135"/>
      <c r="AY98" s="135"/>
      <c r="AZ98" s="135"/>
      <c r="BA98" s="155"/>
      <c r="BB98" s="155"/>
      <c r="BC98" s="155"/>
      <c r="BD98" s="155"/>
      <c r="BE98" s="155"/>
      <c r="BF98" s="155"/>
      <c r="BG98" s="135"/>
      <c r="BH98" s="135"/>
      <c r="BI98" s="135"/>
    </row>
    <row r="99" spans="1:80" x14ac:dyDescent="0.2">
      <c r="A99" s="156" t="s">
        <v>31</v>
      </c>
      <c r="B99" s="157" t="s">
        <v>51</v>
      </c>
      <c r="C99" s="158"/>
      <c r="D99" s="159"/>
      <c r="E99" s="160"/>
      <c r="F99" s="160"/>
      <c r="G99" s="161">
        <f>SUM(Z7:Z99)</f>
        <v>0</v>
      </c>
      <c r="H99" s="162"/>
      <c r="I99" s="161">
        <f>SUM(Y7:Y99)</f>
        <v>895.4848072000002</v>
      </c>
      <c r="J99" s="162"/>
      <c r="K99" s="161">
        <f>SUM(X7:X99)</f>
        <v>-13.759161600000001</v>
      </c>
      <c r="O99" s="135"/>
      <c r="BA99" s="163"/>
      <c r="BB99" s="163"/>
      <c r="BC99" s="163"/>
      <c r="BD99" s="163"/>
      <c r="BE99" s="163"/>
      <c r="BF99" s="163"/>
    </row>
    <row r="100" spans="1:80" x14ac:dyDescent="0.2">
      <c r="E100" s="102"/>
    </row>
    <row r="101" spans="1:80" x14ac:dyDescent="0.2">
      <c r="A101" s="164" t="s">
        <v>33</v>
      </c>
      <c r="E101" s="102"/>
    </row>
    <row r="102" spans="1:80" x14ac:dyDescent="0.2">
      <c r="A102" s="165"/>
      <c r="B102" s="166"/>
      <c r="C102" s="166"/>
      <c r="D102" s="166"/>
      <c r="E102" s="166"/>
      <c r="F102" s="166"/>
      <c r="G102" s="167"/>
    </row>
    <row r="103" spans="1:80" x14ac:dyDescent="0.2">
      <c r="E103" s="102"/>
    </row>
    <row r="104" spans="1:80" x14ac:dyDescent="0.2">
      <c r="E104" s="102"/>
    </row>
    <row r="105" spans="1:80" x14ac:dyDescent="0.2">
      <c r="E105" s="102"/>
    </row>
    <row r="106" spans="1:80" x14ac:dyDescent="0.2">
      <c r="E106" s="102"/>
    </row>
    <row r="107" spans="1:80" x14ac:dyDescent="0.2">
      <c r="E107" s="102"/>
    </row>
    <row r="108" spans="1:80" x14ac:dyDescent="0.2">
      <c r="E108" s="102"/>
    </row>
    <row r="109" spans="1:80" x14ac:dyDescent="0.2">
      <c r="E109" s="102"/>
    </row>
    <row r="110" spans="1:80" x14ac:dyDescent="0.2">
      <c r="E110" s="102"/>
    </row>
    <row r="111" spans="1:80" x14ac:dyDescent="0.2">
      <c r="E111" s="102"/>
    </row>
    <row r="112" spans="1:80" x14ac:dyDescent="0.2">
      <c r="E112" s="102"/>
    </row>
    <row r="113" spans="5:5" x14ac:dyDescent="0.2">
      <c r="E113" s="102"/>
    </row>
    <row r="114" spans="5:5" x14ac:dyDescent="0.2">
      <c r="E114" s="102"/>
    </row>
    <row r="115" spans="5:5" x14ac:dyDescent="0.2">
      <c r="E115" s="102"/>
    </row>
    <row r="116" spans="5:5" x14ac:dyDescent="0.2">
      <c r="E116" s="102"/>
    </row>
    <row r="117" spans="5:5" x14ac:dyDescent="0.2">
      <c r="E117" s="102"/>
    </row>
    <row r="118" spans="5:5" x14ac:dyDescent="0.2">
      <c r="E118" s="102"/>
    </row>
    <row r="119" spans="5:5" x14ac:dyDescent="0.2">
      <c r="E119" s="102"/>
    </row>
    <row r="120" spans="5:5" x14ac:dyDescent="0.2">
      <c r="E120" s="102"/>
    </row>
    <row r="121" spans="5:5" x14ac:dyDescent="0.2">
      <c r="E121" s="102"/>
    </row>
    <row r="122" spans="5:5" x14ac:dyDescent="0.2">
      <c r="E122" s="102"/>
    </row>
    <row r="123" spans="5:5" x14ac:dyDescent="0.2">
      <c r="E123" s="102"/>
    </row>
    <row r="124" spans="5:5" x14ac:dyDescent="0.2">
      <c r="E124" s="102"/>
    </row>
    <row r="125" spans="5:5" x14ac:dyDescent="0.2">
      <c r="E125" s="102"/>
    </row>
    <row r="126" spans="5:5" x14ac:dyDescent="0.2">
      <c r="E126" s="102"/>
    </row>
    <row r="127" spans="5:5" x14ac:dyDescent="0.2">
      <c r="E127" s="102"/>
    </row>
    <row r="128" spans="5:5" x14ac:dyDescent="0.2">
      <c r="E128" s="102"/>
    </row>
    <row r="129" spans="5:5" x14ac:dyDescent="0.2">
      <c r="E129" s="102"/>
    </row>
    <row r="130" spans="5:5" x14ac:dyDescent="0.2">
      <c r="E130" s="102"/>
    </row>
    <row r="131" spans="5:5" x14ac:dyDescent="0.2">
      <c r="E131" s="102"/>
    </row>
    <row r="132" spans="5:5" x14ac:dyDescent="0.2">
      <c r="E132" s="102"/>
    </row>
    <row r="133" spans="5:5" x14ac:dyDescent="0.2">
      <c r="E133" s="102"/>
    </row>
    <row r="134" spans="5:5" x14ac:dyDescent="0.2">
      <c r="E134" s="102"/>
    </row>
    <row r="135" spans="5:5" x14ac:dyDescent="0.2">
      <c r="E135" s="102"/>
    </row>
    <row r="136" spans="5:5" x14ac:dyDescent="0.2">
      <c r="E136" s="102"/>
    </row>
    <row r="137" spans="5:5" x14ac:dyDescent="0.2">
      <c r="E137" s="102"/>
    </row>
    <row r="138" spans="5:5" x14ac:dyDescent="0.2">
      <c r="E138" s="102"/>
    </row>
    <row r="139" spans="5:5" x14ac:dyDescent="0.2">
      <c r="E139" s="102"/>
    </row>
    <row r="140" spans="5:5" x14ac:dyDescent="0.2">
      <c r="E140" s="102"/>
    </row>
    <row r="141" spans="5:5" x14ac:dyDescent="0.2">
      <c r="E141" s="102"/>
    </row>
    <row r="142" spans="5:5" x14ac:dyDescent="0.2">
      <c r="E142" s="102"/>
    </row>
    <row r="143" spans="5:5" x14ac:dyDescent="0.2">
      <c r="E143" s="102"/>
    </row>
    <row r="144" spans="5:5" x14ac:dyDescent="0.2">
      <c r="E144" s="102"/>
    </row>
    <row r="145" spans="1:7" x14ac:dyDescent="0.2">
      <c r="E145" s="102"/>
    </row>
    <row r="146" spans="1:7" x14ac:dyDescent="0.2">
      <c r="E146" s="102"/>
    </row>
    <row r="147" spans="1:7" x14ac:dyDescent="0.2">
      <c r="E147" s="102"/>
    </row>
    <row r="148" spans="1:7" x14ac:dyDescent="0.2">
      <c r="E148" s="102"/>
    </row>
    <row r="149" spans="1:7" x14ac:dyDescent="0.2">
      <c r="E149" s="102"/>
    </row>
    <row r="150" spans="1:7" x14ac:dyDescent="0.2">
      <c r="E150" s="102"/>
    </row>
    <row r="151" spans="1:7" x14ac:dyDescent="0.2">
      <c r="E151" s="102"/>
    </row>
    <row r="152" spans="1:7" x14ac:dyDescent="0.2">
      <c r="E152" s="102"/>
    </row>
    <row r="153" spans="1:7" x14ac:dyDescent="0.2">
      <c r="E153" s="102"/>
    </row>
    <row r="154" spans="1:7" x14ac:dyDescent="0.2">
      <c r="E154" s="102"/>
    </row>
    <row r="155" spans="1:7" x14ac:dyDescent="0.2">
      <c r="E155" s="102"/>
    </row>
    <row r="156" spans="1:7" x14ac:dyDescent="0.2">
      <c r="E156" s="102"/>
    </row>
    <row r="157" spans="1:7" x14ac:dyDescent="0.2">
      <c r="E157" s="102"/>
    </row>
    <row r="158" spans="1:7" x14ac:dyDescent="0.2">
      <c r="A158" s="168"/>
      <c r="B158" s="168"/>
    </row>
    <row r="159" spans="1:7" x14ac:dyDescent="0.2">
      <c r="C159" s="169"/>
      <c r="D159" s="169"/>
      <c r="E159" s="170"/>
      <c r="F159" s="169"/>
      <c r="G159" s="171"/>
    </row>
    <row r="160" spans="1:7" x14ac:dyDescent="0.2">
      <c r="A160" s="168"/>
      <c r="B160" s="168"/>
    </row>
  </sheetData>
  <sheetProtection algorithmName="SHA-512" hashValue="BuaOUS0bLbPWzbuNlV94aT6I+YRVyaE7kPF56824gSOahznrGd0BxwqwjJjk+agLVa6ALJAGnIV1dmc2kYUlpg==" saltValue="RS0RGh4h638ORk5n13oMkA==" spinCount="100000" sheet="1"/>
  <mergeCells count="2">
    <mergeCell ref="A1:G1"/>
    <mergeCell ref="A102:G102"/>
  </mergeCells>
  <printOptions horizontalCentered="1" gridLinesSet="0"/>
  <pageMargins left="0.39370078740157483" right="0.39370078740157483" top="0.98425196850393704" bottom="0.59055118110236227" header="0.51181102362204722" footer="0.19685039370078741"/>
  <pageSetup paperSize="9" orientation="portrait" horizontalDpi="300" r:id="rId1"/>
  <headerFooter alignWithMargins="0">
    <oddFooter>&amp;L&amp;9Zpracováno programem &amp;"Arial CE,Tučné"BUILDpower,  © RTS, a.s.&amp;R&amp;9Stránka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CBD7F-4319-49E2-896C-14FD8BB5F14C}">
  <sheetPr codeName="List3"/>
  <dimension ref="A1:CZ175"/>
  <sheetViews>
    <sheetView showGridLines="0" showZeros="0" tabSelected="1" view="pageBreakPreview" zoomScale="60" zoomScaleNormal="100" workbookViewId="0">
      <selection activeCell="J1" sqref="J1:J1048576 K1:K1048576"/>
    </sheetView>
  </sheetViews>
  <sheetFormatPr defaultRowHeight="12.75" x14ac:dyDescent="0.2"/>
  <cols>
    <col min="1" max="1" width="4.42578125" style="102" customWidth="1"/>
    <col min="2" max="2" width="11.5703125" style="102" customWidth="1"/>
    <col min="3" max="3" width="40.42578125" style="102" customWidth="1"/>
    <col min="4" max="4" width="5.5703125" style="102" customWidth="1"/>
    <col min="5" max="5" width="8.5703125" style="121" customWidth="1"/>
    <col min="6" max="6" width="9.85546875" style="102" customWidth="1"/>
    <col min="7" max="7" width="13.85546875" style="102" customWidth="1"/>
    <col min="8" max="8" width="11" style="102" hidden="1" customWidth="1"/>
    <col min="9" max="9" width="9.7109375" style="102" hidden="1" customWidth="1"/>
    <col min="10" max="10" width="11.28515625" style="102" hidden="1" customWidth="1"/>
    <col min="11" max="11" width="10.42578125" style="102" hidden="1" customWidth="1"/>
    <col min="12" max="12" width="75.42578125" style="102" customWidth="1"/>
    <col min="13" max="13" width="45.28515625" style="102" customWidth="1"/>
    <col min="14" max="55" width="9.140625" style="102"/>
    <col min="56" max="56" width="62.28515625" style="102" customWidth="1"/>
    <col min="57" max="256" width="9.140625" style="102"/>
    <col min="257" max="257" width="4.42578125" style="102" customWidth="1"/>
    <col min="258" max="258" width="11.5703125" style="102" customWidth="1"/>
    <col min="259" max="259" width="40.42578125" style="102" customWidth="1"/>
    <col min="260" max="260" width="5.5703125" style="102" customWidth="1"/>
    <col min="261" max="261" width="8.5703125" style="102" customWidth="1"/>
    <col min="262" max="262" width="9.85546875" style="102" customWidth="1"/>
    <col min="263" max="263" width="13.85546875" style="102" customWidth="1"/>
    <col min="264" max="264" width="11" style="102" customWidth="1"/>
    <col min="265" max="265" width="9.7109375" style="102" customWidth="1"/>
    <col min="266" max="266" width="11.28515625" style="102" customWidth="1"/>
    <col min="267" max="267" width="10.42578125" style="102" customWidth="1"/>
    <col min="268" max="268" width="75.42578125" style="102" customWidth="1"/>
    <col min="269" max="269" width="45.28515625" style="102" customWidth="1"/>
    <col min="270" max="311" width="9.140625" style="102"/>
    <col min="312" max="312" width="62.28515625" style="102" customWidth="1"/>
    <col min="313" max="512" width="9.140625" style="102"/>
    <col min="513" max="513" width="4.42578125" style="102" customWidth="1"/>
    <col min="514" max="514" width="11.5703125" style="102" customWidth="1"/>
    <col min="515" max="515" width="40.42578125" style="102" customWidth="1"/>
    <col min="516" max="516" width="5.5703125" style="102" customWidth="1"/>
    <col min="517" max="517" width="8.5703125" style="102" customWidth="1"/>
    <col min="518" max="518" width="9.85546875" style="102" customWidth="1"/>
    <col min="519" max="519" width="13.85546875" style="102" customWidth="1"/>
    <col min="520" max="520" width="11" style="102" customWidth="1"/>
    <col min="521" max="521" width="9.7109375" style="102" customWidth="1"/>
    <col min="522" max="522" width="11.28515625" style="102" customWidth="1"/>
    <col min="523" max="523" width="10.42578125" style="102" customWidth="1"/>
    <col min="524" max="524" width="75.42578125" style="102" customWidth="1"/>
    <col min="525" max="525" width="45.28515625" style="102" customWidth="1"/>
    <col min="526" max="567" width="9.140625" style="102"/>
    <col min="568" max="568" width="62.28515625" style="102" customWidth="1"/>
    <col min="569" max="768" width="9.140625" style="102"/>
    <col min="769" max="769" width="4.42578125" style="102" customWidth="1"/>
    <col min="770" max="770" width="11.5703125" style="102" customWidth="1"/>
    <col min="771" max="771" width="40.42578125" style="102" customWidth="1"/>
    <col min="772" max="772" width="5.5703125" style="102" customWidth="1"/>
    <col min="773" max="773" width="8.5703125" style="102" customWidth="1"/>
    <col min="774" max="774" width="9.85546875" style="102" customWidth="1"/>
    <col min="775" max="775" width="13.85546875" style="102" customWidth="1"/>
    <col min="776" max="776" width="11" style="102" customWidth="1"/>
    <col min="777" max="777" width="9.7109375" style="102" customWidth="1"/>
    <col min="778" max="778" width="11.28515625" style="102" customWidth="1"/>
    <col min="779" max="779" width="10.42578125" style="102" customWidth="1"/>
    <col min="780" max="780" width="75.42578125" style="102" customWidth="1"/>
    <col min="781" max="781" width="45.28515625" style="102" customWidth="1"/>
    <col min="782" max="823" width="9.140625" style="102"/>
    <col min="824" max="824" width="62.28515625" style="102" customWidth="1"/>
    <col min="825" max="1024" width="9.140625" style="102"/>
    <col min="1025" max="1025" width="4.42578125" style="102" customWidth="1"/>
    <col min="1026" max="1026" width="11.5703125" style="102" customWidth="1"/>
    <col min="1027" max="1027" width="40.42578125" style="102" customWidth="1"/>
    <col min="1028" max="1028" width="5.5703125" style="102" customWidth="1"/>
    <col min="1029" max="1029" width="8.5703125" style="102" customWidth="1"/>
    <col min="1030" max="1030" width="9.85546875" style="102" customWidth="1"/>
    <col min="1031" max="1031" width="13.85546875" style="102" customWidth="1"/>
    <col min="1032" max="1032" width="11" style="102" customWidth="1"/>
    <col min="1033" max="1033" width="9.7109375" style="102" customWidth="1"/>
    <col min="1034" max="1034" width="11.28515625" style="102" customWidth="1"/>
    <col min="1035" max="1035" width="10.42578125" style="102" customWidth="1"/>
    <col min="1036" max="1036" width="75.42578125" style="102" customWidth="1"/>
    <col min="1037" max="1037" width="45.28515625" style="102" customWidth="1"/>
    <col min="1038" max="1079" width="9.140625" style="102"/>
    <col min="1080" max="1080" width="62.28515625" style="102" customWidth="1"/>
    <col min="1081" max="1280" width="9.140625" style="102"/>
    <col min="1281" max="1281" width="4.42578125" style="102" customWidth="1"/>
    <col min="1282" max="1282" width="11.5703125" style="102" customWidth="1"/>
    <col min="1283" max="1283" width="40.42578125" style="102" customWidth="1"/>
    <col min="1284" max="1284" width="5.5703125" style="102" customWidth="1"/>
    <col min="1285" max="1285" width="8.5703125" style="102" customWidth="1"/>
    <col min="1286" max="1286" width="9.85546875" style="102" customWidth="1"/>
    <col min="1287" max="1287" width="13.85546875" style="102" customWidth="1"/>
    <col min="1288" max="1288" width="11" style="102" customWidth="1"/>
    <col min="1289" max="1289" width="9.7109375" style="102" customWidth="1"/>
    <col min="1290" max="1290" width="11.28515625" style="102" customWidth="1"/>
    <col min="1291" max="1291" width="10.42578125" style="102" customWidth="1"/>
    <col min="1292" max="1292" width="75.42578125" style="102" customWidth="1"/>
    <col min="1293" max="1293" width="45.28515625" style="102" customWidth="1"/>
    <col min="1294" max="1335" width="9.140625" style="102"/>
    <col min="1336" max="1336" width="62.28515625" style="102" customWidth="1"/>
    <col min="1337" max="1536" width="9.140625" style="102"/>
    <col min="1537" max="1537" width="4.42578125" style="102" customWidth="1"/>
    <col min="1538" max="1538" width="11.5703125" style="102" customWidth="1"/>
    <col min="1539" max="1539" width="40.42578125" style="102" customWidth="1"/>
    <col min="1540" max="1540" width="5.5703125" style="102" customWidth="1"/>
    <col min="1541" max="1541" width="8.5703125" style="102" customWidth="1"/>
    <col min="1542" max="1542" width="9.85546875" style="102" customWidth="1"/>
    <col min="1543" max="1543" width="13.85546875" style="102" customWidth="1"/>
    <col min="1544" max="1544" width="11" style="102" customWidth="1"/>
    <col min="1545" max="1545" width="9.7109375" style="102" customWidth="1"/>
    <col min="1546" max="1546" width="11.28515625" style="102" customWidth="1"/>
    <col min="1547" max="1547" width="10.42578125" style="102" customWidth="1"/>
    <col min="1548" max="1548" width="75.42578125" style="102" customWidth="1"/>
    <col min="1549" max="1549" width="45.28515625" style="102" customWidth="1"/>
    <col min="1550" max="1591" width="9.140625" style="102"/>
    <col min="1592" max="1592" width="62.28515625" style="102" customWidth="1"/>
    <col min="1593" max="1792" width="9.140625" style="102"/>
    <col min="1793" max="1793" width="4.42578125" style="102" customWidth="1"/>
    <col min="1794" max="1794" width="11.5703125" style="102" customWidth="1"/>
    <col min="1795" max="1795" width="40.42578125" style="102" customWidth="1"/>
    <col min="1796" max="1796" width="5.5703125" style="102" customWidth="1"/>
    <col min="1797" max="1797" width="8.5703125" style="102" customWidth="1"/>
    <col min="1798" max="1798" width="9.85546875" style="102" customWidth="1"/>
    <col min="1799" max="1799" width="13.85546875" style="102" customWidth="1"/>
    <col min="1800" max="1800" width="11" style="102" customWidth="1"/>
    <col min="1801" max="1801" width="9.7109375" style="102" customWidth="1"/>
    <col min="1802" max="1802" width="11.28515625" style="102" customWidth="1"/>
    <col min="1803" max="1803" width="10.42578125" style="102" customWidth="1"/>
    <col min="1804" max="1804" width="75.42578125" style="102" customWidth="1"/>
    <col min="1805" max="1805" width="45.28515625" style="102" customWidth="1"/>
    <col min="1806" max="1847" width="9.140625" style="102"/>
    <col min="1848" max="1848" width="62.28515625" style="102" customWidth="1"/>
    <col min="1849" max="2048" width="9.140625" style="102"/>
    <col min="2049" max="2049" width="4.42578125" style="102" customWidth="1"/>
    <col min="2050" max="2050" width="11.5703125" style="102" customWidth="1"/>
    <col min="2051" max="2051" width="40.42578125" style="102" customWidth="1"/>
    <col min="2052" max="2052" width="5.5703125" style="102" customWidth="1"/>
    <col min="2053" max="2053" width="8.5703125" style="102" customWidth="1"/>
    <col min="2054" max="2054" width="9.85546875" style="102" customWidth="1"/>
    <col min="2055" max="2055" width="13.85546875" style="102" customWidth="1"/>
    <col min="2056" max="2056" width="11" style="102" customWidth="1"/>
    <col min="2057" max="2057" width="9.7109375" style="102" customWidth="1"/>
    <col min="2058" max="2058" width="11.28515625" style="102" customWidth="1"/>
    <col min="2059" max="2059" width="10.42578125" style="102" customWidth="1"/>
    <col min="2060" max="2060" width="75.42578125" style="102" customWidth="1"/>
    <col min="2061" max="2061" width="45.28515625" style="102" customWidth="1"/>
    <col min="2062" max="2103" width="9.140625" style="102"/>
    <col min="2104" max="2104" width="62.28515625" style="102" customWidth="1"/>
    <col min="2105" max="2304" width="9.140625" style="102"/>
    <col min="2305" max="2305" width="4.42578125" style="102" customWidth="1"/>
    <col min="2306" max="2306" width="11.5703125" style="102" customWidth="1"/>
    <col min="2307" max="2307" width="40.42578125" style="102" customWidth="1"/>
    <col min="2308" max="2308" width="5.5703125" style="102" customWidth="1"/>
    <col min="2309" max="2309" width="8.5703125" style="102" customWidth="1"/>
    <col min="2310" max="2310" width="9.85546875" style="102" customWidth="1"/>
    <col min="2311" max="2311" width="13.85546875" style="102" customWidth="1"/>
    <col min="2312" max="2312" width="11" style="102" customWidth="1"/>
    <col min="2313" max="2313" width="9.7109375" style="102" customWidth="1"/>
    <col min="2314" max="2314" width="11.28515625" style="102" customWidth="1"/>
    <col min="2315" max="2315" width="10.42578125" style="102" customWidth="1"/>
    <col min="2316" max="2316" width="75.42578125" style="102" customWidth="1"/>
    <col min="2317" max="2317" width="45.28515625" style="102" customWidth="1"/>
    <col min="2318" max="2359" width="9.140625" style="102"/>
    <col min="2360" max="2360" width="62.28515625" style="102" customWidth="1"/>
    <col min="2361" max="2560" width="9.140625" style="102"/>
    <col min="2561" max="2561" width="4.42578125" style="102" customWidth="1"/>
    <col min="2562" max="2562" width="11.5703125" style="102" customWidth="1"/>
    <col min="2563" max="2563" width="40.42578125" style="102" customWidth="1"/>
    <col min="2564" max="2564" width="5.5703125" style="102" customWidth="1"/>
    <col min="2565" max="2565" width="8.5703125" style="102" customWidth="1"/>
    <col min="2566" max="2566" width="9.85546875" style="102" customWidth="1"/>
    <col min="2567" max="2567" width="13.85546875" style="102" customWidth="1"/>
    <col min="2568" max="2568" width="11" style="102" customWidth="1"/>
    <col min="2569" max="2569" width="9.7109375" style="102" customWidth="1"/>
    <col min="2570" max="2570" width="11.28515625" style="102" customWidth="1"/>
    <col min="2571" max="2571" width="10.42578125" style="102" customWidth="1"/>
    <col min="2572" max="2572" width="75.42578125" style="102" customWidth="1"/>
    <col min="2573" max="2573" width="45.28515625" style="102" customWidth="1"/>
    <col min="2574" max="2615" width="9.140625" style="102"/>
    <col min="2616" max="2616" width="62.28515625" style="102" customWidth="1"/>
    <col min="2617" max="2816" width="9.140625" style="102"/>
    <col min="2817" max="2817" width="4.42578125" style="102" customWidth="1"/>
    <col min="2818" max="2818" width="11.5703125" style="102" customWidth="1"/>
    <col min="2819" max="2819" width="40.42578125" style="102" customWidth="1"/>
    <col min="2820" max="2820" width="5.5703125" style="102" customWidth="1"/>
    <col min="2821" max="2821" width="8.5703125" style="102" customWidth="1"/>
    <col min="2822" max="2822" width="9.85546875" style="102" customWidth="1"/>
    <col min="2823" max="2823" width="13.85546875" style="102" customWidth="1"/>
    <col min="2824" max="2824" width="11" style="102" customWidth="1"/>
    <col min="2825" max="2825" width="9.7109375" style="102" customWidth="1"/>
    <col min="2826" max="2826" width="11.28515625" style="102" customWidth="1"/>
    <col min="2827" max="2827" width="10.42578125" style="102" customWidth="1"/>
    <col min="2828" max="2828" width="75.42578125" style="102" customWidth="1"/>
    <col min="2829" max="2829" width="45.28515625" style="102" customWidth="1"/>
    <col min="2830" max="2871" width="9.140625" style="102"/>
    <col min="2872" max="2872" width="62.28515625" style="102" customWidth="1"/>
    <col min="2873" max="3072" width="9.140625" style="102"/>
    <col min="3073" max="3073" width="4.42578125" style="102" customWidth="1"/>
    <col min="3074" max="3074" width="11.5703125" style="102" customWidth="1"/>
    <col min="3075" max="3075" width="40.42578125" style="102" customWidth="1"/>
    <col min="3076" max="3076" width="5.5703125" style="102" customWidth="1"/>
    <col min="3077" max="3077" width="8.5703125" style="102" customWidth="1"/>
    <col min="3078" max="3078" width="9.85546875" style="102" customWidth="1"/>
    <col min="3079" max="3079" width="13.85546875" style="102" customWidth="1"/>
    <col min="3080" max="3080" width="11" style="102" customWidth="1"/>
    <col min="3081" max="3081" width="9.7109375" style="102" customWidth="1"/>
    <col min="3082" max="3082" width="11.28515625" style="102" customWidth="1"/>
    <col min="3083" max="3083" width="10.42578125" style="102" customWidth="1"/>
    <col min="3084" max="3084" width="75.42578125" style="102" customWidth="1"/>
    <col min="3085" max="3085" width="45.28515625" style="102" customWidth="1"/>
    <col min="3086" max="3127" width="9.140625" style="102"/>
    <col min="3128" max="3128" width="62.28515625" style="102" customWidth="1"/>
    <col min="3129" max="3328" width="9.140625" style="102"/>
    <col min="3329" max="3329" width="4.42578125" style="102" customWidth="1"/>
    <col min="3330" max="3330" width="11.5703125" style="102" customWidth="1"/>
    <col min="3331" max="3331" width="40.42578125" style="102" customWidth="1"/>
    <col min="3332" max="3332" width="5.5703125" style="102" customWidth="1"/>
    <col min="3333" max="3333" width="8.5703125" style="102" customWidth="1"/>
    <col min="3334" max="3334" width="9.85546875" style="102" customWidth="1"/>
    <col min="3335" max="3335" width="13.85546875" style="102" customWidth="1"/>
    <col min="3336" max="3336" width="11" style="102" customWidth="1"/>
    <col min="3337" max="3337" width="9.7109375" style="102" customWidth="1"/>
    <col min="3338" max="3338" width="11.28515625" style="102" customWidth="1"/>
    <col min="3339" max="3339" width="10.42578125" style="102" customWidth="1"/>
    <col min="3340" max="3340" width="75.42578125" style="102" customWidth="1"/>
    <col min="3341" max="3341" width="45.28515625" style="102" customWidth="1"/>
    <col min="3342" max="3383" width="9.140625" style="102"/>
    <col min="3384" max="3384" width="62.28515625" style="102" customWidth="1"/>
    <col min="3385" max="3584" width="9.140625" style="102"/>
    <col min="3585" max="3585" width="4.42578125" style="102" customWidth="1"/>
    <col min="3586" max="3586" width="11.5703125" style="102" customWidth="1"/>
    <col min="3587" max="3587" width="40.42578125" style="102" customWidth="1"/>
    <col min="3588" max="3588" width="5.5703125" style="102" customWidth="1"/>
    <col min="3589" max="3589" width="8.5703125" style="102" customWidth="1"/>
    <col min="3590" max="3590" width="9.85546875" style="102" customWidth="1"/>
    <col min="3591" max="3591" width="13.85546875" style="102" customWidth="1"/>
    <col min="3592" max="3592" width="11" style="102" customWidth="1"/>
    <col min="3593" max="3593" width="9.7109375" style="102" customWidth="1"/>
    <col min="3594" max="3594" width="11.28515625" style="102" customWidth="1"/>
    <col min="3595" max="3595" width="10.42578125" style="102" customWidth="1"/>
    <col min="3596" max="3596" width="75.42578125" style="102" customWidth="1"/>
    <col min="3597" max="3597" width="45.28515625" style="102" customWidth="1"/>
    <col min="3598" max="3639" width="9.140625" style="102"/>
    <col min="3640" max="3640" width="62.28515625" style="102" customWidth="1"/>
    <col min="3641" max="3840" width="9.140625" style="102"/>
    <col min="3841" max="3841" width="4.42578125" style="102" customWidth="1"/>
    <col min="3842" max="3842" width="11.5703125" style="102" customWidth="1"/>
    <col min="3843" max="3843" width="40.42578125" style="102" customWidth="1"/>
    <col min="3844" max="3844" width="5.5703125" style="102" customWidth="1"/>
    <col min="3845" max="3845" width="8.5703125" style="102" customWidth="1"/>
    <col min="3846" max="3846" width="9.85546875" style="102" customWidth="1"/>
    <col min="3847" max="3847" width="13.85546875" style="102" customWidth="1"/>
    <col min="3848" max="3848" width="11" style="102" customWidth="1"/>
    <col min="3849" max="3849" width="9.7109375" style="102" customWidth="1"/>
    <col min="3850" max="3850" width="11.28515625" style="102" customWidth="1"/>
    <col min="3851" max="3851" width="10.42578125" style="102" customWidth="1"/>
    <col min="3852" max="3852" width="75.42578125" style="102" customWidth="1"/>
    <col min="3853" max="3853" width="45.28515625" style="102" customWidth="1"/>
    <col min="3854" max="3895" width="9.140625" style="102"/>
    <col min="3896" max="3896" width="62.28515625" style="102" customWidth="1"/>
    <col min="3897" max="4096" width="9.140625" style="102"/>
    <col min="4097" max="4097" width="4.42578125" style="102" customWidth="1"/>
    <col min="4098" max="4098" width="11.5703125" style="102" customWidth="1"/>
    <col min="4099" max="4099" width="40.42578125" style="102" customWidth="1"/>
    <col min="4100" max="4100" width="5.5703125" style="102" customWidth="1"/>
    <col min="4101" max="4101" width="8.5703125" style="102" customWidth="1"/>
    <col min="4102" max="4102" width="9.85546875" style="102" customWidth="1"/>
    <col min="4103" max="4103" width="13.85546875" style="102" customWidth="1"/>
    <col min="4104" max="4104" width="11" style="102" customWidth="1"/>
    <col min="4105" max="4105" width="9.7109375" style="102" customWidth="1"/>
    <col min="4106" max="4106" width="11.28515625" style="102" customWidth="1"/>
    <col min="4107" max="4107" width="10.42578125" style="102" customWidth="1"/>
    <col min="4108" max="4108" width="75.42578125" style="102" customWidth="1"/>
    <col min="4109" max="4109" width="45.28515625" style="102" customWidth="1"/>
    <col min="4110" max="4151" width="9.140625" style="102"/>
    <col min="4152" max="4152" width="62.28515625" style="102" customWidth="1"/>
    <col min="4153" max="4352" width="9.140625" style="102"/>
    <col min="4353" max="4353" width="4.42578125" style="102" customWidth="1"/>
    <col min="4354" max="4354" width="11.5703125" style="102" customWidth="1"/>
    <col min="4355" max="4355" width="40.42578125" style="102" customWidth="1"/>
    <col min="4356" max="4356" width="5.5703125" style="102" customWidth="1"/>
    <col min="4357" max="4357" width="8.5703125" style="102" customWidth="1"/>
    <col min="4358" max="4358" width="9.85546875" style="102" customWidth="1"/>
    <col min="4359" max="4359" width="13.85546875" style="102" customWidth="1"/>
    <col min="4360" max="4360" width="11" style="102" customWidth="1"/>
    <col min="4361" max="4361" width="9.7109375" style="102" customWidth="1"/>
    <col min="4362" max="4362" width="11.28515625" style="102" customWidth="1"/>
    <col min="4363" max="4363" width="10.42578125" style="102" customWidth="1"/>
    <col min="4364" max="4364" width="75.42578125" style="102" customWidth="1"/>
    <col min="4365" max="4365" width="45.28515625" style="102" customWidth="1"/>
    <col min="4366" max="4407" width="9.140625" style="102"/>
    <col min="4408" max="4408" width="62.28515625" style="102" customWidth="1"/>
    <col min="4409" max="4608" width="9.140625" style="102"/>
    <col min="4609" max="4609" width="4.42578125" style="102" customWidth="1"/>
    <col min="4610" max="4610" width="11.5703125" style="102" customWidth="1"/>
    <col min="4611" max="4611" width="40.42578125" style="102" customWidth="1"/>
    <col min="4612" max="4612" width="5.5703125" style="102" customWidth="1"/>
    <col min="4613" max="4613" width="8.5703125" style="102" customWidth="1"/>
    <col min="4614" max="4614" width="9.85546875" style="102" customWidth="1"/>
    <col min="4615" max="4615" width="13.85546875" style="102" customWidth="1"/>
    <col min="4616" max="4616" width="11" style="102" customWidth="1"/>
    <col min="4617" max="4617" width="9.7109375" style="102" customWidth="1"/>
    <col min="4618" max="4618" width="11.28515625" style="102" customWidth="1"/>
    <col min="4619" max="4619" width="10.42578125" style="102" customWidth="1"/>
    <col min="4620" max="4620" width="75.42578125" style="102" customWidth="1"/>
    <col min="4621" max="4621" width="45.28515625" style="102" customWidth="1"/>
    <col min="4622" max="4663" width="9.140625" style="102"/>
    <col min="4664" max="4664" width="62.28515625" style="102" customWidth="1"/>
    <col min="4665" max="4864" width="9.140625" style="102"/>
    <col min="4865" max="4865" width="4.42578125" style="102" customWidth="1"/>
    <col min="4866" max="4866" width="11.5703125" style="102" customWidth="1"/>
    <col min="4867" max="4867" width="40.42578125" style="102" customWidth="1"/>
    <col min="4868" max="4868" width="5.5703125" style="102" customWidth="1"/>
    <col min="4869" max="4869" width="8.5703125" style="102" customWidth="1"/>
    <col min="4870" max="4870" width="9.85546875" style="102" customWidth="1"/>
    <col min="4871" max="4871" width="13.85546875" style="102" customWidth="1"/>
    <col min="4872" max="4872" width="11" style="102" customWidth="1"/>
    <col min="4873" max="4873" width="9.7109375" style="102" customWidth="1"/>
    <col min="4874" max="4874" width="11.28515625" style="102" customWidth="1"/>
    <col min="4875" max="4875" width="10.42578125" style="102" customWidth="1"/>
    <col min="4876" max="4876" width="75.42578125" style="102" customWidth="1"/>
    <col min="4877" max="4877" width="45.28515625" style="102" customWidth="1"/>
    <col min="4878" max="4919" width="9.140625" style="102"/>
    <col min="4920" max="4920" width="62.28515625" style="102" customWidth="1"/>
    <col min="4921" max="5120" width="9.140625" style="102"/>
    <col min="5121" max="5121" width="4.42578125" style="102" customWidth="1"/>
    <col min="5122" max="5122" width="11.5703125" style="102" customWidth="1"/>
    <col min="5123" max="5123" width="40.42578125" style="102" customWidth="1"/>
    <col min="5124" max="5124" width="5.5703125" style="102" customWidth="1"/>
    <col min="5125" max="5125" width="8.5703125" style="102" customWidth="1"/>
    <col min="5126" max="5126" width="9.85546875" style="102" customWidth="1"/>
    <col min="5127" max="5127" width="13.85546875" style="102" customWidth="1"/>
    <col min="5128" max="5128" width="11" style="102" customWidth="1"/>
    <col min="5129" max="5129" width="9.7109375" style="102" customWidth="1"/>
    <col min="5130" max="5130" width="11.28515625" style="102" customWidth="1"/>
    <col min="5131" max="5131" width="10.42578125" style="102" customWidth="1"/>
    <col min="5132" max="5132" width="75.42578125" style="102" customWidth="1"/>
    <col min="5133" max="5133" width="45.28515625" style="102" customWidth="1"/>
    <col min="5134" max="5175" width="9.140625" style="102"/>
    <col min="5176" max="5176" width="62.28515625" style="102" customWidth="1"/>
    <col min="5177" max="5376" width="9.140625" style="102"/>
    <col min="5377" max="5377" width="4.42578125" style="102" customWidth="1"/>
    <col min="5378" max="5378" width="11.5703125" style="102" customWidth="1"/>
    <col min="5379" max="5379" width="40.42578125" style="102" customWidth="1"/>
    <col min="5380" max="5380" width="5.5703125" style="102" customWidth="1"/>
    <col min="5381" max="5381" width="8.5703125" style="102" customWidth="1"/>
    <col min="5382" max="5382" width="9.85546875" style="102" customWidth="1"/>
    <col min="5383" max="5383" width="13.85546875" style="102" customWidth="1"/>
    <col min="5384" max="5384" width="11" style="102" customWidth="1"/>
    <col min="5385" max="5385" width="9.7109375" style="102" customWidth="1"/>
    <col min="5386" max="5386" width="11.28515625" style="102" customWidth="1"/>
    <col min="5387" max="5387" width="10.42578125" style="102" customWidth="1"/>
    <col min="5388" max="5388" width="75.42578125" style="102" customWidth="1"/>
    <col min="5389" max="5389" width="45.28515625" style="102" customWidth="1"/>
    <col min="5390" max="5431" width="9.140625" style="102"/>
    <col min="5432" max="5432" width="62.28515625" style="102" customWidth="1"/>
    <col min="5433" max="5632" width="9.140625" style="102"/>
    <col min="5633" max="5633" width="4.42578125" style="102" customWidth="1"/>
    <col min="5634" max="5634" width="11.5703125" style="102" customWidth="1"/>
    <col min="5635" max="5635" width="40.42578125" style="102" customWidth="1"/>
    <col min="5636" max="5636" width="5.5703125" style="102" customWidth="1"/>
    <col min="5637" max="5637" width="8.5703125" style="102" customWidth="1"/>
    <col min="5638" max="5638" width="9.85546875" style="102" customWidth="1"/>
    <col min="5639" max="5639" width="13.85546875" style="102" customWidth="1"/>
    <col min="5640" max="5640" width="11" style="102" customWidth="1"/>
    <col min="5641" max="5641" width="9.7109375" style="102" customWidth="1"/>
    <col min="5642" max="5642" width="11.28515625" style="102" customWidth="1"/>
    <col min="5643" max="5643" width="10.42578125" style="102" customWidth="1"/>
    <col min="5644" max="5644" width="75.42578125" style="102" customWidth="1"/>
    <col min="5645" max="5645" width="45.28515625" style="102" customWidth="1"/>
    <col min="5646" max="5687" width="9.140625" style="102"/>
    <col min="5688" max="5688" width="62.28515625" style="102" customWidth="1"/>
    <col min="5689" max="5888" width="9.140625" style="102"/>
    <col min="5889" max="5889" width="4.42578125" style="102" customWidth="1"/>
    <col min="5890" max="5890" width="11.5703125" style="102" customWidth="1"/>
    <col min="5891" max="5891" width="40.42578125" style="102" customWidth="1"/>
    <col min="5892" max="5892" width="5.5703125" style="102" customWidth="1"/>
    <col min="5893" max="5893" width="8.5703125" style="102" customWidth="1"/>
    <col min="5894" max="5894" width="9.85546875" style="102" customWidth="1"/>
    <col min="5895" max="5895" width="13.85546875" style="102" customWidth="1"/>
    <col min="5896" max="5896" width="11" style="102" customWidth="1"/>
    <col min="5897" max="5897" width="9.7109375" style="102" customWidth="1"/>
    <col min="5898" max="5898" width="11.28515625" style="102" customWidth="1"/>
    <col min="5899" max="5899" width="10.42578125" style="102" customWidth="1"/>
    <col min="5900" max="5900" width="75.42578125" style="102" customWidth="1"/>
    <col min="5901" max="5901" width="45.28515625" style="102" customWidth="1"/>
    <col min="5902" max="5943" width="9.140625" style="102"/>
    <col min="5944" max="5944" width="62.28515625" style="102" customWidth="1"/>
    <col min="5945" max="6144" width="9.140625" style="102"/>
    <col min="6145" max="6145" width="4.42578125" style="102" customWidth="1"/>
    <col min="6146" max="6146" width="11.5703125" style="102" customWidth="1"/>
    <col min="6147" max="6147" width="40.42578125" style="102" customWidth="1"/>
    <col min="6148" max="6148" width="5.5703125" style="102" customWidth="1"/>
    <col min="6149" max="6149" width="8.5703125" style="102" customWidth="1"/>
    <col min="6150" max="6150" width="9.85546875" style="102" customWidth="1"/>
    <col min="6151" max="6151" width="13.85546875" style="102" customWidth="1"/>
    <col min="6152" max="6152" width="11" style="102" customWidth="1"/>
    <col min="6153" max="6153" width="9.7109375" style="102" customWidth="1"/>
    <col min="6154" max="6154" width="11.28515625" style="102" customWidth="1"/>
    <col min="6155" max="6155" width="10.42578125" style="102" customWidth="1"/>
    <col min="6156" max="6156" width="75.42578125" style="102" customWidth="1"/>
    <col min="6157" max="6157" width="45.28515625" style="102" customWidth="1"/>
    <col min="6158" max="6199" width="9.140625" style="102"/>
    <col min="6200" max="6200" width="62.28515625" style="102" customWidth="1"/>
    <col min="6201" max="6400" width="9.140625" style="102"/>
    <col min="6401" max="6401" width="4.42578125" style="102" customWidth="1"/>
    <col min="6402" max="6402" width="11.5703125" style="102" customWidth="1"/>
    <col min="6403" max="6403" width="40.42578125" style="102" customWidth="1"/>
    <col min="6404" max="6404" width="5.5703125" style="102" customWidth="1"/>
    <col min="6405" max="6405" width="8.5703125" style="102" customWidth="1"/>
    <col min="6406" max="6406" width="9.85546875" style="102" customWidth="1"/>
    <col min="6407" max="6407" width="13.85546875" style="102" customWidth="1"/>
    <col min="6408" max="6408" width="11" style="102" customWidth="1"/>
    <col min="6409" max="6409" width="9.7109375" style="102" customWidth="1"/>
    <col min="6410" max="6410" width="11.28515625" style="102" customWidth="1"/>
    <col min="6411" max="6411" width="10.42578125" style="102" customWidth="1"/>
    <col min="6412" max="6412" width="75.42578125" style="102" customWidth="1"/>
    <col min="6413" max="6413" width="45.28515625" style="102" customWidth="1"/>
    <col min="6414" max="6455" width="9.140625" style="102"/>
    <col min="6456" max="6456" width="62.28515625" style="102" customWidth="1"/>
    <col min="6457" max="6656" width="9.140625" style="102"/>
    <col min="6657" max="6657" width="4.42578125" style="102" customWidth="1"/>
    <col min="6658" max="6658" width="11.5703125" style="102" customWidth="1"/>
    <col min="6659" max="6659" width="40.42578125" style="102" customWidth="1"/>
    <col min="6660" max="6660" width="5.5703125" style="102" customWidth="1"/>
    <col min="6661" max="6661" width="8.5703125" style="102" customWidth="1"/>
    <col min="6662" max="6662" width="9.85546875" style="102" customWidth="1"/>
    <col min="6663" max="6663" width="13.85546875" style="102" customWidth="1"/>
    <col min="6664" max="6664" width="11" style="102" customWidth="1"/>
    <col min="6665" max="6665" width="9.7109375" style="102" customWidth="1"/>
    <col min="6666" max="6666" width="11.28515625" style="102" customWidth="1"/>
    <col min="6667" max="6667" width="10.42578125" style="102" customWidth="1"/>
    <col min="6668" max="6668" width="75.42578125" style="102" customWidth="1"/>
    <col min="6669" max="6669" width="45.28515625" style="102" customWidth="1"/>
    <col min="6670" max="6711" width="9.140625" style="102"/>
    <col min="6712" max="6712" width="62.28515625" style="102" customWidth="1"/>
    <col min="6713" max="6912" width="9.140625" style="102"/>
    <col min="6913" max="6913" width="4.42578125" style="102" customWidth="1"/>
    <col min="6914" max="6914" width="11.5703125" style="102" customWidth="1"/>
    <col min="6915" max="6915" width="40.42578125" style="102" customWidth="1"/>
    <col min="6916" max="6916" width="5.5703125" style="102" customWidth="1"/>
    <col min="6917" max="6917" width="8.5703125" style="102" customWidth="1"/>
    <col min="6918" max="6918" width="9.85546875" style="102" customWidth="1"/>
    <col min="6919" max="6919" width="13.85546875" style="102" customWidth="1"/>
    <col min="6920" max="6920" width="11" style="102" customWidth="1"/>
    <col min="6921" max="6921" width="9.7109375" style="102" customWidth="1"/>
    <col min="6922" max="6922" width="11.28515625" style="102" customWidth="1"/>
    <col min="6923" max="6923" width="10.42578125" style="102" customWidth="1"/>
    <col min="6924" max="6924" width="75.42578125" style="102" customWidth="1"/>
    <col min="6925" max="6925" width="45.28515625" style="102" customWidth="1"/>
    <col min="6926" max="6967" width="9.140625" style="102"/>
    <col min="6968" max="6968" width="62.28515625" style="102" customWidth="1"/>
    <col min="6969" max="7168" width="9.140625" style="102"/>
    <col min="7169" max="7169" width="4.42578125" style="102" customWidth="1"/>
    <col min="7170" max="7170" width="11.5703125" style="102" customWidth="1"/>
    <col min="7171" max="7171" width="40.42578125" style="102" customWidth="1"/>
    <col min="7172" max="7172" width="5.5703125" style="102" customWidth="1"/>
    <col min="7173" max="7173" width="8.5703125" style="102" customWidth="1"/>
    <col min="7174" max="7174" width="9.85546875" style="102" customWidth="1"/>
    <col min="7175" max="7175" width="13.85546875" style="102" customWidth="1"/>
    <col min="7176" max="7176" width="11" style="102" customWidth="1"/>
    <col min="7177" max="7177" width="9.7109375" style="102" customWidth="1"/>
    <col min="7178" max="7178" width="11.28515625" style="102" customWidth="1"/>
    <col min="7179" max="7179" width="10.42578125" style="102" customWidth="1"/>
    <col min="7180" max="7180" width="75.42578125" style="102" customWidth="1"/>
    <col min="7181" max="7181" width="45.28515625" style="102" customWidth="1"/>
    <col min="7182" max="7223" width="9.140625" style="102"/>
    <col min="7224" max="7224" width="62.28515625" style="102" customWidth="1"/>
    <col min="7225" max="7424" width="9.140625" style="102"/>
    <col min="7425" max="7425" width="4.42578125" style="102" customWidth="1"/>
    <col min="7426" max="7426" width="11.5703125" style="102" customWidth="1"/>
    <col min="7427" max="7427" width="40.42578125" style="102" customWidth="1"/>
    <col min="7428" max="7428" width="5.5703125" style="102" customWidth="1"/>
    <col min="7429" max="7429" width="8.5703125" style="102" customWidth="1"/>
    <col min="7430" max="7430" width="9.85546875" style="102" customWidth="1"/>
    <col min="7431" max="7431" width="13.85546875" style="102" customWidth="1"/>
    <col min="7432" max="7432" width="11" style="102" customWidth="1"/>
    <col min="7433" max="7433" width="9.7109375" style="102" customWidth="1"/>
    <col min="7434" max="7434" width="11.28515625" style="102" customWidth="1"/>
    <col min="7435" max="7435" width="10.42578125" style="102" customWidth="1"/>
    <col min="7436" max="7436" width="75.42578125" style="102" customWidth="1"/>
    <col min="7437" max="7437" width="45.28515625" style="102" customWidth="1"/>
    <col min="7438" max="7479" width="9.140625" style="102"/>
    <col min="7480" max="7480" width="62.28515625" style="102" customWidth="1"/>
    <col min="7481" max="7680" width="9.140625" style="102"/>
    <col min="7681" max="7681" width="4.42578125" style="102" customWidth="1"/>
    <col min="7682" max="7682" width="11.5703125" style="102" customWidth="1"/>
    <col min="7683" max="7683" width="40.42578125" style="102" customWidth="1"/>
    <col min="7684" max="7684" width="5.5703125" style="102" customWidth="1"/>
    <col min="7685" max="7685" width="8.5703125" style="102" customWidth="1"/>
    <col min="7686" max="7686" width="9.85546875" style="102" customWidth="1"/>
    <col min="7687" max="7687" width="13.85546875" style="102" customWidth="1"/>
    <col min="7688" max="7688" width="11" style="102" customWidth="1"/>
    <col min="7689" max="7689" width="9.7109375" style="102" customWidth="1"/>
    <col min="7690" max="7690" width="11.28515625" style="102" customWidth="1"/>
    <col min="7691" max="7691" width="10.42578125" style="102" customWidth="1"/>
    <col min="7692" max="7692" width="75.42578125" style="102" customWidth="1"/>
    <col min="7693" max="7693" width="45.28515625" style="102" customWidth="1"/>
    <col min="7694" max="7735" width="9.140625" style="102"/>
    <col min="7736" max="7736" width="62.28515625" style="102" customWidth="1"/>
    <col min="7737" max="7936" width="9.140625" style="102"/>
    <col min="7937" max="7937" width="4.42578125" style="102" customWidth="1"/>
    <col min="7938" max="7938" width="11.5703125" style="102" customWidth="1"/>
    <col min="7939" max="7939" width="40.42578125" style="102" customWidth="1"/>
    <col min="7940" max="7940" width="5.5703125" style="102" customWidth="1"/>
    <col min="7941" max="7941" width="8.5703125" style="102" customWidth="1"/>
    <col min="7942" max="7942" width="9.85546875" style="102" customWidth="1"/>
    <col min="7943" max="7943" width="13.85546875" style="102" customWidth="1"/>
    <col min="7944" max="7944" width="11" style="102" customWidth="1"/>
    <col min="7945" max="7945" width="9.7109375" style="102" customWidth="1"/>
    <col min="7946" max="7946" width="11.28515625" style="102" customWidth="1"/>
    <col min="7947" max="7947" width="10.42578125" style="102" customWidth="1"/>
    <col min="7948" max="7948" width="75.42578125" style="102" customWidth="1"/>
    <col min="7949" max="7949" width="45.28515625" style="102" customWidth="1"/>
    <col min="7950" max="7991" width="9.140625" style="102"/>
    <col min="7992" max="7992" width="62.28515625" style="102" customWidth="1"/>
    <col min="7993" max="8192" width="9.140625" style="102"/>
    <col min="8193" max="8193" width="4.42578125" style="102" customWidth="1"/>
    <col min="8194" max="8194" width="11.5703125" style="102" customWidth="1"/>
    <col min="8195" max="8195" width="40.42578125" style="102" customWidth="1"/>
    <col min="8196" max="8196" width="5.5703125" style="102" customWidth="1"/>
    <col min="8197" max="8197" width="8.5703125" style="102" customWidth="1"/>
    <col min="8198" max="8198" width="9.85546875" style="102" customWidth="1"/>
    <col min="8199" max="8199" width="13.85546875" style="102" customWidth="1"/>
    <col min="8200" max="8200" width="11" style="102" customWidth="1"/>
    <col min="8201" max="8201" width="9.7109375" style="102" customWidth="1"/>
    <col min="8202" max="8202" width="11.28515625" style="102" customWidth="1"/>
    <col min="8203" max="8203" width="10.42578125" style="102" customWidth="1"/>
    <col min="8204" max="8204" width="75.42578125" style="102" customWidth="1"/>
    <col min="8205" max="8205" width="45.28515625" style="102" customWidth="1"/>
    <col min="8206" max="8247" width="9.140625" style="102"/>
    <col min="8248" max="8248" width="62.28515625" style="102" customWidth="1"/>
    <col min="8249" max="8448" width="9.140625" style="102"/>
    <col min="8449" max="8449" width="4.42578125" style="102" customWidth="1"/>
    <col min="8450" max="8450" width="11.5703125" style="102" customWidth="1"/>
    <col min="8451" max="8451" width="40.42578125" style="102" customWidth="1"/>
    <col min="8452" max="8452" width="5.5703125" style="102" customWidth="1"/>
    <col min="8453" max="8453" width="8.5703125" style="102" customWidth="1"/>
    <col min="8454" max="8454" width="9.85546875" style="102" customWidth="1"/>
    <col min="8455" max="8455" width="13.85546875" style="102" customWidth="1"/>
    <col min="8456" max="8456" width="11" style="102" customWidth="1"/>
    <col min="8457" max="8457" width="9.7109375" style="102" customWidth="1"/>
    <col min="8458" max="8458" width="11.28515625" style="102" customWidth="1"/>
    <col min="8459" max="8459" width="10.42578125" style="102" customWidth="1"/>
    <col min="8460" max="8460" width="75.42578125" style="102" customWidth="1"/>
    <col min="8461" max="8461" width="45.28515625" style="102" customWidth="1"/>
    <col min="8462" max="8503" width="9.140625" style="102"/>
    <col min="8504" max="8504" width="62.28515625" style="102" customWidth="1"/>
    <col min="8505" max="8704" width="9.140625" style="102"/>
    <col min="8705" max="8705" width="4.42578125" style="102" customWidth="1"/>
    <col min="8706" max="8706" width="11.5703125" style="102" customWidth="1"/>
    <col min="8707" max="8707" width="40.42578125" style="102" customWidth="1"/>
    <col min="8708" max="8708" width="5.5703125" style="102" customWidth="1"/>
    <col min="8709" max="8709" width="8.5703125" style="102" customWidth="1"/>
    <col min="8710" max="8710" width="9.85546875" style="102" customWidth="1"/>
    <col min="8711" max="8711" width="13.85546875" style="102" customWidth="1"/>
    <col min="8712" max="8712" width="11" style="102" customWidth="1"/>
    <col min="8713" max="8713" width="9.7109375" style="102" customWidth="1"/>
    <col min="8714" max="8714" width="11.28515625" style="102" customWidth="1"/>
    <col min="8715" max="8715" width="10.42578125" style="102" customWidth="1"/>
    <col min="8716" max="8716" width="75.42578125" style="102" customWidth="1"/>
    <col min="8717" max="8717" width="45.28515625" style="102" customWidth="1"/>
    <col min="8718" max="8759" width="9.140625" style="102"/>
    <col min="8760" max="8760" width="62.28515625" style="102" customWidth="1"/>
    <col min="8761" max="8960" width="9.140625" style="102"/>
    <col min="8961" max="8961" width="4.42578125" style="102" customWidth="1"/>
    <col min="8962" max="8962" width="11.5703125" style="102" customWidth="1"/>
    <col min="8963" max="8963" width="40.42578125" style="102" customWidth="1"/>
    <col min="8964" max="8964" width="5.5703125" style="102" customWidth="1"/>
    <col min="8965" max="8965" width="8.5703125" style="102" customWidth="1"/>
    <col min="8966" max="8966" width="9.85546875" style="102" customWidth="1"/>
    <col min="8967" max="8967" width="13.85546875" style="102" customWidth="1"/>
    <col min="8968" max="8968" width="11" style="102" customWidth="1"/>
    <col min="8969" max="8969" width="9.7109375" style="102" customWidth="1"/>
    <col min="8970" max="8970" width="11.28515625" style="102" customWidth="1"/>
    <col min="8971" max="8971" width="10.42578125" style="102" customWidth="1"/>
    <col min="8972" max="8972" width="75.42578125" style="102" customWidth="1"/>
    <col min="8973" max="8973" width="45.28515625" style="102" customWidth="1"/>
    <col min="8974" max="9015" width="9.140625" style="102"/>
    <col min="9016" max="9016" width="62.28515625" style="102" customWidth="1"/>
    <col min="9017" max="9216" width="9.140625" style="102"/>
    <col min="9217" max="9217" width="4.42578125" style="102" customWidth="1"/>
    <col min="9218" max="9218" width="11.5703125" style="102" customWidth="1"/>
    <col min="9219" max="9219" width="40.42578125" style="102" customWidth="1"/>
    <col min="9220" max="9220" width="5.5703125" style="102" customWidth="1"/>
    <col min="9221" max="9221" width="8.5703125" style="102" customWidth="1"/>
    <col min="9222" max="9222" width="9.85546875" style="102" customWidth="1"/>
    <col min="9223" max="9223" width="13.85546875" style="102" customWidth="1"/>
    <col min="9224" max="9224" width="11" style="102" customWidth="1"/>
    <col min="9225" max="9225" width="9.7109375" style="102" customWidth="1"/>
    <col min="9226" max="9226" width="11.28515625" style="102" customWidth="1"/>
    <col min="9227" max="9227" width="10.42578125" style="102" customWidth="1"/>
    <col min="9228" max="9228" width="75.42578125" style="102" customWidth="1"/>
    <col min="9229" max="9229" width="45.28515625" style="102" customWidth="1"/>
    <col min="9230" max="9271" width="9.140625" style="102"/>
    <col min="9272" max="9272" width="62.28515625" style="102" customWidth="1"/>
    <col min="9273" max="9472" width="9.140625" style="102"/>
    <col min="9473" max="9473" width="4.42578125" style="102" customWidth="1"/>
    <col min="9474" max="9474" width="11.5703125" style="102" customWidth="1"/>
    <col min="9475" max="9475" width="40.42578125" style="102" customWidth="1"/>
    <col min="9476" max="9476" width="5.5703125" style="102" customWidth="1"/>
    <col min="9477" max="9477" width="8.5703125" style="102" customWidth="1"/>
    <col min="9478" max="9478" width="9.85546875" style="102" customWidth="1"/>
    <col min="9479" max="9479" width="13.85546875" style="102" customWidth="1"/>
    <col min="9480" max="9480" width="11" style="102" customWidth="1"/>
    <col min="9481" max="9481" width="9.7109375" style="102" customWidth="1"/>
    <col min="9482" max="9482" width="11.28515625" style="102" customWidth="1"/>
    <col min="9483" max="9483" width="10.42578125" style="102" customWidth="1"/>
    <col min="9484" max="9484" width="75.42578125" style="102" customWidth="1"/>
    <col min="9485" max="9485" width="45.28515625" style="102" customWidth="1"/>
    <col min="9486" max="9527" width="9.140625" style="102"/>
    <col min="9528" max="9528" width="62.28515625" style="102" customWidth="1"/>
    <col min="9529" max="9728" width="9.140625" style="102"/>
    <col min="9729" max="9729" width="4.42578125" style="102" customWidth="1"/>
    <col min="9730" max="9730" width="11.5703125" style="102" customWidth="1"/>
    <col min="9731" max="9731" width="40.42578125" style="102" customWidth="1"/>
    <col min="9732" max="9732" width="5.5703125" style="102" customWidth="1"/>
    <col min="9733" max="9733" width="8.5703125" style="102" customWidth="1"/>
    <col min="9734" max="9734" width="9.85546875" style="102" customWidth="1"/>
    <col min="9735" max="9735" width="13.85546875" style="102" customWidth="1"/>
    <col min="9736" max="9736" width="11" style="102" customWidth="1"/>
    <col min="9737" max="9737" width="9.7109375" style="102" customWidth="1"/>
    <col min="9738" max="9738" width="11.28515625" style="102" customWidth="1"/>
    <col min="9739" max="9739" width="10.42578125" style="102" customWidth="1"/>
    <col min="9740" max="9740" width="75.42578125" style="102" customWidth="1"/>
    <col min="9741" max="9741" width="45.28515625" style="102" customWidth="1"/>
    <col min="9742" max="9783" width="9.140625" style="102"/>
    <col min="9784" max="9784" width="62.28515625" style="102" customWidth="1"/>
    <col min="9785" max="9984" width="9.140625" style="102"/>
    <col min="9985" max="9985" width="4.42578125" style="102" customWidth="1"/>
    <col min="9986" max="9986" width="11.5703125" style="102" customWidth="1"/>
    <col min="9987" max="9987" width="40.42578125" style="102" customWidth="1"/>
    <col min="9988" max="9988" width="5.5703125" style="102" customWidth="1"/>
    <col min="9989" max="9989" width="8.5703125" style="102" customWidth="1"/>
    <col min="9990" max="9990" width="9.85546875" style="102" customWidth="1"/>
    <col min="9991" max="9991" width="13.85546875" style="102" customWidth="1"/>
    <col min="9992" max="9992" width="11" style="102" customWidth="1"/>
    <col min="9993" max="9993" width="9.7109375" style="102" customWidth="1"/>
    <col min="9994" max="9994" width="11.28515625" style="102" customWidth="1"/>
    <col min="9995" max="9995" width="10.42578125" style="102" customWidth="1"/>
    <col min="9996" max="9996" width="75.42578125" style="102" customWidth="1"/>
    <col min="9997" max="9997" width="45.28515625" style="102" customWidth="1"/>
    <col min="9998" max="10039" width="9.140625" style="102"/>
    <col min="10040" max="10040" width="62.28515625" style="102" customWidth="1"/>
    <col min="10041" max="10240" width="9.140625" style="102"/>
    <col min="10241" max="10241" width="4.42578125" style="102" customWidth="1"/>
    <col min="10242" max="10242" width="11.5703125" style="102" customWidth="1"/>
    <col min="10243" max="10243" width="40.42578125" style="102" customWidth="1"/>
    <col min="10244" max="10244" width="5.5703125" style="102" customWidth="1"/>
    <col min="10245" max="10245" width="8.5703125" style="102" customWidth="1"/>
    <col min="10246" max="10246" width="9.85546875" style="102" customWidth="1"/>
    <col min="10247" max="10247" width="13.85546875" style="102" customWidth="1"/>
    <col min="10248" max="10248" width="11" style="102" customWidth="1"/>
    <col min="10249" max="10249" width="9.7109375" style="102" customWidth="1"/>
    <col min="10250" max="10250" width="11.28515625" style="102" customWidth="1"/>
    <col min="10251" max="10251" width="10.42578125" style="102" customWidth="1"/>
    <col min="10252" max="10252" width="75.42578125" style="102" customWidth="1"/>
    <col min="10253" max="10253" width="45.28515625" style="102" customWidth="1"/>
    <col min="10254" max="10295" width="9.140625" style="102"/>
    <col min="10296" max="10296" width="62.28515625" style="102" customWidth="1"/>
    <col min="10297" max="10496" width="9.140625" style="102"/>
    <col min="10497" max="10497" width="4.42578125" style="102" customWidth="1"/>
    <col min="10498" max="10498" width="11.5703125" style="102" customWidth="1"/>
    <col min="10499" max="10499" width="40.42578125" style="102" customWidth="1"/>
    <col min="10500" max="10500" width="5.5703125" style="102" customWidth="1"/>
    <col min="10501" max="10501" width="8.5703125" style="102" customWidth="1"/>
    <col min="10502" max="10502" width="9.85546875" style="102" customWidth="1"/>
    <col min="10503" max="10503" width="13.85546875" style="102" customWidth="1"/>
    <col min="10504" max="10504" width="11" style="102" customWidth="1"/>
    <col min="10505" max="10505" width="9.7109375" style="102" customWidth="1"/>
    <col min="10506" max="10506" width="11.28515625" style="102" customWidth="1"/>
    <col min="10507" max="10507" width="10.42578125" style="102" customWidth="1"/>
    <col min="10508" max="10508" width="75.42578125" style="102" customWidth="1"/>
    <col min="10509" max="10509" width="45.28515625" style="102" customWidth="1"/>
    <col min="10510" max="10551" width="9.140625" style="102"/>
    <col min="10552" max="10552" width="62.28515625" style="102" customWidth="1"/>
    <col min="10553" max="10752" width="9.140625" style="102"/>
    <col min="10753" max="10753" width="4.42578125" style="102" customWidth="1"/>
    <col min="10754" max="10754" width="11.5703125" style="102" customWidth="1"/>
    <col min="10755" max="10755" width="40.42578125" style="102" customWidth="1"/>
    <col min="10756" max="10756" width="5.5703125" style="102" customWidth="1"/>
    <col min="10757" max="10757" width="8.5703125" style="102" customWidth="1"/>
    <col min="10758" max="10758" width="9.85546875" style="102" customWidth="1"/>
    <col min="10759" max="10759" width="13.85546875" style="102" customWidth="1"/>
    <col min="10760" max="10760" width="11" style="102" customWidth="1"/>
    <col min="10761" max="10761" width="9.7109375" style="102" customWidth="1"/>
    <col min="10762" max="10762" width="11.28515625" style="102" customWidth="1"/>
    <col min="10763" max="10763" width="10.42578125" style="102" customWidth="1"/>
    <col min="10764" max="10764" width="75.42578125" style="102" customWidth="1"/>
    <col min="10765" max="10765" width="45.28515625" style="102" customWidth="1"/>
    <col min="10766" max="10807" width="9.140625" style="102"/>
    <col min="10808" max="10808" width="62.28515625" style="102" customWidth="1"/>
    <col min="10809" max="11008" width="9.140625" style="102"/>
    <col min="11009" max="11009" width="4.42578125" style="102" customWidth="1"/>
    <col min="11010" max="11010" width="11.5703125" style="102" customWidth="1"/>
    <col min="11011" max="11011" width="40.42578125" style="102" customWidth="1"/>
    <col min="11012" max="11012" width="5.5703125" style="102" customWidth="1"/>
    <col min="11013" max="11013" width="8.5703125" style="102" customWidth="1"/>
    <col min="11014" max="11014" width="9.85546875" style="102" customWidth="1"/>
    <col min="11015" max="11015" width="13.85546875" style="102" customWidth="1"/>
    <col min="11016" max="11016" width="11" style="102" customWidth="1"/>
    <col min="11017" max="11017" width="9.7109375" style="102" customWidth="1"/>
    <col min="11018" max="11018" width="11.28515625" style="102" customWidth="1"/>
    <col min="11019" max="11019" width="10.42578125" style="102" customWidth="1"/>
    <col min="11020" max="11020" width="75.42578125" style="102" customWidth="1"/>
    <col min="11021" max="11021" width="45.28515625" style="102" customWidth="1"/>
    <col min="11022" max="11063" width="9.140625" style="102"/>
    <col min="11064" max="11064" width="62.28515625" style="102" customWidth="1"/>
    <col min="11065" max="11264" width="9.140625" style="102"/>
    <col min="11265" max="11265" width="4.42578125" style="102" customWidth="1"/>
    <col min="11266" max="11266" width="11.5703125" style="102" customWidth="1"/>
    <col min="11267" max="11267" width="40.42578125" style="102" customWidth="1"/>
    <col min="11268" max="11268" width="5.5703125" style="102" customWidth="1"/>
    <col min="11269" max="11269" width="8.5703125" style="102" customWidth="1"/>
    <col min="11270" max="11270" width="9.85546875" style="102" customWidth="1"/>
    <col min="11271" max="11271" width="13.85546875" style="102" customWidth="1"/>
    <col min="11272" max="11272" width="11" style="102" customWidth="1"/>
    <col min="11273" max="11273" width="9.7109375" style="102" customWidth="1"/>
    <col min="11274" max="11274" width="11.28515625" style="102" customWidth="1"/>
    <col min="11275" max="11275" width="10.42578125" style="102" customWidth="1"/>
    <col min="11276" max="11276" width="75.42578125" style="102" customWidth="1"/>
    <col min="11277" max="11277" width="45.28515625" style="102" customWidth="1"/>
    <col min="11278" max="11319" width="9.140625" style="102"/>
    <col min="11320" max="11320" width="62.28515625" style="102" customWidth="1"/>
    <col min="11321" max="11520" width="9.140625" style="102"/>
    <col min="11521" max="11521" width="4.42578125" style="102" customWidth="1"/>
    <col min="11522" max="11522" width="11.5703125" style="102" customWidth="1"/>
    <col min="11523" max="11523" width="40.42578125" style="102" customWidth="1"/>
    <col min="11524" max="11524" width="5.5703125" style="102" customWidth="1"/>
    <col min="11525" max="11525" width="8.5703125" style="102" customWidth="1"/>
    <col min="11526" max="11526" width="9.85546875" style="102" customWidth="1"/>
    <col min="11527" max="11527" width="13.85546875" style="102" customWidth="1"/>
    <col min="11528" max="11528" width="11" style="102" customWidth="1"/>
    <col min="11529" max="11529" width="9.7109375" style="102" customWidth="1"/>
    <col min="11530" max="11530" width="11.28515625" style="102" customWidth="1"/>
    <col min="11531" max="11531" width="10.42578125" style="102" customWidth="1"/>
    <col min="11532" max="11532" width="75.42578125" style="102" customWidth="1"/>
    <col min="11533" max="11533" width="45.28515625" style="102" customWidth="1"/>
    <col min="11534" max="11575" width="9.140625" style="102"/>
    <col min="11576" max="11576" width="62.28515625" style="102" customWidth="1"/>
    <col min="11577" max="11776" width="9.140625" style="102"/>
    <col min="11777" max="11777" width="4.42578125" style="102" customWidth="1"/>
    <col min="11778" max="11778" width="11.5703125" style="102" customWidth="1"/>
    <col min="11779" max="11779" width="40.42578125" style="102" customWidth="1"/>
    <col min="11780" max="11780" width="5.5703125" style="102" customWidth="1"/>
    <col min="11781" max="11781" width="8.5703125" style="102" customWidth="1"/>
    <col min="11782" max="11782" width="9.85546875" style="102" customWidth="1"/>
    <col min="11783" max="11783" width="13.85546875" style="102" customWidth="1"/>
    <col min="11784" max="11784" width="11" style="102" customWidth="1"/>
    <col min="11785" max="11785" width="9.7109375" style="102" customWidth="1"/>
    <col min="11786" max="11786" width="11.28515625" style="102" customWidth="1"/>
    <col min="11787" max="11787" width="10.42578125" style="102" customWidth="1"/>
    <col min="11788" max="11788" width="75.42578125" style="102" customWidth="1"/>
    <col min="11789" max="11789" width="45.28515625" style="102" customWidth="1"/>
    <col min="11790" max="11831" width="9.140625" style="102"/>
    <col min="11832" max="11832" width="62.28515625" style="102" customWidth="1"/>
    <col min="11833" max="12032" width="9.140625" style="102"/>
    <col min="12033" max="12033" width="4.42578125" style="102" customWidth="1"/>
    <col min="12034" max="12034" width="11.5703125" style="102" customWidth="1"/>
    <col min="12035" max="12035" width="40.42578125" style="102" customWidth="1"/>
    <col min="12036" max="12036" width="5.5703125" style="102" customWidth="1"/>
    <col min="12037" max="12037" width="8.5703125" style="102" customWidth="1"/>
    <col min="12038" max="12038" width="9.85546875" style="102" customWidth="1"/>
    <col min="12039" max="12039" width="13.85546875" style="102" customWidth="1"/>
    <col min="12040" max="12040" width="11" style="102" customWidth="1"/>
    <col min="12041" max="12041" width="9.7109375" style="102" customWidth="1"/>
    <col min="12042" max="12042" width="11.28515625" style="102" customWidth="1"/>
    <col min="12043" max="12043" width="10.42578125" style="102" customWidth="1"/>
    <col min="12044" max="12044" width="75.42578125" style="102" customWidth="1"/>
    <col min="12045" max="12045" width="45.28515625" style="102" customWidth="1"/>
    <col min="12046" max="12087" width="9.140625" style="102"/>
    <col min="12088" max="12088" width="62.28515625" style="102" customWidth="1"/>
    <col min="12089" max="12288" width="9.140625" style="102"/>
    <col min="12289" max="12289" width="4.42578125" style="102" customWidth="1"/>
    <col min="12290" max="12290" width="11.5703125" style="102" customWidth="1"/>
    <col min="12291" max="12291" width="40.42578125" style="102" customWidth="1"/>
    <col min="12292" max="12292" width="5.5703125" style="102" customWidth="1"/>
    <col min="12293" max="12293" width="8.5703125" style="102" customWidth="1"/>
    <col min="12294" max="12294" width="9.85546875" style="102" customWidth="1"/>
    <col min="12295" max="12295" width="13.85546875" style="102" customWidth="1"/>
    <col min="12296" max="12296" width="11" style="102" customWidth="1"/>
    <col min="12297" max="12297" width="9.7109375" style="102" customWidth="1"/>
    <col min="12298" max="12298" width="11.28515625" style="102" customWidth="1"/>
    <col min="12299" max="12299" width="10.42578125" style="102" customWidth="1"/>
    <col min="12300" max="12300" width="75.42578125" style="102" customWidth="1"/>
    <col min="12301" max="12301" width="45.28515625" style="102" customWidth="1"/>
    <col min="12302" max="12343" width="9.140625" style="102"/>
    <col min="12344" max="12344" width="62.28515625" style="102" customWidth="1"/>
    <col min="12345" max="12544" width="9.140625" style="102"/>
    <col min="12545" max="12545" width="4.42578125" style="102" customWidth="1"/>
    <col min="12546" max="12546" width="11.5703125" style="102" customWidth="1"/>
    <col min="12547" max="12547" width="40.42578125" style="102" customWidth="1"/>
    <col min="12548" max="12548" width="5.5703125" style="102" customWidth="1"/>
    <col min="12549" max="12549" width="8.5703125" style="102" customWidth="1"/>
    <col min="12550" max="12550" width="9.85546875" style="102" customWidth="1"/>
    <col min="12551" max="12551" width="13.85546875" style="102" customWidth="1"/>
    <col min="12552" max="12552" width="11" style="102" customWidth="1"/>
    <col min="12553" max="12553" width="9.7109375" style="102" customWidth="1"/>
    <col min="12554" max="12554" width="11.28515625" style="102" customWidth="1"/>
    <col min="12555" max="12555" width="10.42578125" style="102" customWidth="1"/>
    <col min="12556" max="12556" width="75.42578125" style="102" customWidth="1"/>
    <col min="12557" max="12557" width="45.28515625" style="102" customWidth="1"/>
    <col min="12558" max="12599" width="9.140625" style="102"/>
    <col min="12600" max="12600" width="62.28515625" style="102" customWidth="1"/>
    <col min="12601" max="12800" width="9.140625" style="102"/>
    <col min="12801" max="12801" width="4.42578125" style="102" customWidth="1"/>
    <col min="12802" max="12802" width="11.5703125" style="102" customWidth="1"/>
    <col min="12803" max="12803" width="40.42578125" style="102" customWidth="1"/>
    <col min="12804" max="12804" width="5.5703125" style="102" customWidth="1"/>
    <col min="12805" max="12805" width="8.5703125" style="102" customWidth="1"/>
    <col min="12806" max="12806" width="9.85546875" style="102" customWidth="1"/>
    <col min="12807" max="12807" width="13.85546875" style="102" customWidth="1"/>
    <col min="12808" max="12808" width="11" style="102" customWidth="1"/>
    <col min="12809" max="12809" width="9.7109375" style="102" customWidth="1"/>
    <col min="12810" max="12810" width="11.28515625" style="102" customWidth="1"/>
    <col min="12811" max="12811" width="10.42578125" style="102" customWidth="1"/>
    <col min="12812" max="12812" width="75.42578125" style="102" customWidth="1"/>
    <col min="12813" max="12813" width="45.28515625" style="102" customWidth="1"/>
    <col min="12814" max="12855" width="9.140625" style="102"/>
    <col min="12856" max="12856" width="62.28515625" style="102" customWidth="1"/>
    <col min="12857" max="13056" width="9.140625" style="102"/>
    <col min="13057" max="13057" width="4.42578125" style="102" customWidth="1"/>
    <col min="13058" max="13058" width="11.5703125" style="102" customWidth="1"/>
    <col min="13059" max="13059" width="40.42578125" style="102" customWidth="1"/>
    <col min="13060" max="13060" width="5.5703125" style="102" customWidth="1"/>
    <col min="13061" max="13061" width="8.5703125" style="102" customWidth="1"/>
    <col min="13062" max="13062" width="9.85546875" style="102" customWidth="1"/>
    <col min="13063" max="13063" width="13.85546875" style="102" customWidth="1"/>
    <col min="13064" max="13064" width="11" style="102" customWidth="1"/>
    <col min="13065" max="13065" width="9.7109375" style="102" customWidth="1"/>
    <col min="13066" max="13066" width="11.28515625" style="102" customWidth="1"/>
    <col min="13067" max="13067" width="10.42578125" style="102" customWidth="1"/>
    <col min="13068" max="13068" width="75.42578125" style="102" customWidth="1"/>
    <col min="13069" max="13069" width="45.28515625" style="102" customWidth="1"/>
    <col min="13070" max="13111" width="9.140625" style="102"/>
    <col min="13112" max="13112" width="62.28515625" style="102" customWidth="1"/>
    <col min="13113" max="13312" width="9.140625" style="102"/>
    <col min="13313" max="13313" width="4.42578125" style="102" customWidth="1"/>
    <col min="13314" max="13314" width="11.5703125" style="102" customWidth="1"/>
    <col min="13315" max="13315" width="40.42578125" style="102" customWidth="1"/>
    <col min="13316" max="13316" width="5.5703125" style="102" customWidth="1"/>
    <col min="13317" max="13317" width="8.5703125" style="102" customWidth="1"/>
    <col min="13318" max="13318" width="9.85546875" style="102" customWidth="1"/>
    <col min="13319" max="13319" width="13.85546875" style="102" customWidth="1"/>
    <col min="13320" max="13320" width="11" style="102" customWidth="1"/>
    <col min="13321" max="13321" width="9.7109375" style="102" customWidth="1"/>
    <col min="13322" max="13322" width="11.28515625" style="102" customWidth="1"/>
    <col min="13323" max="13323" width="10.42578125" style="102" customWidth="1"/>
    <col min="13324" max="13324" width="75.42578125" style="102" customWidth="1"/>
    <col min="13325" max="13325" width="45.28515625" style="102" customWidth="1"/>
    <col min="13326" max="13367" width="9.140625" style="102"/>
    <col min="13368" max="13368" width="62.28515625" style="102" customWidth="1"/>
    <col min="13369" max="13568" width="9.140625" style="102"/>
    <col min="13569" max="13569" width="4.42578125" style="102" customWidth="1"/>
    <col min="13570" max="13570" width="11.5703125" style="102" customWidth="1"/>
    <col min="13571" max="13571" width="40.42578125" style="102" customWidth="1"/>
    <col min="13572" max="13572" width="5.5703125" style="102" customWidth="1"/>
    <col min="13573" max="13573" width="8.5703125" style="102" customWidth="1"/>
    <col min="13574" max="13574" width="9.85546875" style="102" customWidth="1"/>
    <col min="13575" max="13575" width="13.85546875" style="102" customWidth="1"/>
    <col min="13576" max="13576" width="11" style="102" customWidth="1"/>
    <col min="13577" max="13577" width="9.7109375" style="102" customWidth="1"/>
    <col min="13578" max="13578" width="11.28515625" style="102" customWidth="1"/>
    <col min="13579" max="13579" width="10.42578125" style="102" customWidth="1"/>
    <col min="13580" max="13580" width="75.42578125" style="102" customWidth="1"/>
    <col min="13581" max="13581" width="45.28515625" style="102" customWidth="1"/>
    <col min="13582" max="13623" width="9.140625" style="102"/>
    <col min="13624" max="13624" width="62.28515625" style="102" customWidth="1"/>
    <col min="13625" max="13824" width="9.140625" style="102"/>
    <col min="13825" max="13825" width="4.42578125" style="102" customWidth="1"/>
    <col min="13826" max="13826" width="11.5703125" style="102" customWidth="1"/>
    <col min="13827" max="13827" width="40.42578125" style="102" customWidth="1"/>
    <col min="13828" max="13828" width="5.5703125" style="102" customWidth="1"/>
    <col min="13829" max="13829" width="8.5703125" style="102" customWidth="1"/>
    <col min="13830" max="13830" width="9.85546875" style="102" customWidth="1"/>
    <col min="13831" max="13831" width="13.85546875" style="102" customWidth="1"/>
    <col min="13832" max="13832" width="11" style="102" customWidth="1"/>
    <col min="13833" max="13833" width="9.7109375" style="102" customWidth="1"/>
    <col min="13834" max="13834" width="11.28515625" style="102" customWidth="1"/>
    <col min="13835" max="13835" width="10.42578125" style="102" customWidth="1"/>
    <col min="13836" max="13836" width="75.42578125" style="102" customWidth="1"/>
    <col min="13837" max="13837" width="45.28515625" style="102" customWidth="1"/>
    <col min="13838" max="13879" width="9.140625" style="102"/>
    <col min="13880" max="13880" width="62.28515625" style="102" customWidth="1"/>
    <col min="13881" max="14080" width="9.140625" style="102"/>
    <col min="14081" max="14081" width="4.42578125" style="102" customWidth="1"/>
    <col min="14082" max="14082" width="11.5703125" style="102" customWidth="1"/>
    <col min="14083" max="14083" width="40.42578125" style="102" customWidth="1"/>
    <col min="14084" max="14084" width="5.5703125" style="102" customWidth="1"/>
    <col min="14085" max="14085" width="8.5703125" style="102" customWidth="1"/>
    <col min="14086" max="14086" width="9.85546875" style="102" customWidth="1"/>
    <col min="14087" max="14087" width="13.85546875" style="102" customWidth="1"/>
    <col min="14088" max="14088" width="11" style="102" customWidth="1"/>
    <col min="14089" max="14089" width="9.7109375" style="102" customWidth="1"/>
    <col min="14090" max="14090" width="11.28515625" style="102" customWidth="1"/>
    <col min="14091" max="14091" width="10.42578125" style="102" customWidth="1"/>
    <col min="14092" max="14092" width="75.42578125" style="102" customWidth="1"/>
    <col min="14093" max="14093" width="45.28515625" style="102" customWidth="1"/>
    <col min="14094" max="14135" width="9.140625" style="102"/>
    <col min="14136" max="14136" width="62.28515625" style="102" customWidth="1"/>
    <col min="14137" max="14336" width="9.140625" style="102"/>
    <col min="14337" max="14337" width="4.42578125" style="102" customWidth="1"/>
    <col min="14338" max="14338" width="11.5703125" style="102" customWidth="1"/>
    <col min="14339" max="14339" width="40.42578125" style="102" customWidth="1"/>
    <col min="14340" max="14340" width="5.5703125" style="102" customWidth="1"/>
    <col min="14341" max="14341" width="8.5703125" style="102" customWidth="1"/>
    <col min="14342" max="14342" width="9.85546875" style="102" customWidth="1"/>
    <col min="14343" max="14343" width="13.85546875" style="102" customWidth="1"/>
    <col min="14344" max="14344" width="11" style="102" customWidth="1"/>
    <col min="14345" max="14345" width="9.7109375" style="102" customWidth="1"/>
    <col min="14346" max="14346" width="11.28515625" style="102" customWidth="1"/>
    <col min="14347" max="14347" width="10.42578125" style="102" customWidth="1"/>
    <col min="14348" max="14348" width="75.42578125" style="102" customWidth="1"/>
    <col min="14349" max="14349" width="45.28515625" style="102" customWidth="1"/>
    <col min="14350" max="14391" width="9.140625" style="102"/>
    <col min="14392" max="14392" width="62.28515625" style="102" customWidth="1"/>
    <col min="14393" max="14592" width="9.140625" style="102"/>
    <col min="14593" max="14593" width="4.42578125" style="102" customWidth="1"/>
    <col min="14594" max="14594" width="11.5703125" style="102" customWidth="1"/>
    <col min="14595" max="14595" width="40.42578125" style="102" customWidth="1"/>
    <col min="14596" max="14596" width="5.5703125" style="102" customWidth="1"/>
    <col min="14597" max="14597" width="8.5703125" style="102" customWidth="1"/>
    <col min="14598" max="14598" width="9.85546875" style="102" customWidth="1"/>
    <col min="14599" max="14599" width="13.85546875" style="102" customWidth="1"/>
    <col min="14600" max="14600" width="11" style="102" customWidth="1"/>
    <col min="14601" max="14601" width="9.7109375" style="102" customWidth="1"/>
    <col min="14602" max="14602" width="11.28515625" style="102" customWidth="1"/>
    <col min="14603" max="14603" width="10.42578125" style="102" customWidth="1"/>
    <col min="14604" max="14604" width="75.42578125" style="102" customWidth="1"/>
    <col min="14605" max="14605" width="45.28515625" style="102" customWidth="1"/>
    <col min="14606" max="14647" width="9.140625" style="102"/>
    <col min="14648" max="14648" width="62.28515625" style="102" customWidth="1"/>
    <col min="14649" max="14848" width="9.140625" style="102"/>
    <col min="14849" max="14849" width="4.42578125" style="102" customWidth="1"/>
    <col min="14850" max="14850" width="11.5703125" style="102" customWidth="1"/>
    <col min="14851" max="14851" width="40.42578125" style="102" customWidth="1"/>
    <col min="14852" max="14852" width="5.5703125" style="102" customWidth="1"/>
    <col min="14853" max="14853" width="8.5703125" style="102" customWidth="1"/>
    <col min="14854" max="14854" width="9.85546875" style="102" customWidth="1"/>
    <col min="14855" max="14855" width="13.85546875" style="102" customWidth="1"/>
    <col min="14856" max="14856" width="11" style="102" customWidth="1"/>
    <col min="14857" max="14857" width="9.7109375" style="102" customWidth="1"/>
    <col min="14858" max="14858" width="11.28515625" style="102" customWidth="1"/>
    <col min="14859" max="14859" width="10.42578125" style="102" customWidth="1"/>
    <col min="14860" max="14860" width="75.42578125" style="102" customWidth="1"/>
    <col min="14861" max="14861" width="45.28515625" style="102" customWidth="1"/>
    <col min="14862" max="14903" width="9.140625" style="102"/>
    <col min="14904" max="14904" width="62.28515625" style="102" customWidth="1"/>
    <col min="14905" max="15104" width="9.140625" style="102"/>
    <col min="15105" max="15105" width="4.42578125" style="102" customWidth="1"/>
    <col min="15106" max="15106" width="11.5703125" style="102" customWidth="1"/>
    <col min="15107" max="15107" width="40.42578125" style="102" customWidth="1"/>
    <col min="15108" max="15108" width="5.5703125" style="102" customWidth="1"/>
    <col min="15109" max="15109" width="8.5703125" style="102" customWidth="1"/>
    <col min="15110" max="15110" width="9.85546875" style="102" customWidth="1"/>
    <col min="15111" max="15111" width="13.85546875" style="102" customWidth="1"/>
    <col min="15112" max="15112" width="11" style="102" customWidth="1"/>
    <col min="15113" max="15113" width="9.7109375" style="102" customWidth="1"/>
    <col min="15114" max="15114" width="11.28515625" style="102" customWidth="1"/>
    <col min="15115" max="15115" width="10.42578125" style="102" customWidth="1"/>
    <col min="15116" max="15116" width="75.42578125" style="102" customWidth="1"/>
    <col min="15117" max="15117" width="45.28515625" style="102" customWidth="1"/>
    <col min="15118" max="15159" width="9.140625" style="102"/>
    <col min="15160" max="15160" width="62.28515625" style="102" customWidth="1"/>
    <col min="15161" max="15360" width="9.140625" style="102"/>
    <col min="15361" max="15361" width="4.42578125" style="102" customWidth="1"/>
    <col min="15362" max="15362" width="11.5703125" style="102" customWidth="1"/>
    <col min="15363" max="15363" width="40.42578125" style="102" customWidth="1"/>
    <col min="15364" max="15364" width="5.5703125" style="102" customWidth="1"/>
    <col min="15365" max="15365" width="8.5703125" style="102" customWidth="1"/>
    <col min="15366" max="15366" width="9.85546875" style="102" customWidth="1"/>
    <col min="15367" max="15367" width="13.85546875" style="102" customWidth="1"/>
    <col min="15368" max="15368" width="11" style="102" customWidth="1"/>
    <col min="15369" max="15369" width="9.7109375" style="102" customWidth="1"/>
    <col min="15370" max="15370" width="11.28515625" style="102" customWidth="1"/>
    <col min="15371" max="15371" width="10.42578125" style="102" customWidth="1"/>
    <col min="15372" max="15372" width="75.42578125" style="102" customWidth="1"/>
    <col min="15373" max="15373" width="45.28515625" style="102" customWidth="1"/>
    <col min="15374" max="15415" width="9.140625" style="102"/>
    <col min="15416" max="15416" width="62.28515625" style="102" customWidth="1"/>
    <col min="15417" max="15616" width="9.140625" style="102"/>
    <col min="15617" max="15617" width="4.42578125" style="102" customWidth="1"/>
    <col min="15618" max="15618" width="11.5703125" style="102" customWidth="1"/>
    <col min="15619" max="15619" width="40.42578125" style="102" customWidth="1"/>
    <col min="15620" max="15620" width="5.5703125" style="102" customWidth="1"/>
    <col min="15621" max="15621" width="8.5703125" style="102" customWidth="1"/>
    <col min="15622" max="15622" width="9.85546875" style="102" customWidth="1"/>
    <col min="15623" max="15623" width="13.85546875" style="102" customWidth="1"/>
    <col min="15624" max="15624" width="11" style="102" customWidth="1"/>
    <col min="15625" max="15625" width="9.7109375" style="102" customWidth="1"/>
    <col min="15626" max="15626" width="11.28515625" style="102" customWidth="1"/>
    <col min="15627" max="15627" width="10.42578125" style="102" customWidth="1"/>
    <col min="15628" max="15628" width="75.42578125" style="102" customWidth="1"/>
    <col min="15629" max="15629" width="45.28515625" style="102" customWidth="1"/>
    <col min="15630" max="15671" width="9.140625" style="102"/>
    <col min="15672" max="15672" width="62.28515625" style="102" customWidth="1"/>
    <col min="15673" max="15872" width="9.140625" style="102"/>
    <col min="15873" max="15873" width="4.42578125" style="102" customWidth="1"/>
    <col min="15874" max="15874" width="11.5703125" style="102" customWidth="1"/>
    <col min="15875" max="15875" width="40.42578125" style="102" customWidth="1"/>
    <col min="15876" max="15876" width="5.5703125" style="102" customWidth="1"/>
    <col min="15877" max="15877" width="8.5703125" style="102" customWidth="1"/>
    <col min="15878" max="15878" width="9.85546875" style="102" customWidth="1"/>
    <col min="15879" max="15879" width="13.85546875" style="102" customWidth="1"/>
    <col min="15880" max="15880" width="11" style="102" customWidth="1"/>
    <col min="15881" max="15881" width="9.7109375" style="102" customWidth="1"/>
    <col min="15882" max="15882" width="11.28515625" style="102" customWidth="1"/>
    <col min="15883" max="15883" width="10.42578125" style="102" customWidth="1"/>
    <col min="15884" max="15884" width="75.42578125" style="102" customWidth="1"/>
    <col min="15885" max="15885" width="45.28515625" style="102" customWidth="1"/>
    <col min="15886" max="15927" width="9.140625" style="102"/>
    <col min="15928" max="15928" width="62.28515625" style="102" customWidth="1"/>
    <col min="15929" max="16128" width="9.140625" style="102"/>
    <col min="16129" max="16129" width="4.42578125" style="102" customWidth="1"/>
    <col min="16130" max="16130" width="11.5703125" style="102" customWidth="1"/>
    <col min="16131" max="16131" width="40.42578125" style="102" customWidth="1"/>
    <col min="16132" max="16132" width="5.5703125" style="102" customWidth="1"/>
    <col min="16133" max="16133" width="8.5703125" style="102" customWidth="1"/>
    <col min="16134" max="16134" width="9.85546875" style="102" customWidth="1"/>
    <col min="16135" max="16135" width="13.85546875" style="102" customWidth="1"/>
    <col min="16136" max="16136" width="11" style="102" customWidth="1"/>
    <col min="16137" max="16137" width="9.7109375" style="102" customWidth="1"/>
    <col min="16138" max="16138" width="11.28515625" style="102" customWidth="1"/>
    <col min="16139" max="16139" width="10.42578125" style="102" customWidth="1"/>
    <col min="16140" max="16140" width="75.42578125" style="102" customWidth="1"/>
    <col min="16141" max="16141" width="45.28515625" style="102" customWidth="1"/>
    <col min="16142" max="16183" width="9.140625" style="102"/>
    <col min="16184" max="16184" width="62.28515625" style="102" customWidth="1"/>
    <col min="16185" max="16384" width="9.140625" style="102"/>
  </cols>
  <sheetData>
    <row r="1" spans="1:104" ht="15" customHeight="1" x14ac:dyDescent="0.25">
      <c r="A1" s="101" t="s">
        <v>34</v>
      </c>
      <c r="B1" s="101"/>
      <c r="C1" s="101"/>
      <c r="D1" s="101"/>
      <c r="E1" s="101"/>
      <c r="F1" s="101"/>
      <c r="G1" s="101"/>
    </row>
    <row r="2" spans="1:104" ht="3" customHeight="1" thickBot="1" x14ac:dyDescent="0.25">
      <c r="B2" s="103"/>
      <c r="C2" s="104"/>
      <c r="D2" s="104"/>
      <c r="E2" s="105"/>
      <c r="F2" s="104"/>
      <c r="G2" s="104"/>
    </row>
    <row r="3" spans="1:104" ht="13.5" customHeight="1" thickTop="1" x14ac:dyDescent="0.2">
      <c r="A3" s="106" t="s">
        <v>35</v>
      </c>
      <c r="B3" s="107"/>
      <c r="C3" s="108"/>
      <c r="D3" s="109" t="s">
        <v>340</v>
      </c>
      <c r="E3" s="110"/>
      <c r="F3" s="111"/>
      <c r="G3" s="112"/>
    </row>
    <row r="4" spans="1:104" ht="13.5" customHeight="1" thickBot="1" x14ac:dyDescent="0.25">
      <c r="A4" s="113" t="s">
        <v>36</v>
      </c>
      <c r="B4" s="114"/>
      <c r="C4" s="115"/>
      <c r="D4" s="116" t="s">
        <v>341</v>
      </c>
      <c r="E4" s="117"/>
      <c r="F4" s="118"/>
      <c r="G4" s="119"/>
    </row>
    <row r="5" spans="1:104" ht="13.5" thickTop="1" x14ac:dyDescent="0.2">
      <c r="A5" s="120"/>
    </row>
    <row r="6" spans="1:104" s="126" customFormat="1" ht="26.25" customHeight="1" x14ac:dyDescent="0.2">
      <c r="A6" s="122" t="s">
        <v>37</v>
      </c>
      <c r="B6" s="123" t="s">
        <v>38</v>
      </c>
      <c r="C6" s="123" t="s">
        <v>39</v>
      </c>
      <c r="D6" s="123" t="s">
        <v>40</v>
      </c>
      <c r="E6" s="123" t="s">
        <v>41</v>
      </c>
      <c r="F6" s="123" t="s">
        <v>42</v>
      </c>
      <c r="G6" s="124" t="s">
        <v>43</v>
      </c>
      <c r="H6" s="125" t="s">
        <v>44</v>
      </c>
      <c r="I6" s="125" t="s">
        <v>45</v>
      </c>
      <c r="J6" s="125" t="s">
        <v>46</v>
      </c>
      <c r="K6" s="125" t="s">
        <v>47</v>
      </c>
    </row>
    <row r="7" spans="1:104" ht="14.25" customHeight="1" x14ac:dyDescent="0.2">
      <c r="A7" s="127" t="s">
        <v>48</v>
      </c>
      <c r="B7" s="128" t="s">
        <v>234</v>
      </c>
      <c r="C7" s="129" t="s">
        <v>235</v>
      </c>
      <c r="D7" s="130"/>
      <c r="E7" s="131"/>
      <c r="F7" s="131"/>
      <c r="G7" s="132"/>
      <c r="H7" s="133"/>
      <c r="I7" s="134"/>
      <c r="J7" s="133"/>
      <c r="K7" s="134"/>
      <c r="O7" s="135"/>
    </row>
    <row r="8" spans="1:104" ht="22.5" x14ac:dyDescent="0.2">
      <c r="A8" s="136">
        <v>1</v>
      </c>
      <c r="B8" s="137" t="s">
        <v>236</v>
      </c>
      <c r="C8" s="138" t="s">
        <v>237</v>
      </c>
      <c r="D8" s="139" t="s">
        <v>49</v>
      </c>
      <c r="E8" s="140">
        <v>2.5</v>
      </c>
      <c r="F8" s="141">
        <v>0</v>
      </c>
      <c r="G8" s="142">
        <f>E8*F8</f>
        <v>0</v>
      </c>
      <c r="H8" s="143">
        <v>5.45E-2</v>
      </c>
      <c r="I8" s="144">
        <f>E8*H8</f>
        <v>0.13625000000000001</v>
      </c>
      <c r="J8" s="143">
        <v>0</v>
      </c>
      <c r="K8" s="144">
        <f>E8*J8</f>
        <v>0</v>
      </c>
      <c r="O8" s="135"/>
      <c r="Z8" s="135"/>
      <c r="AA8" s="135">
        <v>1</v>
      </c>
      <c r="AB8" s="135">
        <v>1</v>
      </c>
      <c r="AC8" s="135">
        <v>1</v>
      </c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45">
        <f>G8</f>
        <v>0</v>
      </c>
      <c r="BA8" s="135"/>
      <c r="BB8" s="135"/>
      <c r="BC8" s="135"/>
      <c r="BD8" s="135"/>
      <c r="BE8" s="135"/>
      <c r="BF8" s="135"/>
      <c r="BG8" s="135"/>
      <c r="BH8" s="135"/>
      <c r="BI8" s="135"/>
      <c r="CA8" s="135">
        <v>1</v>
      </c>
      <c r="CB8" s="135">
        <v>1</v>
      </c>
      <c r="CZ8" s="102">
        <v>1</v>
      </c>
    </row>
    <row r="9" spans="1:104" ht="22.5" x14ac:dyDescent="0.2">
      <c r="A9" s="136">
        <v>2</v>
      </c>
      <c r="B9" s="137" t="s">
        <v>238</v>
      </c>
      <c r="C9" s="138" t="s">
        <v>239</v>
      </c>
      <c r="D9" s="139" t="s">
        <v>56</v>
      </c>
      <c r="E9" s="140">
        <v>5.5</v>
      </c>
      <c r="F9" s="141">
        <v>0</v>
      </c>
      <c r="G9" s="142">
        <f>E9*F9</f>
        <v>0</v>
      </c>
      <c r="H9" s="143">
        <v>1E-3</v>
      </c>
      <c r="I9" s="144">
        <f>E9*H9</f>
        <v>5.4999999999999997E-3</v>
      </c>
      <c r="J9" s="143">
        <v>0</v>
      </c>
      <c r="K9" s="144">
        <f>E9*J9</f>
        <v>0</v>
      </c>
      <c r="O9" s="135"/>
      <c r="Z9" s="135"/>
      <c r="AA9" s="135">
        <v>1</v>
      </c>
      <c r="AB9" s="135">
        <v>1</v>
      </c>
      <c r="AC9" s="135">
        <v>1</v>
      </c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45">
        <f>G9</f>
        <v>0</v>
      </c>
      <c r="BA9" s="135"/>
      <c r="BB9" s="135"/>
      <c r="BC9" s="135"/>
      <c r="BD9" s="135"/>
      <c r="BE9" s="135"/>
      <c r="BF9" s="135"/>
      <c r="BG9" s="135"/>
      <c r="BH9" s="135"/>
      <c r="BI9" s="135"/>
      <c r="CA9" s="135">
        <v>1</v>
      </c>
      <c r="CB9" s="135">
        <v>1</v>
      </c>
      <c r="CZ9" s="102">
        <v>1</v>
      </c>
    </row>
    <row r="10" spans="1:104" x14ac:dyDescent="0.2">
      <c r="A10" s="146" t="s">
        <v>50</v>
      </c>
      <c r="B10" s="147" t="s">
        <v>234</v>
      </c>
      <c r="C10" s="148" t="s">
        <v>235</v>
      </c>
      <c r="D10" s="149"/>
      <c r="E10" s="150"/>
      <c r="F10" s="150"/>
      <c r="G10" s="151">
        <f>SUM(G7:G9)</f>
        <v>0</v>
      </c>
      <c r="H10" s="152"/>
      <c r="I10" s="151">
        <f>SUM(I7:I9)</f>
        <v>0.14175000000000001</v>
      </c>
      <c r="J10" s="153"/>
      <c r="K10" s="151">
        <f>SUM(K7:K9)</f>
        <v>0</v>
      </c>
      <c r="O10" s="135"/>
      <c r="X10" s="154">
        <f>K10</f>
        <v>0</v>
      </c>
      <c r="Y10" s="154">
        <f>I10</f>
        <v>0.14175000000000001</v>
      </c>
      <c r="Z10" s="145">
        <f>G10</f>
        <v>0</v>
      </c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55"/>
      <c r="BB10" s="155"/>
      <c r="BC10" s="155"/>
      <c r="BD10" s="155"/>
      <c r="BE10" s="155"/>
      <c r="BF10" s="155"/>
      <c r="BG10" s="135"/>
      <c r="BH10" s="135"/>
      <c r="BI10" s="135"/>
    </row>
    <row r="11" spans="1:104" ht="14.25" customHeight="1" x14ac:dyDescent="0.2">
      <c r="A11" s="127" t="s">
        <v>48</v>
      </c>
      <c r="B11" s="128" t="s">
        <v>240</v>
      </c>
      <c r="C11" s="129" t="s">
        <v>241</v>
      </c>
      <c r="D11" s="130"/>
      <c r="E11" s="131"/>
      <c r="F11" s="131"/>
      <c r="G11" s="132"/>
      <c r="H11" s="133"/>
      <c r="I11" s="134"/>
      <c r="J11" s="133"/>
      <c r="K11" s="134"/>
      <c r="O11" s="135"/>
    </row>
    <row r="12" spans="1:104" ht="33.75" x14ac:dyDescent="0.2">
      <c r="A12" s="136">
        <v>3</v>
      </c>
      <c r="B12" s="137" t="s">
        <v>242</v>
      </c>
      <c r="C12" s="138" t="s">
        <v>243</v>
      </c>
      <c r="D12" s="139" t="s">
        <v>49</v>
      </c>
      <c r="E12" s="140">
        <v>31.71</v>
      </c>
      <c r="F12" s="141">
        <v>0</v>
      </c>
      <c r="G12" s="142">
        <f>E12*F12</f>
        <v>0</v>
      </c>
      <c r="H12" s="143">
        <v>2.53E-2</v>
      </c>
      <c r="I12" s="144">
        <f>E12*H12</f>
        <v>0.80226300000000006</v>
      </c>
      <c r="J12" s="143">
        <v>0</v>
      </c>
      <c r="K12" s="144">
        <f>E12*J12</f>
        <v>0</v>
      </c>
      <c r="O12" s="135"/>
      <c r="Z12" s="135"/>
      <c r="AA12" s="135">
        <v>1</v>
      </c>
      <c r="AB12" s="135">
        <v>1</v>
      </c>
      <c r="AC12" s="135">
        <v>1</v>
      </c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45">
        <f>G12</f>
        <v>0</v>
      </c>
      <c r="BA12" s="135"/>
      <c r="BB12" s="135"/>
      <c r="BC12" s="135"/>
      <c r="BD12" s="135"/>
      <c r="BE12" s="135"/>
      <c r="BF12" s="135"/>
      <c r="BG12" s="135"/>
      <c r="BH12" s="135"/>
      <c r="BI12" s="135"/>
      <c r="CA12" s="135">
        <v>1</v>
      </c>
      <c r="CB12" s="135">
        <v>1</v>
      </c>
      <c r="CZ12" s="102">
        <v>1</v>
      </c>
    </row>
    <row r="13" spans="1:104" ht="22.5" x14ac:dyDescent="0.2">
      <c r="A13" s="136">
        <v>4</v>
      </c>
      <c r="B13" s="137" t="s">
        <v>244</v>
      </c>
      <c r="C13" s="138" t="s">
        <v>245</v>
      </c>
      <c r="D13" s="139" t="s">
        <v>49</v>
      </c>
      <c r="E13" s="140">
        <v>3.5</v>
      </c>
      <c r="F13" s="141">
        <v>0</v>
      </c>
      <c r="G13" s="142">
        <f>E13*F13</f>
        <v>0</v>
      </c>
      <c r="H13" s="143">
        <v>0</v>
      </c>
      <c r="I13" s="144">
        <f>E13*H13</f>
        <v>0</v>
      </c>
      <c r="J13" s="143">
        <v>0</v>
      </c>
      <c r="K13" s="144">
        <f>E13*J13</f>
        <v>0</v>
      </c>
      <c r="O13" s="135"/>
      <c r="Z13" s="135"/>
      <c r="AA13" s="135">
        <v>1</v>
      </c>
      <c r="AB13" s="135">
        <v>1</v>
      </c>
      <c r="AC13" s="135">
        <v>1</v>
      </c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45">
        <f>G13</f>
        <v>0</v>
      </c>
      <c r="BA13" s="135"/>
      <c r="BB13" s="135"/>
      <c r="BC13" s="135"/>
      <c r="BD13" s="135"/>
      <c r="BE13" s="135"/>
      <c r="BF13" s="135"/>
      <c r="BG13" s="135"/>
      <c r="BH13" s="135"/>
      <c r="BI13" s="135"/>
      <c r="CA13" s="135">
        <v>1</v>
      </c>
      <c r="CB13" s="135">
        <v>1</v>
      </c>
      <c r="CZ13" s="102">
        <v>1</v>
      </c>
    </row>
    <row r="14" spans="1:104" x14ac:dyDescent="0.2">
      <c r="A14" s="136">
        <v>5</v>
      </c>
      <c r="B14" s="137" t="s">
        <v>246</v>
      </c>
      <c r="C14" s="138" t="s">
        <v>247</v>
      </c>
      <c r="D14" s="139" t="s">
        <v>49</v>
      </c>
      <c r="E14" s="140">
        <v>31.71</v>
      </c>
      <c r="F14" s="141">
        <v>0</v>
      </c>
      <c r="G14" s="142">
        <f>E14*F14</f>
        <v>0</v>
      </c>
      <c r="H14" s="143">
        <v>2.0000000000000002E-5</v>
      </c>
      <c r="I14" s="144">
        <f>E14*H14</f>
        <v>6.3420000000000002E-4</v>
      </c>
      <c r="J14" s="143">
        <v>0</v>
      </c>
      <c r="K14" s="144">
        <f>E14*J14</f>
        <v>0</v>
      </c>
      <c r="O14" s="135"/>
      <c r="Z14" s="135"/>
      <c r="AA14" s="135">
        <v>1</v>
      </c>
      <c r="AB14" s="135">
        <v>1</v>
      </c>
      <c r="AC14" s="135">
        <v>1</v>
      </c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45">
        <f>G14</f>
        <v>0</v>
      </c>
      <c r="BA14" s="135"/>
      <c r="BB14" s="135"/>
      <c r="BC14" s="135"/>
      <c r="BD14" s="135"/>
      <c r="BE14" s="135"/>
      <c r="BF14" s="135"/>
      <c r="BG14" s="135"/>
      <c r="BH14" s="135"/>
      <c r="BI14" s="135"/>
      <c r="CA14" s="135">
        <v>1</v>
      </c>
      <c r="CB14" s="135">
        <v>1</v>
      </c>
      <c r="CZ14" s="102">
        <v>1</v>
      </c>
    </row>
    <row r="15" spans="1:104" x14ac:dyDescent="0.2">
      <c r="A15" s="146" t="s">
        <v>50</v>
      </c>
      <c r="B15" s="147" t="s">
        <v>240</v>
      </c>
      <c r="C15" s="148" t="s">
        <v>241</v>
      </c>
      <c r="D15" s="149"/>
      <c r="E15" s="150"/>
      <c r="F15" s="150"/>
      <c r="G15" s="151">
        <f>SUM(G11:G14)</f>
        <v>0</v>
      </c>
      <c r="H15" s="152"/>
      <c r="I15" s="151">
        <f>SUM(I11:I14)</f>
        <v>0.80289720000000009</v>
      </c>
      <c r="J15" s="153"/>
      <c r="K15" s="151">
        <f>SUM(K11:K14)</f>
        <v>0</v>
      </c>
      <c r="O15" s="135"/>
      <c r="X15" s="154">
        <f>K15</f>
        <v>0</v>
      </c>
      <c r="Y15" s="154">
        <f>I15</f>
        <v>0.80289720000000009</v>
      </c>
      <c r="Z15" s="145">
        <f>G15</f>
        <v>0</v>
      </c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55"/>
      <c r="BB15" s="155"/>
      <c r="BC15" s="155"/>
      <c r="BD15" s="155"/>
      <c r="BE15" s="155"/>
      <c r="BF15" s="155"/>
      <c r="BG15" s="135"/>
      <c r="BH15" s="135"/>
      <c r="BI15" s="135"/>
    </row>
    <row r="16" spans="1:104" ht="14.25" customHeight="1" x14ac:dyDescent="0.2">
      <c r="A16" s="127" t="s">
        <v>48</v>
      </c>
      <c r="B16" s="128" t="s">
        <v>52</v>
      </c>
      <c r="C16" s="129" t="s">
        <v>53</v>
      </c>
      <c r="D16" s="130"/>
      <c r="E16" s="131"/>
      <c r="F16" s="131"/>
      <c r="G16" s="132"/>
      <c r="H16" s="133"/>
      <c r="I16" s="134"/>
      <c r="J16" s="133"/>
      <c r="K16" s="134"/>
      <c r="O16" s="135"/>
    </row>
    <row r="17" spans="1:104" x14ac:dyDescent="0.2">
      <c r="A17" s="136">
        <v>6</v>
      </c>
      <c r="B17" s="137" t="s">
        <v>54</v>
      </c>
      <c r="C17" s="138" t="s">
        <v>55</v>
      </c>
      <c r="D17" s="139" t="s">
        <v>56</v>
      </c>
      <c r="E17" s="140">
        <v>10</v>
      </c>
      <c r="F17" s="141">
        <v>0</v>
      </c>
      <c r="G17" s="142">
        <f>E17*F17</f>
        <v>0</v>
      </c>
      <c r="H17" s="143">
        <v>0</v>
      </c>
      <c r="I17" s="144">
        <f>E17*H17</f>
        <v>0</v>
      </c>
      <c r="J17" s="143">
        <v>0</v>
      </c>
      <c r="K17" s="144">
        <f>E17*J17</f>
        <v>0</v>
      </c>
      <c r="O17" s="135"/>
      <c r="Z17" s="135"/>
      <c r="AA17" s="135">
        <v>1</v>
      </c>
      <c r="AB17" s="135">
        <v>7</v>
      </c>
      <c r="AC17" s="135">
        <v>7</v>
      </c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45">
        <f>G17</f>
        <v>0</v>
      </c>
      <c r="BA17" s="135"/>
      <c r="BB17" s="135"/>
      <c r="BC17" s="135"/>
      <c r="BD17" s="135"/>
      <c r="BE17" s="135"/>
      <c r="BF17" s="135"/>
      <c r="BG17" s="135"/>
      <c r="BH17" s="135"/>
      <c r="BI17" s="135"/>
      <c r="CA17" s="135">
        <v>1</v>
      </c>
      <c r="CB17" s="135">
        <v>7</v>
      </c>
      <c r="CZ17" s="102">
        <v>1</v>
      </c>
    </row>
    <row r="18" spans="1:104" x14ac:dyDescent="0.2">
      <c r="A18" s="136">
        <v>7</v>
      </c>
      <c r="B18" s="137" t="s">
        <v>57</v>
      </c>
      <c r="C18" s="138" t="s">
        <v>58</v>
      </c>
      <c r="D18" s="139" t="s">
        <v>59</v>
      </c>
      <c r="E18" s="140">
        <v>20</v>
      </c>
      <c r="F18" s="141">
        <v>0</v>
      </c>
      <c r="G18" s="142">
        <f>E18*F18</f>
        <v>0</v>
      </c>
      <c r="H18" s="143">
        <v>0</v>
      </c>
      <c r="I18" s="144">
        <f>E18*H18</f>
        <v>0</v>
      </c>
      <c r="J18" s="143">
        <v>0</v>
      </c>
      <c r="K18" s="144">
        <f>E18*J18</f>
        <v>0</v>
      </c>
      <c r="O18" s="135"/>
      <c r="Z18" s="135"/>
      <c r="AA18" s="135">
        <v>1</v>
      </c>
      <c r="AB18" s="135">
        <v>7</v>
      </c>
      <c r="AC18" s="135">
        <v>7</v>
      </c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45">
        <f>G18</f>
        <v>0</v>
      </c>
      <c r="BA18" s="135"/>
      <c r="BB18" s="135"/>
      <c r="BC18" s="135"/>
      <c r="BD18" s="135"/>
      <c r="BE18" s="135"/>
      <c r="BF18" s="135"/>
      <c r="BG18" s="135"/>
      <c r="BH18" s="135"/>
      <c r="BI18" s="135"/>
      <c r="CA18" s="135">
        <v>1</v>
      </c>
      <c r="CB18" s="135">
        <v>7</v>
      </c>
      <c r="CZ18" s="102">
        <v>1</v>
      </c>
    </row>
    <row r="19" spans="1:104" ht="22.5" x14ac:dyDescent="0.2">
      <c r="A19" s="136">
        <v>8</v>
      </c>
      <c r="B19" s="137" t="s">
        <v>60</v>
      </c>
      <c r="C19" s="138" t="s">
        <v>61</v>
      </c>
      <c r="D19" s="139" t="s">
        <v>49</v>
      </c>
      <c r="E19" s="140">
        <v>36</v>
      </c>
      <c r="F19" s="141">
        <v>0</v>
      </c>
      <c r="G19" s="142">
        <f>E19*F19</f>
        <v>0</v>
      </c>
      <c r="H19" s="143">
        <v>1.8380000000000001E-2</v>
      </c>
      <c r="I19" s="144">
        <f>E19*H19</f>
        <v>0.66168000000000005</v>
      </c>
      <c r="J19" s="143">
        <v>0</v>
      </c>
      <c r="K19" s="144">
        <f>E19*J19</f>
        <v>0</v>
      </c>
      <c r="O19" s="135"/>
      <c r="Z19" s="135"/>
      <c r="AA19" s="135">
        <v>1</v>
      </c>
      <c r="AB19" s="135">
        <v>1</v>
      </c>
      <c r="AC19" s="135">
        <v>1</v>
      </c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45">
        <f>G19</f>
        <v>0</v>
      </c>
      <c r="BA19" s="135"/>
      <c r="BB19" s="135"/>
      <c r="BC19" s="135"/>
      <c r="BD19" s="135"/>
      <c r="BE19" s="135"/>
      <c r="BF19" s="135"/>
      <c r="BG19" s="135"/>
      <c r="BH19" s="135"/>
      <c r="BI19" s="135"/>
      <c r="CA19" s="135">
        <v>1</v>
      </c>
      <c r="CB19" s="135">
        <v>1</v>
      </c>
      <c r="CZ19" s="102">
        <v>1</v>
      </c>
    </row>
    <row r="20" spans="1:104" x14ac:dyDescent="0.2">
      <c r="A20" s="136">
        <v>9</v>
      </c>
      <c r="B20" s="137" t="s">
        <v>62</v>
      </c>
      <c r="C20" s="138" t="s">
        <v>63</v>
      </c>
      <c r="D20" s="139" t="s">
        <v>49</v>
      </c>
      <c r="E20" s="140">
        <v>720</v>
      </c>
      <c r="F20" s="141">
        <v>0</v>
      </c>
      <c r="G20" s="142">
        <f>E20*F20</f>
        <v>0</v>
      </c>
      <c r="H20" s="143">
        <v>0</v>
      </c>
      <c r="I20" s="144">
        <f>E20*H20</f>
        <v>0</v>
      </c>
      <c r="J20" s="143">
        <v>0</v>
      </c>
      <c r="K20" s="144">
        <f>E20*J20</f>
        <v>0</v>
      </c>
      <c r="O20" s="135"/>
      <c r="Z20" s="135"/>
      <c r="AA20" s="135">
        <v>1</v>
      </c>
      <c r="AB20" s="135">
        <v>1</v>
      </c>
      <c r="AC20" s="135">
        <v>1</v>
      </c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45">
        <f>G20</f>
        <v>0</v>
      </c>
      <c r="BA20" s="135"/>
      <c r="BB20" s="135"/>
      <c r="BC20" s="135"/>
      <c r="BD20" s="135"/>
      <c r="BE20" s="135"/>
      <c r="BF20" s="135"/>
      <c r="BG20" s="135"/>
      <c r="BH20" s="135"/>
      <c r="BI20" s="135"/>
      <c r="CA20" s="135">
        <v>1</v>
      </c>
      <c r="CB20" s="135">
        <v>1</v>
      </c>
      <c r="CZ20" s="102">
        <v>1</v>
      </c>
    </row>
    <row r="21" spans="1:104" ht="22.5" x14ac:dyDescent="0.2">
      <c r="A21" s="136">
        <v>10</v>
      </c>
      <c r="B21" s="137" t="s">
        <v>64</v>
      </c>
      <c r="C21" s="138" t="s">
        <v>65</v>
      </c>
      <c r="D21" s="139" t="s">
        <v>66</v>
      </c>
      <c r="E21" s="140">
        <v>80</v>
      </c>
      <c r="F21" s="141">
        <v>0</v>
      </c>
      <c r="G21" s="142">
        <f>E21*F21</f>
        <v>0</v>
      </c>
      <c r="H21" s="143">
        <v>0</v>
      </c>
      <c r="I21" s="144">
        <f>E21*H21</f>
        <v>0</v>
      </c>
      <c r="J21" s="143">
        <v>0</v>
      </c>
      <c r="K21" s="144">
        <f>E21*J21</f>
        <v>0</v>
      </c>
      <c r="O21" s="135"/>
      <c r="Z21" s="135"/>
      <c r="AA21" s="135">
        <v>1</v>
      </c>
      <c r="AB21" s="135">
        <v>1</v>
      </c>
      <c r="AC21" s="135">
        <v>1</v>
      </c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45">
        <f>G21</f>
        <v>0</v>
      </c>
      <c r="BA21" s="135"/>
      <c r="BB21" s="135"/>
      <c r="BC21" s="135"/>
      <c r="BD21" s="135"/>
      <c r="BE21" s="135"/>
      <c r="BF21" s="135"/>
      <c r="BG21" s="135"/>
      <c r="BH21" s="135"/>
      <c r="BI21" s="135"/>
      <c r="CA21" s="135">
        <v>1</v>
      </c>
      <c r="CB21" s="135">
        <v>1</v>
      </c>
      <c r="CZ21" s="102">
        <v>1</v>
      </c>
    </row>
    <row r="22" spans="1:104" ht="22.5" x14ac:dyDescent="0.2">
      <c r="A22" s="136">
        <v>11</v>
      </c>
      <c r="B22" s="137" t="s">
        <v>67</v>
      </c>
      <c r="C22" s="138" t="s">
        <v>68</v>
      </c>
      <c r="D22" s="139" t="s">
        <v>69</v>
      </c>
      <c r="E22" s="140">
        <v>1</v>
      </c>
      <c r="F22" s="141">
        <v>0</v>
      </c>
      <c r="G22" s="142">
        <f>E22*F22</f>
        <v>0</v>
      </c>
      <c r="H22" s="143">
        <v>0</v>
      </c>
      <c r="I22" s="144">
        <f>E22*H22</f>
        <v>0</v>
      </c>
      <c r="J22" s="143">
        <v>0</v>
      </c>
      <c r="K22" s="144">
        <f>E22*J22</f>
        <v>0</v>
      </c>
      <c r="O22" s="135"/>
      <c r="Z22" s="135"/>
      <c r="AA22" s="135">
        <v>1</v>
      </c>
      <c r="AB22" s="135">
        <v>1</v>
      </c>
      <c r="AC22" s="135">
        <v>1</v>
      </c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45">
        <f>G22</f>
        <v>0</v>
      </c>
      <c r="BA22" s="135"/>
      <c r="BB22" s="135"/>
      <c r="BC22" s="135"/>
      <c r="BD22" s="135"/>
      <c r="BE22" s="135"/>
      <c r="BF22" s="135"/>
      <c r="BG22" s="135"/>
      <c r="BH22" s="135"/>
      <c r="BI22" s="135"/>
      <c r="CA22" s="135">
        <v>1</v>
      </c>
      <c r="CB22" s="135">
        <v>1</v>
      </c>
      <c r="CZ22" s="102">
        <v>1</v>
      </c>
    </row>
    <row r="23" spans="1:104" ht="22.5" x14ac:dyDescent="0.2">
      <c r="A23" s="136">
        <v>12</v>
      </c>
      <c r="B23" s="137" t="s">
        <v>70</v>
      </c>
      <c r="C23" s="138" t="s">
        <v>71</v>
      </c>
      <c r="D23" s="139" t="s">
        <v>49</v>
      </c>
      <c r="E23" s="140">
        <v>36</v>
      </c>
      <c r="F23" s="141">
        <v>0</v>
      </c>
      <c r="G23" s="142">
        <f>E23*F23</f>
        <v>0</v>
      </c>
      <c r="H23" s="143">
        <v>0</v>
      </c>
      <c r="I23" s="144">
        <f>E23*H23</f>
        <v>0</v>
      </c>
      <c r="J23" s="143">
        <v>0</v>
      </c>
      <c r="K23" s="144">
        <f>E23*J23</f>
        <v>0</v>
      </c>
      <c r="O23" s="135"/>
      <c r="Z23" s="135"/>
      <c r="AA23" s="135">
        <v>1</v>
      </c>
      <c r="AB23" s="135">
        <v>1</v>
      </c>
      <c r="AC23" s="135">
        <v>1</v>
      </c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45">
        <f>G23</f>
        <v>0</v>
      </c>
      <c r="BA23" s="135"/>
      <c r="BB23" s="135"/>
      <c r="BC23" s="135"/>
      <c r="BD23" s="135"/>
      <c r="BE23" s="135"/>
      <c r="BF23" s="135"/>
      <c r="BG23" s="135"/>
      <c r="BH23" s="135"/>
      <c r="BI23" s="135"/>
      <c r="CA23" s="135">
        <v>1</v>
      </c>
      <c r="CB23" s="135">
        <v>1</v>
      </c>
      <c r="CZ23" s="102">
        <v>1</v>
      </c>
    </row>
    <row r="24" spans="1:104" x14ac:dyDescent="0.2">
      <c r="A24" s="146" t="s">
        <v>50</v>
      </c>
      <c r="B24" s="147" t="s">
        <v>52</v>
      </c>
      <c r="C24" s="148" t="s">
        <v>53</v>
      </c>
      <c r="D24" s="149"/>
      <c r="E24" s="150"/>
      <c r="F24" s="150"/>
      <c r="G24" s="151">
        <f>SUM(G16:G23)</f>
        <v>0</v>
      </c>
      <c r="H24" s="152"/>
      <c r="I24" s="151">
        <f>SUM(I16:I23)</f>
        <v>0.66168000000000005</v>
      </c>
      <c r="J24" s="153"/>
      <c r="K24" s="151">
        <f>SUM(K16:K23)</f>
        <v>0</v>
      </c>
      <c r="O24" s="135"/>
      <c r="X24" s="154">
        <f>K24</f>
        <v>0</v>
      </c>
      <c r="Y24" s="154">
        <f>I24</f>
        <v>0.66168000000000005</v>
      </c>
      <c r="Z24" s="145">
        <f>G24</f>
        <v>0</v>
      </c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5"/>
      <c r="AW24" s="135"/>
      <c r="AX24" s="135"/>
      <c r="AY24" s="135"/>
      <c r="AZ24" s="135"/>
      <c r="BA24" s="155"/>
      <c r="BB24" s="155"/>
      <c r="BC24" s="155"/>
      <c r="BD24" s="155"/>
      <c r="BE24" s="155"/>
      <c r="BF24" s="155"/>
      <c r="BG24" s="135"/>
      <c r="BH24" s="135"/>
      <c r="BI24" s="135"/>
    </row>
    <row r="25" spans="1:104" ht="14.25" customHeight="1" x14ac:dyDescent="0.2">
      <c r="A25" s="127" t="s">
        <v>48</v>
      </c>
      <c r="B25" s="128" t="s">
        <v>248</v>
      </c>
      <c r="C25" s="129" t="s">
        <v>249</v>
      </c>
      <c r="D25" s="130"/>
      <c r="E25" s="131"/>
      <c r="F25" s="131"/>
      <c r="G25" s="132"/>
      <c r="H25" s="133"/>
      <c r="I25" s="134"/>
      <c r="J25" s="133"/>
      <c r="K25" s="134"/>
      <c r="O25" s="135"/>
    </row>
    <row r="26" spans="1:104" ht="22.5" x14ac:dyDescent="0.2">
      <c r="A26" s="136">
        <v>13</v>
      </c>
      <c r="B26" s="137" t="s">
        <v>250</v>
      </c>
      <c r="C26" s="138" t="s">
        <v>251</v>
      </c>
      <c r="D26" s="139" t="s">
        <v>49</v>
      </c>
      <c r="E26" s="140">
        <v>95</v>
      </c>
      <c r="F26" s="141">
        <v>0</v>
      </c>
      <c r="G26" s="142">
        <f>E26*F26</f>
        <v>0</v>
      </c>
      <c r="H26" s="143">
        <v>3.2000000000000003E-4</v>
      </c>
      <c r="I26" s="144">
        <f>E26*H26</f>
        <v>3.0400000000000003E-2</v>
      </c>
      <c r="J26" s="143">
        <v>0</v>
      </c>
      <c r="K26" s="144">
        <f>E26*J26</f>
        <v>0</v>
      </c>
      <c r="O26" s="135"/>
      <c r="Z26" s="135"/>
      <c r="AA26" s="135">
        <v>1</v>
      </c>
      <c r="AB26" s="135">
        <v>1</v>
      </c>
      <c r="AC26" s="135">
        <v>1</v>
      </c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45">
        <f>G26</f>
        <v>0</v>
      </c>
      <c r="BA26" s="135"/>
      <c r="BB26" s="135"/>
      <c r="BC26" s="135"/>
      <c r="BD26" s="135"/>
      <c r="BE26" s="135"/>
      <c r="BF26" s="135"/>
      <c r="BG26" s="135"/>
      <c r="BH26" s="135"/>
      <c r="BI26" s="135"/>
      <c r="CA26" s="135">
        <v>1</v>
      </c>
      <c r="CB26" s="135">
        <v>1</v>
      </c>
      <c r="CZ26" s="102">
        <v>1</v>
      </c>
    </row>
    <row r="27" spans="1:104" x14ac:dyDescent="0.2">
      <c r="A27" s="136">
        <v>14</v>
      </c>
      <c r="B27" s="137" t="s">
        <v>252</v>
      </c>
      <c r="C27" s="138" t="s">
        <v>253</v>
      </c>
      <c r="D27" s="139" t="s">
        <v>49</v>
      </c>
      <c r="E27" s="140">
        <v>95</v>
      </c>
      <c r="F27" s="141">
        <v>0</v>
      </c>
      <c r="G27" s="142">
        <f>E27*F27</f>
        <v>0</v>
      </c>
      <c r="H27" s="143">
        <v>0</v>
      </c>
      <c r="I27" s="144">
        <f>E27*H27</f>
        <v>0</v>
      </c>
      <c r="J27" s="143">
        <v>0</v>
      </c>
      <c r="K27" s="144">
        <f>E27*J27</f>
        <v>0</v>
      </c>
      <c r="O27" s="135"/>
      <c r="Z27" s="135"/>
      <c r="AA27" s="135">
        <v>1</v>
      </c>
      <c r="AB27" s="135">
        <v>1</v>
      </c>
      <c r="AC27" s="135">
        <v>1</v>
      </c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45">
        <f>G27</f>
        <v>0</v>
      </c>
      <c r="BA27" s="135"/>
      <c r="BB27" s="135"/>
      <c r="BC27" s="135"/>
      <c r="BD27" s="135"/>
      <c r="BE27" s="135"/>
      <c r="BF27" s="135"/>
      <c r="BG27" s="135"/>
      <c r="BH27" s="135"/>
      <c r="BI27" s="135"/>
      <c r="CA27" s="135">
        <v>1</v>
      </c>
      <c r="CB27" s="135">
        <v>1</v>
      </c>
      <c r="CZ27" s="102">
        <v>1</v>
      </c>
    </row>
    <row r="28" spans="1:104" x14ac:dyDescent="0.2">
      <c r="A28" s="146" t="s">
        <v>50</v>
      </c>
      <c r="B28" s="147" t="s">
        <v>248</v>
      </c>
      <c r="C28" s="148" t="s">
        <v>249</v>
      </c>
      <c r="D28" s="149"/>
      <c r="E28" s="150"/>
      <c r="F28" s="150"/>
      <c r="G28" s="151">
        <f>SUM(G25:G27)</f>
        <v>0</v>
      </c>
      <c r="H28" s="152"/>
      <c r="I28" s="151">
        <f>SUM(I25:I27)</f>
        <v>3.0400000000000003E-2</v>
      </c>
      <c r="J28" s="153"/>
      <c r="K28" s="151">
        <f>SUM(K25:K27)</f>
        <v>0</v>
      </c>
      <c r="O28" s="135"/>
      <c r="X28" s="154">
        <f>K28</f>
        <v>0</v>
      </c>
      <c r="Y28" s="154">
        <f>I28</f>
        <v>3.0400000000000003E-2</v>
      </c>
      <c r="Z28" s="145">
        <f>G28</f>
        <v>0</v>
      </c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55"/>
      <c r="BB28" s="155"/>
      <c r="BC28" s="155"/>
      <c r="BD28" s="155"/>
      <c r="BE28" s="155"/>
      <c r="BF28" s="155"/>
      <c r="BG28" s="135"/>
      <c r="BH28" s="135"/>
      <c r="BI28" s="135"/>
    </row>
    <row r="29" spans="1:104" ht="14.25" customHeight="1" x14ac:dyDescent="0.2">
      <c r="A29" s="127" t="s">
        <v>48</v>
      </c>
      <c r="B29" s="128" t="s">
        <v>254</v>
      </c>
      <c r="C29" s="129" t="s">
        <v>255</v>
      </c>
      <c r="D29" s="130"/>
      <c r="E29" s="131"/>
      <c r="F29" s="131"/>
      <c r="G29" s="132"/>
      <c r="H29" s="133"/>
      <c r="I29" s="134"/>
      <c r="J29" s="133"/>
      <c r="K29" s="134"/>
      <c r="O29" s="135"/>
    </row>
    <row r="30" spans="1:104" ht="22.5" x14ac:dyDescent="0.2">
      <c r="A30" s="136">
        <v>15</v>
      </c>
      <c r="B30" s="137" t="s">
        <v>256</v>
      </c>
      <c r="C30" s="138" t="s">
        <v>257</v>
      </c>
      <c r="D30" s="139" t="s">
        <v>49</v>
      </c>
      <c r="E30" s="140">
        <v>31.71</v>
      </c>
      <c r="F30" s="141">
        <v>0</v>
      </c>
      <c r="G30" s="142">
        <f>E30*F30</f>
        <v>0</v>
      </c>
      <c r="H30" s="143">
        <v>0</v>
      </c>
      <c r="I30" s="144">
        <f>E30*H30</f>
        <v>0</v>
      </c>
      <c r="J30" s="143">
        <v>-5.8999999999999997E-2</v>
      </c>
      <c r="K30" s="144">
        <f>E30*J30</f>
        <v>-1.8708899999999999</v>
      </c>
      <c r="O30" s="135"/>
      <c r="Z30" s="135"/>
      <c r="AA30" s="135">
        <v>1</v>
      </c>
      <c r="AB30" s="135">
        <v>1</v>
      </c>
      <c r="AC30" s="135">
        <v>1</v>
      </c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5"/>
      <c r="AV30" s="135"/>
      <c r="AW30" s="135"/>
      <c r="AX30" s="135"/>
      <c r="AY30" s="135"/>
      <c r="AZ30" s="145">
        <f>G30</f>
        <v>0</v>
      </c>
      <c r="BA30" s="135"/>
      <c r="BB30" s="135"/>
      <c r="BC30" s="135"/>
      <c r="BD30" s="135"/>
      <c r="BE30" s="135"/>
      <c r="BF30" s="135"/>
      <c r="BG30" s="135"/>
      <c r="BH30" s="135"/>
      <c r="BI30" s="135"/>
      <c r="CA30" s="135">
        <v>1</v>
      </c>
      <c r="CB30" s="135">
        <v>1</v>
      </c>
      <c r="CZ30" s="102">
        <v>1</v>
      </c>
    </row>
    <row r="31" spans="1:104" ht="22.5" x14ac:dyDescent="0.2">
      <c r="A31" s="136">
        <v>16</v>
      </c>
      <c r="B31" s="137" t="s">
        <v>258</v>
      </c>
      <c r="C31" s="138" t="s">
        <v>259</v>
      </c>
      <c r="D31" s="139" t="s">
        <v>49</v>
      </c>
      <c r="E31" s="140">
        <v>18.75</v>
      </c>
      <c r="F31" s="141">
        <v>0</v>
      </c>
      <c r="G31" s="142">
        <f>E31*F31</f>
        <v>0</v>
      </c>
      <c r="H31" s="143">
        <v>0</v>
      </c>
      <c r="I31" s="144">
        <f>E31*H31</f>
        <v>0</v>
      </c>
      <c r="J31" s="143">
        <v>-1.4E-2</v>
      </c>
      <c r="K31" s="144">
        <f>E31*J31</f>
        <v>-0.26250000000000001</v>
      </c>
      <c r="O31" s="135"/>
      <c r="Z31" s="135"/>
      <c r="AA31" s="135">
        <v>1</v>
      </c>
      <c r="AB31" s="135">
        <v>1</v>
      </c>
      <c r="AC31" s="135">
        <v>1</v>
      </c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135"/>
      <c r="AZ31" s="145">
        <f>G31</f>
        <v>0</v>
      </c>
      <c r="BA31" s="135"/>
      <c r="BB31" s="135"/>
      <c r="BC31" s="135"/>
      <c r="BD31" s="135"/>
      <c r="BE31" s="135"/>
      <c r="BF31" s="135"/>
      <c r="BG31" s="135"/>
      <c r="BH31" s="135"/>
      <c r="BI31" s="135"/>
      <c r="CA31" s="135">
        <v>1</v>
      </c>
      <c r="CB31" s="135">
        <v>1</v>
      </c>
      <c r="CZ31" s="102">
        <v>1</v>
      </c>
    </row>
    <row r="32" spans="1:104" ht="22.5" x14ac:dyDescent="0.2">
      <c r="A32" s="136">
        <v>17</v>
      </c>
      <c r="B32" s="137" t="s">
        <v>260</v>
      </c>
      <c r="C32" s="138" t="s">
        <v>261</v>
      </c>
      <c r="D32" s="139" t="s">
        <v>49</v>
      </c>
      <c r="E32" s="140">
        <v>12.96</v>
      </c>
      <c r="F32" s="141">
        <v>0</v>
      </c>
      <c r="G32" s="142">
        <f>E32*F32</f>
        <v>0</v>
      </c>
      <c r="H32" s="143">
        <v>0</v>
      </c>
      <c r="I32" s="144">
        <f>E32*H32</f>
        <v>0</v>
      </c>
      <c r="J32" s="143">
        <v>-1.4E-2</v>
      </c>
      <c r="K32" s="144">
        <f>E32*J32</f>
        <v>-0.18144000000000002</v>
      </c>
      <c r="O32" s="135"/>
      <c r="Z32" s="135"/>
      <c r="AA32" s="135">
        <v>1</v>
      </c>
      <c r="AB32" s="135">
        <v>1</v>
      </c>
      <c r="AC32" s="135">
        <v>1</v>
      </c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5"/>
      <c r="AV32" s="135"/>
      <c r="AW32" s="135"/>
      <c r="AX32" s="135"/>
      <c r="AY32" s="135"/>
      <c r="AZ32" s="145">
        <f>G32</f>
        <v>0</v>
      </c>
      <c r="BA32" s="135"/>
      <c r="BB32" s="135"/>
      <c r="BC32" s="135"/>
      <c r="BD32" s="135"/>
      <c r="BE32" s="135"/>
      <c r="BF32" s="135"/>
      <c r="BG32" s="135"/>
      <c r="BH32" s="135"/>
      <c r="BI32" s="135"/>
      <c r="CA32" s="135">
        <v>1</v>
      </c>
      <c r="CB32" s="135">
        <v>1</v>
      </c>
      <c r="CZ32" s="102">
        <v>1</v>
      </c>
    </row>
    <row r="33" spans="1:104" x14ac:dyDescent="0.2">
      <c r="A33" s="146" t="s">
        <v>50</v>
      </c>
      <c r="B33" s="147" t="s">
        <v>254</v>
      </c>
      <c r="C33" s="148" t="s">
        <v>255</v>
      </c>
      <c r="D33" s="149"/>
      <c r="E33" s="150"/>
      <c r="F33" s="150"/>
      <c r="G33" s="151">
        <f>SUM(G29:G32)</f>
        <v>0</v>
      </c>
      <c r="H33" s="152"/>
      <c r="I33" s="151">
        <f>SUM(I29:I32)</f>
        <v>0</v>
      </c>
      <c r="J33" s="153"/>
      <c r="K33" s="151">
        <f>SUM(K29:K32)</f>
        <v>-2.3148299999999997</v>
      </c>
      <c r="O33" s="135"/>
      <c r="X33" s="154">
        <f>K33</f>
        <v>-2.3148299999999997</v>
      </c>
      <c r="Y33" s="154">
        <f>I33</f>
        <v>0</v>
      </c>
      <c r="Z33" s="145">
        <f>G33</f>
        <v>0</v>
      </c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55"/>
      <c r="BB33" s="155"/>
      <c r="BC33" s="155"/>
      <c r="BD33" s="155"/>
      <c r="BE33" s="155"/>
      <c r="BF33" s="155"/>
      <c r="BG33" s="135"/>
      <c r="BH33" s="135"/>
      <c r="BI33" s="135"/>
    </row>
    <row r="34" spans="1:104" ht="14.25" customHeight="1" x14ac:dyDescent="0.2">
      <c r="A34" s="127" t="s">
        <v>48</v>
      </c>
      <c r="B34" s="128" t="s">
        <v>72</v>
      </c>
      <c r="C34" s="129" t="s">
        <v>73</v>
      </c>
      <c r="D34" s="130"/>
      <c r="E34" s="131"/>
      <c r="F34" s="131"/>
      <c r="G34" s="132"/>
      <c r="H34" s="133"/>
      <c r="I34" s="134"/>
      <c r="J34" s="133"/>
      <c r="K34" s="134"/>
      <c r="O34" s="135"/>
    </row>
    <row r="35" spans="1:104" ht="22.5" x14ac:dyDescent="0.2">
      <c r="A35" s="136">
        <v>18</v>
      </c>
      <c r="B35" s="137" t="s">
        <v>74</v>
      </c>
      <c r="C35" s="138" t="s">
        <v>75</v>
      </c>
      <c r="D35" s="139" t="s">
        <v>76</v>
      </c>
      <c r="E35" s="140">
        <v>1.6367271999999999</v>
      </c>
      <c r="F35" s="141">
        <v>0</v>
      </c>
      <c r="G35" s="142">
        <f>E35*F35</f>
        <v>0</v>
      </c>
      <c r="H35" s="143">
        <v>0</v>
      </c>
      <c r="I35" s="144">
        <f>E35*H35</f>
        <v>0</v>
      </c>
      <c r="J35" s="143"/>
      <c r="K35" s="144">
        <f>E35*J35</f>
        <v>0</v>
      </c>
      <c r="O35" s="135"/>
      <c r="Z35" s="135"/>
      <c r="AA35" s="135">
        <v>7</v>
      </c>
      <c r="AB35" s="135">
        <v>1</v>
      </c>
      <c r="AC35" s="135">
        <v>2</v>
      </c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45">
        <f>G35</f>
        <v>0</v>
      </c>
      <c r="BA35" s="135"/>
      <c r="BB35" s="135"/>
      <c r="BC35" s="135"/>
      <c r="BD35" s="135"/>
      <c r="BE35" s="135"/>
      <c r="BF35" s="135"/>
      <c r="BG35" s="135"/>
      <c r="BH35" s="135"/>
      <c r="BI35" s="135"/>
      <c r="CA35" s="135">
        <v>7</v>
      </c>
      <c r="CB35" s="135">
        <v>1</v>
      </c>
      <c r="CZ35" s="102">
        <v>1</v>
      </c>
    </row>
    <row r="36" spans="1:104" x14ac:dyDescent="0.2">
      <c r="A36" s="146" t="s">
        <v>50</v>
      </c>
      <c r="B36" s="147" t="s">
        <v>72</v>
      </c>
      <c r="C36" s="148" t="s">
        <v>73</v>
      </c>
      <c r="D36" s="149"/>
      <c r="E36" s="150"/>
      <c r="F36" s="150"/>
      <c r="G36" s="151">
        <f>SUM(G34:G35)</f>
        <v>0</v>
      </c>
      <c r="H36" s="152"/>
      <c r="I36" s="151">
        <f>SUM(I34:I35)</f>
        <v>0</v>
      </c>
      <c r="J36" s="153"/>
      <c r="K36" s="151">
        <f>SUM(K34:K35)</f>
        <v>0</v>
      </c>
      <c r="O36" s="135"/>
      <c r="X36" s="154">
        <f>K36</f>
        <v>0</v>
      </c>
      <c r="Y36" s="154">
        <f>I36</f>
        <v>0</v>
      </c>
      <c r="Z36" s="145">
        <f>G36</f>
        <v>0</v>
      </c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5"/>
      <c r="BA36" s="155"/>
      <c r="BB36" s="155"/>
      <c r="BC36" s="155"/>
      <c r="BD36" s="155"/>
      <c r="BE36" s="155"/>
      <c r="BF36" s="155"/>
      <c r="BG36" s="135"/>
      <c r="BH36" s="135"/>
      <c r="BI36" s="135"/>
    </row>
    <row r="37" spans="1:104" ht="14.25" customHeight="1" x14ac:dyDescent="0.2">
      <c r="A37" s="127" t="s">
        <v>48</v>
      </c>
      <c r="B37" s="128" t="s">
        <v>262</v>
      </c>
      <c r="C37" s="129" t="s">
        <v>263</v>
      </c>
      <c r="D37" s="130"/>
      <c r="E37" s="131"/>
      <c r="F37" s="131"/>
      <c r="G37" s="132"/>
      <c r="H37" s="133"/>
      <c r="I37" s="134"/>
      <c r="J37" s="133"/>
      <c r="K37" s="134"/>
      <c r="O37" s="135"/>
    </row>
    <row r="38" spans="1:104" ht="22.5" x14ac:dyDescent="0.2">
      <c r="A38" s="136">
        <v>19</v>
      </c>
      <c r="B38" s="137" t="s">
        <v>264</v>
      </c>
      <c r="C38" s="138" t="s">
        <v>265</v>
      </c>
      <c r="D38" s="139" t="s">
        <v>49</v>
      </c>
      <c r="E38" s="140">
        <v>95</v>
      </c>
      <c r="F38" s="141">
        <v>0</v>
      </c>
      <c r="G38" s="142">
        <f>E38*F38</f>
        <v>0</v>
      </c>
      <c r="H38" s="143">
        <v>0</v>
      </c>
      <c r="I38" s="144">
        <f>E38*H38</f>
        <v>0</v>
      </c>
      <c r="J38" s="143">
        <v>0</v>
      </c>
      <c r="K38" s="144">
        <f>E38*J38</f>
        <v>0</v>
      </c>
      <c r="O38" s="135"/>
      <c r="Z38" s="135"/>
      <c r="AA38" s="135">
        <v>1</v>
      </c>
      <c r="AB38" s="135">
        <v>7</v>
      </c>
      <c r="AC38" s="135">
        <v>7</v>
      </c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45">
        <f>G38</f>
        <v>0</v>
      </c>
      <c r="BA38" s="135"/>
      <c r="BB38" s="135"/>
      <c r="BC38" s="135"/>
      <c r="BD38" s="135"/>
      <c r="BE38" s="135"/>
      <c r="BF38" s="135"/>
      <c r="BG38" s="135"/>
      <c r="BH38" s="135"/>
      <c r="BI38" s="135"/>
      <c r="CA38" s="135">
        <v>1</v>
      </c>
      <c r="CB38" s="135">
        <v>7</v>
      </c>
      <c r="CZ38" s="102">
        <v>2</v>
      </c>
    </row>
    <row r="39" spans="1:104" ht="22.5" x14ac:dyDescent="0.2">
      <c r="A39" s="136">
        <v>20</v>
      </c>
      <c r="B39" s="137" t="s">
        <v>266</v>
      </c>
      <c r="C39" s="138" t="s">
        <v>267</v>
      </c>
      <c r="D39" s="139" t="s">
        <v>49</v>
      </c>
      <c r="E39" s="140">
        <v>26.5</v>
      </c>
      <c r="F39" s="141">
        <v>0</v>
      </c>
      <c r="G39" s="142">
        <f>E39*F39</f>
        <v>0</v>
      </c>
      <c r="H39" s="143">
        <v>0</v>
      </c>
      <c r="I39" s="144">
        <f>E39*H39</f>
        <v>0</v>
      </c>
      <c r="J39" s="143">
        <v>0</v>
      </c>
      <c r="K39" s="144">
        <f>E39*J39</f>
        <v>0</v>
      </c>
      <c r="O39" s="135"/>
      <c r="Z39" s="135"/>
      <c r="AA39" s="135">
        <v>1</v>
      </c>
      <c r="AB39" s="135">
        <v>7</v>
      </c>
      <c r="AC39" s="135">
        <v>7</v>
      </c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45">
        <f>G39</f>
        <v>0</v>
      </c>
      <c r="BA39" s="135"/>
      <c r="BB39" s="135"/>
      <c r="BC39" s="135"/>
      <c r="BD39" s="135"/>
      <c r="BE39" s="135"/>
      <c r="BF39" s="135"/>
      <c r="BG39" s="135"/>
      <c r="BH39" s="135"/>
      <c r="BI39" s="135"/>
      <c r="CA39" s="135">
        <v>1</v>
      </c>
      <c r="CB39" s="135">
        <v>7</v>
      </c>
      <c r="CZ39" s="102">
        <v>2</v>
      </c>
    </row>
    <row r="40" spans="1:104" ht="22.5" x14ac:dyDescent="0.2">
      <c r="A40" s="136">
        <v>21</v>
      </c>
      <c r="B40" s="137" t="s">
        <v>268</v>
      </c>
      <c r="C40" s="138" t="s">
        <v>269</v>
      </c>
      <c r="D40" s="139" t="s">
        <v>81</v>
      </c>
      <c r="E40" s="140">
        <v>1</v>
      </c>
      <c r="F40" s="141">
        <v>0</v>
      </c>
      <c r="G40" s="142">
        <f>E40*F40</f>
        <v>0</v>
      </c>
      <c r="H40" s="143">
        <v>3.8999999999999999E-4</v>
      </c>
      <c r="I40" s="144">
        <f>E40*H40</f>
        <v>3.8999999999999999E-4</v>
      </c>
      <c r="J40" s="143">
        <v>0</v>
      </c>
      <c r="K40" s="144">
        <f>E40*J40</f>
        <v>0</v>
      </c>
      <c r="O40" s="135"/>
      <c r="Z40" s="135"/>
      <c r="AA40" s="135">
        <v>1</v>
      </c>
      <c r="AB40" s="135">
        <v>7</v>
      </c>
      <c r="AC40" s="135">
        <v>7</v>
      </c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45">
        <f>G40</f>
        <v>0</v>
      </c>
      <c r="BA40" s="135"/>
      <c r="BB40" s="135"/>
      <c r="BC40" s="135"/>
      <c r="BD40" s="135"/>
      <c r="BE40" s="135"/>
      <c r="BF40" s="135"/>
      <c r="BG40" s="135"/>
      <c r="BH40" s="135"/>
      <c r="BI40" s="135"/>
      <c r="CA40" s="135">
        <v>1</v>
      </c>
      <c r="CB40" s="135">
        <v>7</v>
      </c>
      <c r="CZ40" s="102">
        <v>2</v>
      </c>
    </row>
    <row r="41" spans="1:104" x14ac:dyDescent="0.2">
      <c r="A41" s="136">
        <v>22</v>
      </c>
      <c r="B41" s="137" t="s">
        <v>270</v>
      </c>
      <c r="C41" s="138" t="s">
        <v>271</v>
      </c>
      <c r="D41" s="139" t="s">
        <v>49</v>
      </c>
      <c r="E41" s="140">
        <v>1.68</v>
      </c>
      <c r="F41" s="141">
        <v>0</v>
      </c>
      <c r="G41" s="142">
        <f>E41*F41</f>
        <v>0</v>
      </c>
      <c r="H41" s="143">
        <v>4.9100000000000003E-3</v>
      </c>
      <c r="I41" s="144">
        <f>E41*H41</f>
        <v>8.2488000000000006E-3</v>
      </c>
      <c r="J41" s="143">
        <v>0</v>
      </c>
      <c r="K41" s="144">
        <f>E41*J41</f>
        <v>0</v>
      </c>
      <c r="O41" s="135"/>
      <c r="Z41" s="135"/>
      <c r="AA41" s="135">
        <v>1</v>
      </c>
      <c r="AB41" s="135">
        <v>7</v>
      </c>
      <c r="AC41" s="135">
        <v>7</v>
      </c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45">
        <f>G41</f>
        <v>0</v>
      </c>
      <c r="BA41" s="135"/>
      <c r="BB41" s="135"/>
      <c r="BC41" s="135"/>
      <c r="BD41" s="135"/>
      <c r="BE41" s="135"/>
      <c r="BF41" s="135"/>
      <c r="BG41" s="135"/>
      <c r="BH41" s="135"/>
      <c r="BI41" s="135"/>
      <c r="CA41" s="135">
        <v>1</v>
      </c>
      <c r="CB41" s="135">
        <v>7</v>
      </c>
      <c r="CZ41" s="102">
        <v>2</v>
      </c>
    </row>
    <row r="42" spans="1:104" x14ac:dyDescent="0.2">
      <c r="A42" s="136">
        <v>23</v>
      </c>
      <c r="B42" s="137" t="s">
        <v>272</v>
      </c>
      <c r="C42" s="138" t="s">
        <v>273</v>
      </c>
      <c r="D42" s="139" t="s">
        <v>56</v>
      </c>
      <c r="E42" s="140">
        <v>20</v>
      </c>
      <c r="F42" s="141">
        <v>0</v>
      </c>
      <c r="G42" s="142">
        <f>E42*F42</f>
        <v>0</v>
      </c>
      <c r="H42" s="143">
        <v>1.5200000000000001E-3</v>
      </c>
      <c r="I42" s="144">
        <f>E42*H42</f>
        <v>3.0400000000000003E-2</v>
      </c>
      <c r="J42" s="143">
        <v>0</v>
      </c>
      <c r="K42" s="144">
        <f>E42*J42</f>
        <v>0</v>
      </c>
      <c r="O42" s="135"/>
      <c r="Z42" s="135"/>
      <c r="AA42" s="135">
        <v>1</v>
      </c>
      <c r="AB42" s="135">
        <v>7</v>
      </c>
      <c r="AC42" s="135">
        <v>7</v>
      </c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45">
        <f>G42</f>
        <v>0</v>
      </c>
      <c r="BA42" s="135"/>
      <c r="BB42" s="135"/>
      <c r="BC42" s="135"/>
      <c r="BD42" s="135"/>
      <c r="BE42" s="135"/>
      <c r="BF42" s="135"/>
      <c r="BG42" s="135"/>
      <c r="BH42" s="135"/>
      <c r="BI42" s="135"/>
      <c r="CA42" s="135">
        <v>1</v>
      </c>
      <c r="CB42" s="135">
        <v>7</v>
      </c>
      <c r="CZ42" s="102">
        <v>2</v>
      </c>
    </row>
    <row r="43" spans="1:104" x14ac:dyDescent="0.2">
      <c r="A43" s="136">
        <v>24</v>
      </c>
      <c r="B43" s="137" t="s">
        <v>274</v>
      </c>
      <c r="C43" s="138" t="s">
        <v>275</v>
      </c>
      <c r="D43" s="139" t="s">
        <v>56</v>
      </c>
      <c r="E43" s="140">
        <v>5</v>
      </c>
      <c r="F43" s="141">
        <v>0</v>
      </c>
      <c r="G43" s="142">
        <f>E43*F43</f>
        <v>0</v>
      </c>
      <c r="H43" s="143">
        <v>1.8400000000000001E-3</v>
      </c>
      <c r="I43" s="144">
        <f>E43*H43</f>
        <v>9.1999999999999998E-3</v>
      </c>
      <c r="J43" s="143">
        <v>0</v>
      </c>
      <c r="K43" s="144">
        <f>E43*J43</f>
        <v>0</v>
      </c>
      <c r="O43" s="135"/>
      <c r="Z43" s="135"/>
      <c r="AA43" s="135">
        <v>1</v>
      </c>
      <c r="AB43" s="135">
        <v>7</v>
      </c>
      <c r="AC43" s="135">
        <v>7</v>
      </c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45">
        <f>G43</f>
        <v>0</v>
      </c>
      <c r="BA43" s="135"/>
      <c r="BB43" s="135"/>
      <c r="BC43" s="135"/>
      <c r="BD43" s="135"/>
      <c r="BE43" s="135"/>
      <c r="BF43" s="135"/>
      <c r="BG43" s="135"/>
      <c r="BH43" s="135"/>
      <c r="BI43" s="135"/>
      <c r="CA43" s="135">
        <v>1</v>
      </c>
      <c r="CB43" s="135">
        <v>7</v>
      </c>
      <c r="CZ43" s="102">
        <v>2</v>
      </c>
    </row>
    <row r="44" spans="1:104" x14ac:dyDescent="0.2">
      <c r="A44" s="136">
        <v>25</v>
      </c>
      <c r="B44" s="137" t="s">
        <v>276</v>
      </c>
      <c r="C44" s="138" t="s">
        <v>277</v>
      </c>
      <c r="D44" s="139" t="s">
        <v>56</v>
      </c>
      <c r="E44" s="140">
        <v>30</v>
      </c>
      <c r="F44" s="141">
        <v>0</v>
      </c>
      <c r="G44" s="142">
        <f>E44*F44</f>
        <v>0</v>
      </c>
      <c r="H44" s="143">
        <v>5.8E-4</v>
      </c>
      <c r="I44" s="144">
        <f>E44*H44</f>
        <v>1.7399999999999999E-2</v>
      </c>
      <c r="J44" s="143">
        <v>0</v>
      </c>
      <c r="K44" s="144">
        <f>E44*J44</f>
        <v>0</v>
      </c>
      <c r="O44" s="135"/>
      <c r="Z44" s="135"/>
      <c r="AA44" s="135">
        <v>1</v>
      </c>
      <c r="AB44" s="135">
        <v>7</v>
      </c>
      <c r="AC44" s="135">
        <v>7</v>
      </c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45">
        <f>G44</f>
        <v>0</v>
      </c>
      <c r="BA44" s="135"/>
      <c r="BB44" s="135"/>
      <c r="BC44" s="135"/>
      <c r="BD44" s="135"/>
      <c r="BE44" s="135"/>
      <c r="BF44" s="135"/>
      <c r="BG44" s="135"/>
      <c r="BH44" s="135"/>
      <c r="BI44" s="135"/>
      <c r="CA44" s="135">
        <v>1</v>
      </c>
      <c r="CB44" s="135">
        <v>7</v>
      </c>
      <c r="CZ44" s="102">
        <v>2</v>
      </c>
    </row>
    <row r="45" spans="1:104" x14ac:dyDescent="0.2">
      <c r="A45" s="136">
        <v>26</v>
      </c>
      <c r="B45" s="137" t="s">
        <v>278</v>
      </c>
      <c r="C45" s="138" t="s">
        <v>279</v>
      </c>
      <c r="D45" s="139" t="s">
        <v>56</v>
      </c>
      <c r="E45" s="140">
        <v>30</v>
      </c>
      <c r="F45" s="141">
        <v>0</v>
      </c>
      <c r="G45" s="142">
        <f>E45*F45</f>
        <v>0</v>
      </c>
      <c r="H45" s="143">
        <v>7.6000000000000004E-4</v>
      </c>
      <c r="I45" s="144">
        <f>E45*H45</f>
        <v>2.2800000000000001E-2</v>
      </c>
      <c r="J45" s="143">
        <v>0</v>
      </c>
      <c r="K45" s="144">
        <f>E45*J45</f>
        <v>0</v>
      </c>
      <c r="O45" s="135"/>
      <c r="Z45" s="135"/>
      <c r="AA45" s="135">
        <v>1</v>
      </c>
      <c r="AB45" s="135">
        <v>7</v>
      </c>
      <c r="AC45" s="135">
        <v>7</v>
      </c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45">
        <f>G45</f>
        <v>0</v>
      </c>
      <c r="BA45" s="135"/>
      <c r="BB45" s="135"/>
      <c r="BC45" s="135"/>
      <c r="BD45" s="135"/>
      <c r="BE45" s="135"/>
      <c r="BF45" s="135"/>
      <c r="BG45" s="135"/>
      <c r="BH45" s="135"/>
      <c r="BI45" s="135"/>
      <c r="CA45" s="135">
        <v>1</v>
      </c>
      <c r="CB45" s="135">
        <v>7</v>
      </c>
      <c r="CZ45" s="102">
        <v>2</v>
      </c>
    </row>
    <row r="46" spans="1:104" x14ac:dyDescent="0.2">
      <c r="A46" s="136">
        <v>27</v>
      </c>
      <c r="B46" s="137" t="s">
        <v>280</v>
      </c>
      <c r="C46" s="138" t="s">
        <v>281</v>
      </c>
      <c r="D46" s="139" t="s">
        <v>81</v>
      </c>
      <c r="E46" s="140">
        <v>2</v>
      </c>
      <c r="F46" s="141">
        <v>0</v>
      </c>
      <c r="G46" s="142">
        <f>E46*F46</f>
        <v>0</v>
      </c>
      <c r="H46" s="143">
        <v>1E-4</v>
      </c>
      <c r="I46" s="144">
        <f>E46*H46</f>
        <v>2.0000000000000001E-4</v>
      </c>
      <c r="J46" s="143">
        <v>0</v>
      </c>
      <c r="K46" s="144">
        <f>E46*J46</f>
        <v>0</v>
      </c>
      <c r="O46" s="135"/>
      <c r="Z46" s="135"/>
      <c r="AA46" s="135">
        <v>1</v>
      </c>
      <c r="AB46" s="135">
        <v>7</v>
      </c>
      <c r="AC46" s="135">
        <v>7</v>
      </c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45">
        <f>G46</f>
        <v>0</v>
      </c>
      <c r="BA46" s="135"/>
      <c r="BB46" s="135"/>
      <c r="BC46" s="135"/>
      <c r="BD46" s="135"/>
      <c r="BE46" s="135"/>
      <c r="BF46" s="135"/>
      <c r="BG46" s="135"/>
      <c r="BH46" s="135"/>
      <c r="BI46" s="135"/>
      <c r="CA46" s="135">
        <v>1</v>
      </c>
      <c r="CB46" s="135">
        <v>7</v>
      </c>
      <c r="CZ46" s="102">
        <v>2</v>
      </c>
    </row>
    <row r="47" spans="1:104" x14ac:dyDescent="0.2">
      <c r="A47" s="136">
        <v>28</v>
      </c>
      <c r="B47" s="137" t="s">
        <v>282</v>
      </c>
      <c r="C47" s="138" t="s">
        <v>283</v>
      </c>
      <c r="D47" s="139" t="s">
        <v>81</v>
      </c>
      <c r="E47" s="140">
        <v>8</v>
      </c>
      <c r="F47" s="141">
        <v>0</v>
      </c>
      <c r="G47" s="142">
        <f>E47*F47</f>
        <v>0</v>
      </c>
      <c r="H47" s="143">
        <v>1E-4</v>
      </c>
      <c r="I47" s="144">
        <f>E47*H47</f>
        <v>8.0000000000000004E-4</v>
      </c>
      <c r="J47" s="143">
        <v>0</v>
      </c>
      <c r="K47" s="144">
        <f>E47*J47</f>
        <v>0</v>
      </c>
      <c r="O47" s="135"/>
      <c r="Z47" s="135"/>
      <c r="AA47" s="135">
        <v>1</v>
      </c>
      <c r="AB47" s="135">
        <v>7</v>
      </c>
      <c r="AC47" s="135">
        <v>7</v>
      </c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45">
        <f>G47</f>
        <v>0</v>
      </c>
      <c r="BA47" s="135"/>
      <c r="BB47" s="135"/>
      <c r="BC47" s="135"/>
      <c r="BD47" s="135"/>
      <c r="BE47" s="135"/>
      <c r="BF47" s="135"/>
      <c r="BG47" s="135"/>
      <c r="BH47" s="135"/>
      <c r="BI47" s="135"/>
      <c r="CA47" s="135">
        <v>1</v>
      </c>
      <c r="CB47" s="135">
        <v>7</v>
      </c>
      <c r="CZ47" s="102">
        <v>2</v>
      </c>
    </row>
    <row r="48" spans="1:104" ht="22.5" x14ac:dyDescent="0.2">
      <c r="A48" s="136">
        <v>29</v>
      </c>
      <c r="B48" s="137" t="s">
        <v>284</v>
      </c>
      <c r="C48" s="138" t="s">
        <v>285</v>
      </c>
      <c r="D48" s="139" t="s">
        <v>49</v>
      </c>
      <c r="E48" s="140">
        <v>120.75</v>
      </c>
      <c r="F48" s="141">
        <v>0</v>
      </c>
      <c r="G48" s="142">
        <f>E48*F48</f>
        <v>0</v>
      </c>
      <c r="H48" s="143">
        <v>0</v>
      </c>
      <c r="I48" s="144">
        <f>E48*H48</f>
        <v>0</v>
      </c>
      <c r="J48" s="143">
        <v>0</v>
      </c>
      <c r="K48" s="144">
        <f>E48*J48</f>
        <v>0</v>
      </c>
      <c r="O48" s="135"/>
      <c r="Z48" s="135"/>
      <c r="AA48" s="135">
        <v>1</v>
      </c>
      <c r="AB48" s="135">
        <v>7</v>
      </c>
      <c r="AC48" s="135">
        <v>7</v>
      </c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45">
        <f>G48</f>
        <v>0</v>
      </c>
      <c r="BA48" s="135"/>
      <c r="BB48" s="135"/>
      <c r="BC48" s="135"/>
      <c r="BD48" s="135"/>
      <c r="BE48" s="135"/>
      <c r="BF48" s="135"/>
      <c r="BG48" s="135"/>
      <c r="BH48" s="135"/>
      <c r="BI48" s="135"/>
      <c r="CA48" s="135">
        <v>1</v>
      </c>
      <c r="CB48" s="135">
        <v>7</v>
      </c>
      <c r="CZ48" s="102">
        <v>2</v>
      </c>
    </row>
    <row r="49" spans="1:104" ht="22.5" x14ac:dyDescent="0.2">
      <c r="A49" s="136">
        <v>30</v>
      </c>
      <c r="B49" s="137" t="s">
        <v>286</v>
      </c>
      <c r="C49" s="138" t="s">
        <v>287</v>
      </c>
      <c r="D49" s="139" t="s">
        <v>56</v>
      </c>
      <c r="E49" s="140">
        <v>90</v>
      </c>
      <c r="F49" s="141">
        <v>0</v>
      </c>
      <c r="G49" s="142">
        <f>E49*F49</f>
        <v>0</v>
      </c>
      <c r="H49" s="143">
        <v>0</v>
      </c>
      <c r="I49" s="144">
        <f>E49*H49</f>
        <v>0</v>
      </c>
      <c r="J49" s="143">
        <v>0</v>
      </c>
      <c r="K49" s="144">
        <f>E49*J49</f>
        <v>0</v>
      </c>
      <c r="O49" s="135"/>
      <c r="Z49" s="135"/>
      <c r="AA49" s="135">
        <v>1</v>
      </c>
      <c r="AB49" s="135">
        <v>7</v>
      </c>
      <c r="AC49" s="135">
        <v>7</v>
      </c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45">
        <f>G49</f>
        <v>0</v>
      </c>
      <c r="BA49" s="135"/>
      <c r="BB49" s="135"/>
      <c r="BC49" s="135"/>
      <c r="BD49" s="135"/>
      <c r="BE49" s="135"/>
      <c r="BF49" s="135"/>
      <c r="BG49" s="135"/>
      <c r="BH49" s="135"/>
      <c r="BI49" s="135"/>
      <c r="CA49" s="135">
        <v>1</v>
      </c>
      <c r="CB49" s="135">
        <v>7</v>
      </c>
      <c r="CZ49" s="102">
        <v>2</v>
      </c>
    </row>
    <row r="50" spans="1:104" ht="22.5" x14ac:dyDescent="0.2">
      <c r="A50" s="136">
        <v>31</v>
      </c>
      <c r="B50" s="137" t="s">
        <v>288</v>
      </c>
      <c r="C50" s="138" t="s">
        <v>289</v>
      </c>
      <c r="D50" s="139" t="s">
        <v>81</v>
      </c>
      <c r="E50" s="140">
        <v>10</v>
      </c>
      <c r="F50" s="141">
        <v>0</v>
      </c>
      <c r="G50" s="142">
        <f>E50*F50</f>
        <v>0</v>
      </c>
      <c r="H50" s="143">
        <v>0</v>
      </c>
      <c r="I50" s="144">
        <f>E50*H50</f>
        <v>0</v>
      </c>
      <c r="J50" s="143"/>
      <c r="K50" s="144">
        <f>E50*J50</f>
        <v>0</v>
      </c>
      <c r="O50" s="135"/>
      <c r="Z50" s="135"/>
      <c r="AA50" s="135">
        <v>11</v>
      </c>
      <c r="AB50" s="135">
        <v>0</v>
      </c>
      <c r="AC50" s="135">
        <v>23</v>
      </c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45">
        <f>G50</f>
        <v>0</v>
      </c>
      <c r="BA50" s="135"/>
      <c r="BB50" s="135"/>
      <c r="BC50" s="135"/>
      <c r="BD50" s="135"/>
      <c r="BE50" s="135"/>
      <c r="BF50" s="135"/>
      <c r="BG50" s="135"/>
      <c r="BH50" s="135"/>
      <c r="BI50" s="135"/>
      <c r="CA50" s="135">
        <v>11</v>
      </c>
      <c r="CB50" s="135">
        <v>0</v>
      </c>
      <c r="CZ50" s="102">
        <v>2</v>
      </c>
    </row>
    <row r="51" spans="1:104" x14ac:dyDescent="0.2">
      <c r="A51" s="136">
        <v>32</v>
      </c>
      <c r="B51" s="137" t="s">
        <v>290</v>
      </c>
      <c r="C51" s="138" t="s">
        <v>291</v>
      </c>
      <c r="D51" s="139" t="s">
        <v>49</v>
      </c>
      <c r="E51" s="140">
        <v>145</v>
      </c>
      <c r="F51" s="141">
        <v>0</v>
      </c>
      <c r="G51" s="142">
        <f>E51*F51</f>
        <v>0</v>
      </c>
      <c r="H51" s="143">
        <v>2.3E-3</v>
      </c>
      <c r="I51" s="144">
        <f>E51*H51</f>
        <v>0.33350000000000002</v>
      </c>
      <c r="J51" s="143"/>
      <c r="K51" s="144">
        <f>E51*J51</f>
        <v>0</v>
      </c>
      <c r="O51" s="135"/>
      <c r="Z51" s="135"/>
      <c r="AA51" s="135">
        <v>3</v>
      </c>
      <c r="AB51" s="135">
        <v>7</v>
      </c>
      <c r="AC51" s="135">
        <v>283221092</v>
      </c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45">
        <f>G51</f>
        <v>0</v>
      </c>
      <c r="BA51" s="135"/>
      <c r="BB51" s="135"/>
      <c r="BC51" s="135"/>
      <c r="BD51" s="135"/>
      <c r="BE51" s="135"/>
      <c r="BF51" s="135"/>
      <c r="BG51" s="135"/>
      <c r="BH51" s="135"/>
      <c r="BI51" s="135"/>
      <c r="CA51" s="135">
        <v>3</v>
      </c>
      <c r="CB51" s="135">
        <v>7</v>
      </c>
      <c r="CZ51" s="102">
        <v>2</v>
      </c>
    </row>
    <row r="52" spans="1:104" x14ac:dyDescent="0.2">
      <c r="A52" s="136">
        <v>33</v>
      </c>
      <c r="B52" s="137" t="s">
        <v>292</v>
      </c>
      <c r="C52" s="138" t="s">
        <v>293</v>
      </c>
      <c r="D52" s="139" t="s">
        <v>81</v>
      </c>
      <c r="E52" s="140">
        <v>100</v>
      </c>
      <c r="F52" s="141">
        <v>0</v>
      </c>
      <c r="G52" s="142">
        <f>E52*F52</f>
        <v>0</v>
      </c>
      <c r="H52" s="143">
        <v>0</v>
      </c>
      <c r="I52" s="144">
        <f>E52*H52</f>
        <v>0</v>
      </c>
      <c r="J52" s="143"/>
      <c r="K52" s="144">
        <f>E52*J52</f>
        <v>0</v>
      </c>
      <c r="O52" s="135"/>
      <c r="Z52" s="135"/>
      <c r="AA52" s="135">
        <v>3</v>
      </c>
      <c r="AB52" s="135">
        <v>7</v>
      </c>
      <c r="AC52" s="135">
        <v>309854244</v>
      </c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35"/>
      <c r="AV52" s="135"/>
      <c r="AW52" s="135"/>
      <c r="AX52" s="135"/>
      <c r="AY52" s="135"/>
      <c r="AZ52" s="145">
        <f>G52</f>
        <v>0</v>
      </c>
      <c r="BA52" s="135"/>
      <c r="BB52" s="135"/>
      <c r="BC52" s="135"/>
      <c r="BD52" s="135"/>
      <c r="BE52" s="135"/>
      <c r="BF52" s="135"/>
      <c r="BG52" s="135"/>
      <c r="BH52" s="135"/>
      <c r="BI52" s="135"/>
      <c r="CA52" s="135">
        <v>3</v>
      </c>
      <c r="CB52" s="135">
        <v>7</v>
      </c>
      <c r="CZ52" s="102">
        <v>2</v>
      </c>
    </row>
    <row r="53" spans="1:104" x14ac:dyDescent="0.2">
      <c r="A53" s="136">
        <v>34</v>
      </c>
      <c r="B53" s="137" t="s">
        <v>294</v>
      </c>
      <c r="C53" s="138" t="s">
        <v>295</v>
      </c>
      <c r="D53" s="139" t="s">
        <v>49</v>
      </c>
      <c r="E53" s="140">
        <v>134</v>
      </c>
      <c r="F53" s="141">
        <v>0</v>
      </c>
      <c r="G53" s="142">
        <f>E53*F53</f>
        <v>0</v>
      </c>
      <c r="H53" s="143">
        <v>0</v>
      </c>
      <c r="I53" s="144">
        <f>E53*H53</f>
        <v>0</v>
      </c>
      <c r="J53" s="143"/>
      <c r="K53" s="144">
        <f>E53*J53</f>
        <v>0</v>
      </c>
      <c r="O53" s="135"/>
      <c r="Z53" s="135"/>
      <c r="AA53" s="135">
        <v>3</v>
      </c>
      <c r="AB53" s="135">
        <v>7</v>
      </c>
      <c r="AC53" s="135" t="s">
        <v>294</v>
      </c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45">
        <f>G53</f>
        <v>0</v>
      </c>
      <c r="BA53" s="135"/>
      <c r="BB53" s="135"/>
      <c r="BC53" s="135"/>
      <c r="BD53" s="135"/>
      <c r="BE53" s="135"/>
      <c r="BF53" s="135"/>
      <c r="BG53" s="135"/>
      <c r="BH53" s="135"/>
      <c r="BI53" s="135"/>
      <c r="CA53" s="135">
        <v>3</v>
      </c>
      <c r="CB53" s="135">
        <v>7</v>
      </c>
      <c r="CZ53" s="102">
        <v>2</v>
      </c>
    </row>
    <row r="54" spans="1:104" ht="22.5" x14ac:dyDescent="0.2">
      <c r="A54" s="136">
        <v>35</v>
      </c>
      <c r="B54" s="137" t="s">
        <v>296</v>
      </c>
      <c r="C54" s="138" t="s">
        <v>297</v>
      </c>
      <c r="D54" s="139" t="s">
        <v>22</v>
      </c>
      <c r="E54" s="172">
        <v>0</v>
      </c>
      <c r="F54" s="141">
        <v>0</v>
      </c>
      <c r="G54" s="142">
        <f>E54*F54</f>
        <v>0</v>
      </c>
      <c r="H54" s="143">
        <v>0</v>
      </c>
      <c r="I54" s="144">
        <f>E54*H54</f>
        <v>0</v>
      </c>
      <c r="J54" s="143"/>
      <c r="K54" s="144">
        <f>E54*J54</f>
        <v>0</v>
      </c>
      <c r="O54" s="135"/>
      <c r="Z54" s="135"/>
      <c r="AA54" s="135">
        <v>7</v>
      </c>
      <c r="AB54" s="135">
        <v>1002</v>
      </c>
      <c r="AC54" s="135">
        <v>5</v>
      </c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135"/>
      <c r="AS54" s="135"/>
      <c r="AT54" s="135"/>
      <c r="AU54" s="135"/>
      <c r="AV54" s="135"/>
      <c r="AW54" s="135"/>
      <c r="AX54" s="135"/>
      <c r="AY54" s="135"/>
      <c r="AZ54" s="145">
        <f>G54</f>
        <v>0</v>
      </c>
      <c r="BA54" s="135"/>
      <c r="BB54" s="135"/>
      <c r="BC54" s="135"/>
      <c r="BD54" s="135"/>
      <c r="BE54" s="135"/>
      <c r="BF54" s="135"/>
      <c r="BG54" s="135"/>
      <c r="BH54" s="135"/>
      <c r="BI54" s="135"/>
      <c r="CA54" s="135">
        <v>7</v>
      </c>
      <c r="CB54" s="135">
        <v>1002</v>
      </c>
      <c r="CZ54" s="102">
        <v>2</v>
      </c>
    </row>
    <row r="55" spans="1:104" x14ac:dyDescent="0.2">
      <c r="A55" s="146" t="s">
        <v>50</v>
      </c>
      <c r="B55" s="147" t="s">
        <v>262</v>
      </c>
      <c r="C55" s="148" t="s">
        <v>263</v>
      </c>
      <c r="D55" s="149"/>
      <c r="E55" s="150"/>
      <c r="F55" s="150"/>
      <c r="G55" s="151">
        <f>SUM(G37:G54)</f>
        <v>0</v>
      </c>
      <c r="H55" s="152"/>
      <c r="I55" s="151">
        <f>SUM(I37:I54)</f>
        <v>0.4229388</v>
      </c>
      <c r="J55" s="153"/>
      <c r="K55" s="151">
        <f>SUM(K37:K54)</f>
        <v>0</v>
      </c>
      <c r="O55" s="135"/>
      <c r="X55" s="154">
        <f>K55</f>
        <v>0</v>
      </c>
      <c r="Y55" s="154">
        <f>I55</f>
        <v>0.4229388</v>
      </c>
      <c r="Z55" s="145">
        <f>G55</f>
        <v>0</v>
      </c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  <c r="AY55" s="135"/>
      <c r="AZ55" s="135"/>
      <c r="BA55" s="155"/>
      <c r="BB55" s="155"/>
      <c r="BC55" s="155"/>
      <c r="BD55" s="155"/>
      <c r="BE55" s="155"/>
      <c r="BF55" s="155"/>
      <c r="BG55" s="135"/>
      <c r="BH55" s="135"/>
      <c r="BI55" s="135"/>
    </row>
    <row r="56" spans="1:104" ht="14.25" customHeight="1" x14ac:dyDescent="0.2">
      <c r="A56" s="127" t="s">
        <v>48</v>
      </c>
      <c r="B56" s="128" t="s">
        <v>298</v>
      </c>
      <c r="C56" s="129" t="s">
        <v>299</v>
      </c>
      <c r="D56" s="130"/>
      <c r="E56" s="131"/>
      <c r="F56" s="131"/>
      <c r="G56" s="132"/>
      <c r="H56" s="133"/>
      <c r="I56" s="134"/>
      <c r="J56" s="133"/>
      <c r="K56" s="134"/>
      <c r="O56" s="135"/>
    </row>
    <row r="57" spans="1:104" x14ac:dyDescent="0.2">
      <c r="A57" s="136">
        <v>36</v>
      </c>
      <c r="B57" s="137" t="s">
        <v>300</v>
      </c>
      <c r="C57" s="138" t="s">
        <v>301</v>
      </c>
      <c r="D57" s="139" t="s">
        <v>56</v>
      </c>
      <c r="E57" s="140">
        <v>95</v>
      </c>
      <c r="F57" s="141">
        <v>0</v>
      </c>
      <c r="G57" s="142">
        <f>E57*F57</f>
        <v>0</v>
      </c>
      <c r="H57" s="143">
        <v>0</v>
      </c>
      <c r="I57" s="144">
        <f>E57*H57</f>
        <v>0</v>
      </c>
      <c r="J57" s="143">
        <v>0</v>
      </c>
      <c r="K57" s="144">
        <f>E57*J57</f>
        <v>0</v>
      </c>
      <c r="O57" s="135"/>
      <c r="Z57" s="135"/>
      <c r="AA57" s="135">
        <v>1</v>
      </c>
      <c r="AB57" s="135">
        <v>1</v>
      </c>
      <c r="AC57" s="135">
        <v>1</v>
      </c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45">
        <f>G57</f>
        <v>0</v>
      </c>
      <c r="BA57" s="135"/>
      <c r="BB57" s="135"/>
      <c r="BC57" s="135"/>
      <c r="BD57" s="135"/>
      <c r="BE57" s="135"/>
      <c r="BF57" s="135"/>
      <c r="BG57" s="135"/>
      <c r="BH57" s="135"/>
      <c r="BI57" s="135"/>
      <c r="CA57" s="135">
        <v>1</v>
      </c>
      <c r="CB57" s="135">
        <v>1</v>
      </c>
      <c r="CZ57" s="102">
        <v>2</v>
      </c>
    </row>
    <row r="58" spans="1:104" ht="22.5" x14ac:dyDescent="0.2">
      <c r="A58" s="136">
        <v>37</v>
      </c>
      <c r="B58" s="137" t="s">
        <v>302</v>
      </c>
      <c r="C58" s="138" t="s">
        <v>303</v>
      </c>
      <c r="D58" s="139" t="s">
        <v>49</v>
      </c>
      <c r="E58" s="140">
        <v>95</v>
      </c>
      <c r="F58" s="141">
        <v>0</v>
      </c>
      <c r="G58" s="142">
        <f>E58*F58</f>
        <v>0</v>
      </c>
      <c r="H58" s="143">
        <v>3.3E-4</v>
      </c>
      <c r="I58" s="144">
        <f>E58*H58</f>
        <v>3.1350000000000003E-2</v>
      </c>
      <c r="J58" s="143">
        <v>0</v>
      </c>
      <c r="K58" s="144">
        <f>E58*J58</f>
        <v>0</v>
      </c>
      <c r="O58" s="135"/>
      <c r="Z58" s="135"/>
      <c r="AA58" s="135">
        <v>1</v>
      </c>
      <c r="AB58" s="135">
        <v>0</v>
      </c>
      <c r="AC58" s="135">
        <v>0</v>
      </c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45">
        <f>G58</f>
        <v>0</v>
      </c>
      <c r="BA58" s="135"/>
      <c r="BB58" s="135"/>
      <c r="BC58" s="135"/>
      <c r="BD58" s="135"/>
      <c r="BE58" s="135"/>
      <c r="BF58" s="135"/>
      <c r="BG58" s="135"/>
      <c r="BH58" s="135"/>
      <c r="BI58" s="135"/>
      <c r="CA58" s="135">
        <v>1</v>
      </c>
      <c r="CB58" s="135">
        <v>0</v>
      </c>
      <c r="CZ58" s="102">
        <v>2</v>
      </c>
    </row>
    <row r="59" spans="1:104" ht="22.5" x14ac:dyDescent="0.2">
      <c r="A59" s="136">
        <v>38</v>
      </c>
      <c r="B59" s="137" t="s">
        <v>304</v>
      </c>
      <c r="C59" s="138" t="s">
        <v>305</v>
      </c>
      <c r="D59" s="139" t="s">
        <v>49</v>
      </c>
      <c r="E59" s="140">
        <v>3</v>
      </c>
      <c r="F59" s="141">
        <v>0</v>
      </c>
      <c r="G59" s="142">
        <f>E59*F59</f>
        <v>0</v>
      </c>
      <c r="H59" s="143">
        <v>1.4999999999999999E-4</v>
      </c>
      <c r="I59" s="144">
        <f>E59*H59</f>
        <v>4.4999999999999999E-4</v>
      </c>
      <c r="J59" s="143">
        <v>0</v>
      </c>
      <c r="K59" s="144">
        <f>E59*J59</f>
        <v>0</v>
      </c>
      <c r="O59" s="135"/>
      <c r="Z59" s="135"/>
      <c r="AA59" s="135">
        <v>1</v>
      </c>
      <c r="AB59" s="135">
        <v>0</v>
      </c>
      <c r="AC59" s="135">
        <v>0</v>
      </c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  <c r="AY59" s="135"/>
      <c r="AZ59" s="145">
        <f>G59</f>
        <v>0</v>
      </c>
      <c r="BA59" s="135"/>
      <c r="BB59" s="135"/>
      <c r="BC59" s="135"/>
      <c r="BD59" s="135"/>
      <c r="BE59" s="135"/>
      <c r="BF59" s="135"/>
      <c r="BG59" s="135"/>
      <c r="BH59" s="135"/>
      <c r="BI59" s="135"/>
      <c r="CA59" s="135">
        <v>1</v>
      </c>
      <c r="CB59" s="135">
        <v>0</v>
      </c>
      <c r="CZ59" s="102">
        <v>2</v>
      </c>
    </row>
    <row r="60" spans="1:104" ht="22.5" x14ac:dyDescent="0.2">
      <c r="A60" s="136">
        <v>39</v>
      </c>
      <c r="B60" s="137" t="s">
        <v>306</v>
      </c>
      <c r="C60" s="138" t="s">
        <v>307</v>
      </c>
      <c r="D60" s="139" t="s">
        <v>81</v>
      </c>
      <c r="E60" s="140">
        <v>10</v>
      </c>
      <c r="F60" s="141">
        <v>0</v>
      </c>
      <c r="G60" s="142">
        <f>E60*F60</f>
        <v>0</v>
      </c>
      <c r="H60" s="143">
        <v>0</v>
      </c>
      <c r="I60" s="144">
        <f>E60*H60</f>
        <v>0</v>
      </c>
      <c r="J60" s="143"/>
      <c r="K60" s="144">
        <f>E60*J60</f>
        <v>0</v>
      </c>
      <c r="O60" s="135"/>
      <c r="Z60" s="135"/>
      <c r="AA60" s="135">
        <v>11</v>
      </c>
      <c r="AB60" s="135">
        <v>0</v>
      </c>
      <c r="AC60" s="135">
        <v>38</v>
      </c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45">
        <f>G60</f>
        <v>0</v>
      </c>
      <c r="BA60" s="135"/>
      <c r="BB60" s="135"/>
      <c r="BC60" s="135"/>
      <c r="BD60" s="135"/>
      <c r="BE60" s="135"/>
      <c r="BF60" s="135"/>
      <c r="BG60" s="135"/>
      <c r="BH60" s="135"/>
      <c r="BI60" s="135"/>
      <c r="CA60" s="135">
        <v>11</v>
      </c>
      <c r="CB60" s="135">
        <v>0</v>
      </c>
      <c r="CZ60" s="102">
        <v>2</v>
      </c>
    </row>
    <row r="61" spans="1:104" x14ac:dyDescent="0.2">
      <c r="A61" s="136">
        <v>40</v>
      </c>
      <c r="B61" s="137" t="s">
        <v>308</v>
      </c>
      <c r="C61" s="138" t="s">
        <v>309</v>
      </c>
      <c r="D61" s="139" t="s">
        <v>49</v>
      </c>
      <c r="E61" s="140">
        <v>3.5</v>
      </c>
      <c r="F61" s="141">
        <v>0</v>
      </c>
      <c r="G61" s="142">
        <f>E61*F61</f>
        <v>0</v>
      </c>
      <c r="H61" s="143">
        <v>1.5E-3</v>
      </c>
      <c r="I61" s="144">
        <f>E61*H61</f>
        <v>5.2500000000000003E-3</v>
      </c>
      <c r="J61" s="143"/>
      <c r="K61" s="144">
        <f>E61*J61</f>
        <v>0</v>
      </c>
      <c r="O61" s="135"/>
      <c r="Z61" s="135"/>
      <c r="AA61" s="135">
        <v>3</v>
      </c>
      <c r="AB61" s="135">
        <v>7</v>
      </c>
      <c r="AC61" s="135">
        <v>283754902</v>
      </c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45">
        <f>G61</f>
        <v>0</v>
      </c>
      <c r="BA61" s="135"/>
      <c r="BB61" s="135"/>
      <c r="BC61" s="135"/>
      <c r="BD61" s="135"/>
      <c r="BE61" s="135"/>
      <c r="BF61" s="135"/>
      <c r="BG61" s="135"/>
      <c r="BH61" s="135"/>
      <c r="BI61" s="135"/>
      <c r="CA61" s="135">
        <v>3</v>
      </c>
      <c r="CB61" s="135">
        <v>7</v>
      </c>
      <c r="CZ61" s="102">
        <v>2</v>
      </c>
    </row>
    <row r="62" spans="1:104" x14ac:dyDescent="0.2">
      <c r="A62" s="136">
        <v>41</v>
      </c>
      <c r="B62" s="137" t="s">
        <v>310</v>
      </c>
      <c r="C62" s="138" t="s">
        <v>311</v>
      </c>
      <c r="D62" s="139" t="s">
        <v>90</v>
      </c>
      <c r="E62" s="140">
        <v>100</v>
      </c>
      <c r="F62" s="141">
        <v>0</v>
      </c>
      <c r="G62" s="142">
        <f>E62*F62</f>
        <v>0</v>
      </c>
      <c r="H62" s="143">
        <v>2.5000000000000001E-2</v>
      </c>
      <c r="I62" s="144">
        <f>E62*H62</f>
        <v>2.5</v>
      </c>
      <c r="J62" s="143"/>
      <c r="K62" s="144">
        <f>E62*J62</f>
        <v>0</v>
      </c>
      <c r="O62" s="135"/>
      <c r="Z62" s="135"/>
      <c r="AA62" s="135">
        <v>3</v>
      </c>
      <c r="AB62" s="135">
        <v>7</v>
      </c>
      <c r="AC62" s="135" t="s">
        <v>310</v>
      </c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45">
        <f>G62</f>
        <v>0</v>
      </c>
      <c r="BA62" s="135"/>
      <c r="BB62" s="135"/>
      <c r="BC62" s="135"/>
      <c r="BD62" s="135"/>
      <c r="BE62" s="135"/>
      <c r="BF62" s="135"/>
      <c r="BG62" s="135"/>
      <c r="BH62" s="135"/>
      <c r="BI62" s="135"/>
      <c r="CA62" s="135">
        <v>3</v>
      </c>
      <c r="CB62" s="135">
        <v>7</v>
      </c>
      <c r="CZ62" s="102">
        <v>2</v>
      </c>
    </row>
    <row r="63" spans="1:104" x14ac:dyDescent="0.2">
      <c r="A63" s="136">
        <v>42</v>
      </c>
      <c r="B63" s="137" t="s">
        <v>312</v>
      </c>
      <c r="C63" s="138" t="s">
        <v>313</v>
      </c>
      <c r="D63" s="139" t="s">
        <v>81</v>
      </c>
      <c r="E63" s="140">
        <v>500</v>
      </c>
      <c r="F63" s="141">
        <v>0</v>
      </c>
      <c r="G63" s="142">
        <f>E63*F63</f>
        <v>0</v>
      </c>
      <c r="H63" s="143">
        <v>0</v>
      </c>
      <c r="I63" s="144">
        <f>E63*H63</f>
        <v>0</v>
      </c>
      <c r="J63" s="143"/>
      <c r="K63" s="144">
        <f>E63*J63</f>
        <v>0</v>
      </c>
      <c r="O63" s="135"/>
      <c r="Z63" s="135"/>
      <c r="AA63" s="135">
        <v>3</v>
      </c>
      <c r="AB63" s="135">
        <v>7</v>
      </c>
      <c r="AC63" s="135" t="s">
        <v>312</v>
      </c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45">
        <f>G63</f>
        <v>0</v>
      </c>
      <c r="BA63" s="135"/>
      <c r="BB63" s="135"/>
      <c r="BC63" s="135"/>
      <c r="BD63" s="135"/>
      <c r="BE63" s="135"/>
      <c r="BF63" s="135"/>
      <c r="BG63" s="135"/>
      <c r="BH63" s="135"/>
      <c r="BI63" s="135"/>
      <c r="CA63" s="135">
        <v>3</v>
      </c>
      <c r="CB63" s="135">
        <v>7</v>
      </c>
      <c r="CZ63" s="102">
        <v>2</v>
      </c>
    </row>
    <row r="64" spans="1:104" ht="22.5" x14ac:dyDescent="0.2">
      <c r="A64" s="136">
        <v>43</v>
      </c>
      <c r="B64" s="137" t="s">
        <v>314</v>
      </c>
      <c r="C64" s="138" t="s">
        <v>315</v>
      </c>
      <c r="D64" s="139" t="s">
        <v>81</v>
      </c>
      <c r="E64" s="140">
        <v>10</v>
      </c>
      <c r="F64" s="141">
        <v>0</v>
      </c>
      <c r="G64" s="142">
        <f>E64*F64</f>
        <v>0</v>
      </c>
      <c r="H64" s="143">
        <v>0</v>
      </c>
      <c r="I64" s="144">
        <f>E64*H64</f>
        <v>0</v>
      </c>
      <c r="J64" s="143"/>
      <c r="K64" s="144">
        <f>E64*J64</f>
        <v>0</v>
      </c>
      <c r="O64" s="135"/>
      <c r="Z64" s="135"/>
      <c r="AA64" s="135">
        <v>3</v>
      </c>
      <c r="AB64" s="135">
        <v>7</v>
      </c>
      <c r="AC64" s="135" t="s">
        <v>314</v>
      </c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5"/>
      <c r="AV64" s="135"/>
      <c r="AW64" s="135"/>
      <c r="AX64" s="135"/>
      <c r="AY64" s="135"/>
      <c r="AZ64" s="145">
        <f>G64</f>
        <v>0</v>
      </c>
      <c r="BA64" s="135"/>
      <c r="BB64" s="135"/>
      <c r="BC64" s="135"/>
      <c r="BD64" s="135"/>
      <c r="BE64" s="135"/>
      <c r="BF64" s="135"/>
      <c r="BG64" s="135"/>
      <c r="BH64" s="135"/>
      <c r="BI64" s="135"/>
      <c r="CA64" s="135">
        <v>3</v>
      </c>
      <c r="CB64" s="135">
        <v>7</v>
      </c>
      <c r="CZ64" s="102">
        <v>2</v>
      </c>
    </row>
    <row r="65" spans="1:104" x14ac:dyDescent="0.2">
      <c r="A65" s="136">
        <v>44</v>
      </c>
      <c r="B65" s="137" t="s">
        <v>316</v>
      </c>
      <c r="C65" s="138" t="s">
        <v>317</v>
      </c>
      <c r="D65" s="139" t="s">
        <v>81</v>
      </c>
      <c r="E65" s="140">
        <v>100</v>
      </c>
      <c r="F65" s="141">
        <v>0</v>
      </c>
      <c r="G65" s="142">
        <f>E65*F65</f>
        <v>0</v>
      </c>
      <c r="H65" s="143">
        <v>0</v>
      </c>
      <c r="I65" s="144">
        <f>E65*H65</f>
        <v>0</v>
      </c>
      <c r="J65" s="143"/>
      <c r="K65" s="144">
        <f>E65*J65</f>
        <v>0</v>
      </c>
      <c r="O65" s="135"/>
      <c r="Z65" s="135"/>
      <c r="AA65" s="135">
        <v>3</v>
      </c>
      <c r="AB65" s="135">
        <v>7</v>
      </c>
      <c r="AC65" s="135">
        <v>3117327605</v>
      </c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45">
        <f>G65</f>
        <v>0</v>
      </c>
      <c r="BA65" s="135"/>
      <c r="BB65" s="135"/>
      <c r="BC65" s="135"/>
      <c r="BD65" s="135"/>
      <c r="BE65" s="135"/>
      <c r="BF65" s="135"/>
      <c r="BG65" s="135"/>
      <c r="BH65" s="135"/>
      <c r="BI65" s="135"/>
      <c r="CA65" s="135">
        <v>3</v>
      </c>
      <c r="CB65" s="135">
        <v>7</v>
      </c>
      <c r="CZ65" s="102">
        <v>2</v>
      </c>
    </row>
    <row r="66" spans="1:104" x14ac:dyDescent="0.2">
      <c r="A66" s="136">
        <v>45</v>
      </c>
      <c r="B66" s="137" t="s">
        <v>318</v>
      </c>
      <c r="C66" s="138" t="s">
        <v>319</v>
      </c>
      <c r="D66" s="139" t="s">
        <v>22</v>
      </c>
      <c r="E66" s="172">
        <v>0</v>
      </c>
      <c r="F66" s="141">
        <v>0</v>
      </c>
      <c r="G66" s="142">
        <f>E66*F66</f>
        <v>0</v>
      </c>
      <c r="H66" s="143">
        <v>0</v>
      </c>
      <c r="I66" s="144">
        <f>E66*H66</f>
        <v>0</v>
      </c>
      <c r="J66" s="143"/>
      <c r="K66" s="144">
        <f>E66*J66</f>
        <v>0</v>
      </c>
      <c r="O66" s="135"/>
      <c r="Z66" s="135"/>
      <c r="AA66" s="135">
        <v>7</v>
      </c>
      <c r="AB66" s="135">
        <v>1002</v>
      </c>
      <c r="AC66" s="135">
        <v>5</v>
      </c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  <c r="AY66" s="135"/>
      <c r="AZ66" s="145">
        <f>G66</f>
        <v>0</v>
      </c>
      <c r="BA66" s="135"/>
      <c r="BB66" s="135"/>
      <c r="BC66" s="135"/>
      <c r="BD66" s="135"/>
      <c r="BE66" s="135"/>
      <c r="BF66" s="135"/>
      <c r="BG66" s="135"/>
      <c r="BH66" s="135"/>
      <c r="BI66" s="135"/>
      <c r="CA66" s="135">
        <v>7</v>
      </c>
      <c r="CB66" s="135">
        <v>1002</v>
      </c>
      <c r="CZ66" s="102">
        <v>2</v>
      </c>
    </row>
    <row r="67" spans="1:104" x14ac:dyDescent="0.2">
      <c r="A67" s="146" t="s">
        <v>50</v>
      </c>
      <c r="B67" s="147" t="s">
        <v>298</v>
      </c>
      <c r="C67" s="148" t="s">
        <v>299</v>
      </c>
      <c r="D67" s="149"/>
      <c r="E67" s="150"/>
      <c r="F67" s="150"/>
      <c r="G67" s="151">
        <f>SUM(G56:G66)</f>
        <v>0</v>
      </c>
      <c r="H67" s="152"/>
      <c r="I67" s="151">
        <f>SUM(I56:I66)</f>
        <v>2.5370499999999998</v>
      </c>
      <c r="J67" s="153"/>
      <c r="K67" s="151">
        <f>SUM(K56:K66)</f>
        <v>0</v>
      </c>
      <c r="O67" s="135"/>
      <c r="X67" s="154">
        <f>K67</f>
        <v>0</v>
      </c>
      <c r="Y67" s="154">
        <f>I67</f>
        <v>2.5370499999999998</v>
      </c>
      <c r="Z67" s="145">
        <f>G67</f>
        <v>0</v>
      </c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5"/>
      <c r="AV67" s="135"/>
      <c r="AW67" s="135"/>
      <c r="AX67" s="135"/>
      <c r="AY67" s="135"/>
      <c r="AZ67" s="135"/>
      <c r="BA67" s="155"/>
      <c r="BB67" s="155"/>
      <c r="BC67" s="155"/>
      <c r="BD67" s="155"/>
      <c r="BE67" s="155"/>
      <c r="BF67" s="155"/>
      <c r="BG67" s="135"/>
      <c r="BH67" s="135"/>
      <c r="BI67" s="135"/>
    </row>
    <row r="68" spans="1:104" ht="14.25" customHeight="1" x14ac:dyDescent="0.2">
      <c r="A68" s="127" t="s">
        <v>48</v>
      </c>
      <c r="B68" s="128" t="s">
        <v>105</v>
      </c>
      <c r="C68" s="129" t="s">
        <v>106</v>
      </c>
      <c r="D68" s="130"/>
      <c r="E68" s="131"/>
      <c r="F68" s="131"/>
      <c r="G68" s="132"/>
      <c r="H68" s="133"/>
      <c r="I68" s="134"/>
      <c r="J68" s="133"/>
      <c r="K68" s="134"/>
      <c r="O68" s="135"/>
    </row>
    <row r="69" spans="1:104" x14ac:dyDescent="0.2">
      <c r="A69" s="136">
        <v>46</v>
      </c>
      <c r="B69" s="137" t="s">
        <v>320</v>
      </c>
      <c r="C69" s="138" t="s">
        <v>321</v>
      </c>
      <c r="D69" s="139" t="s">
        <v>81</v>
      </c>
      <c r="E69" s="140">
        <v>21</v>
      </c>
      <c r="F69" s="141">
        <v>0</v>
      </c>
      <c r="G69" s="142">
        <f>E69*F69</f>
        <v>0</v>
      </c>
      <c r="H69" s="143">
        <v>0</v>
      </c>
      <c r="I69" s="144">
        <f>E69*H69</f>
        <v>0</v>
      </c>
      <c r="J69" s="143">
        <v>-9.6000000000000002E-4</v>
      </c>
      <c r="K69" s="144">
        <f>E69*J69</f>
        <v>-2.0160000000000001E-2</v>
      </c>
      <c r="O69" s="135"/>
      <c r="Z69" s="135"/>
      <c r="AA69" s="135">
        <v>1</v>
      </c>
      <c r="AB69" s="135">
        <v>7</v>
      </c>
      <c r="AC69" s="135">
        <v>7</v>
      </c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135"/>
      <c r="AS69" s="135"/>
      <c r="AT69" s="135"/>
      <c r="AU69" s="135"/>
      <c r="AV69" s="135"/>
      <c r="AW69" s="135"/>
      <c r="AX69" s="135"/>
      <c r="AY69" s="135"/>
      <c r="AZ69" s="145">
        <f>G69</f>
        <v>0</v>
      </c>
      <c r="BA69" s="135"/>
      <c r="BB69" s="135"/>
      <c r="BC69" s="135"/>
      <c r="BD69" s="135"/>
      <c r="BE69" s="135"/>
      <c r="BF69" s="135"/>
      <c r="BG69" s="135"/>
      <c r="BH69" s="135"/>
      <c r="BI69" s="135"/>
      <c r="CA69" s="135">
        <v>1</v>
      </c>
      <c r="CB69" s="135">
        <v>7</v>
      </c>
      <c r="CZ69" s="102">
        <v>2</v>
      </c>
    </row>
    <row r="70" spans="1:104" ht="22.5" x14ac:dyDescent="0.2">
      <c r="A70" s="136">
        <v>47</v>
      </c>
      <c r="B70" s="137" t="s">
        <v>111</v>
      </c>
      <c r="C70" s="138" t="s">
        <v>112</v>
      </c>
      <c r="D70" s="139" t="s">
        <v>81</v>
      </c>
      <c r="E70" s="140">
        <v>21</v>
      </c>
      <c r="F70" s="141">
        <v>0</v>
      </c>
      <c r="G70" s="142">
        <f>E70*F70</f>
        <v>0</v>
      </c>
      <c r="H70" s="143">
        <v>5.0000000000000002E-5</v>
      </c>
      <c r="I70" s="144">
        <f>E70*H70</f>
        <v>1.0500000000000002E-3</v>
      </c>
      <c r="J70" s="143">
        <v>0</v>
      </c>
      <c r="K70" s="144">
        <f>E70*J70</f>
        <v>0</v>
      </c>
      <c r="O70" s="135"/>
      <c r="Z70" s="135"/>
      <c r="AA70" s="135">
        <v>1</v>
      </c>
      <c r="AB70" s="135">
        <v>7</v>
      </c>
      <c r="AC70" s="135">
        <v>7</v>
      </c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35"/>
      <c r="AT70" s="135"/>
      <c r="AU70" s="135"/>
      <c r="AV70" s="135"/>
      <c r="AW70" s="135"/>
      <c r="AX70" s="135"/>
      <c r="AY70" s="135"/>
      <c r="AZ70" s="145">
        <f>G70</f>
        <v>0</v>
      </c>
      <c r="BA70" s="135"/>
      <c r="BB70" s="135"/>
      <c r="BC70" s="135"/>
      <c r="BD70" s="135"/>
      <c r="BE70" s="135"/>
      <c r="BF70" s="135"/>
      <c r="BG70" s="135"/>
      <c r="BH70" s="135"/>
      <c r="BI70" s="135"/>
      <c r="CA70" s="135">
        <v>1</v>
      </c>
      <c r="CB70" s="135">
        <v>7</v>
      </c>
      <c r="CZ70" s="102">
        <v>2</v>
      </c>
    </row>
    <row r="71" spans="1:104" ht="22.5" x14ac:dyDescent="0.2">
      <c r="A71" s="136">
        <v>48</v>
      </c>
      <c r="B71" s="137" t="s">
        <v>113</v>
      </c>
      <c r="C71" s="138" t="s">
        <v>114</v>
      </c>
      <c r="D71" s="139" t="s">
        <v>81</v>
      </c>
      <c r="E71" s="140">
        <v>2</v>
      </c>
      <c r="F71" s="141">
        <v>0</v>
      </c>
      <c r="G71" s="142">
        <f>E71*F71</f>
        <v>0</v>
      </c>
      <c r="H71" s="143">
        <v>2.0000000000000002E-5</v>
      </c>
      <c r="I71" s="144">
        <f>E71*H71</f>
        <v>4.0000000000000003E-5</v>
      </c>
      <c r="J71" s="143">
        <v>0</v>
      </c>
      <c r="K71" s="144">
        <f>E71*J71</f>
        <v>0</v>
      </c>
      <c r="O71" s="135"/>
      <c r="Z71" s="135"/>
      <c r="AA71" s="135">
        <v>1</v>
      </c>
      <c r="AB71" s="135">
        <v>7</v>
      </c>
      <c r="AC71" s="135">
        <v>7</v>
      </c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35"/>
      <c r="AT71" s="135"/>
      <c r="AU71" s="135"/>
      <c r="AV71" s="135"/>
      <c r="AW71" s="135"/>
      <c r="AX71" s="135"/>
      <c r="AY71" s="135"/>
      <c r="AZ71" s="145">
        <f>G71</f>
        <v>0</v>
      </c>
      <c r="BA71" s="135"/>
      <c r="BB71" s="135"/>
      <c r="BC71" s="135"/>
      <c r="BD71" s="135"/>
      <c r="BE71" s="135"/>
      <c r="BF71" s="135"/>
      <c r="BG71" s="135"/>
      <c r="BH71" s="135"/>
      <c r="BI71" s="135"/>
      <c r="CA71" s="135">
        <v>1</v>
      </c>
      <c r="CB71" s="135">
        <v>7</v>
      </c>
      <c r="CZ71" s="102">
        <v>2</v>
      </c>
    </row>
    <row r="72" spans="1:104" ht="22.5" x14ac:dyDescent="0.2">
      <c r="A72" s="136">
        <v>49</v>
      </c>
      <c r="B72" s="137" t="s">
        <v>322</v>
      </c>
      <c r="C72" s="138" t="s">
        <v>323</v>
      </c>
      <c r="D72" s="139" t="s">
        <v>56</v>
      </c>
      <c r="E72" s="140">
        <v>20</v>
      </c>
      <c r="F72" s="141">
        <v>0</v>
      </c>
      <c r="G72" s="142">
        <f>E72*F72</f>
        <v>0</v>
      </c>
      <c r="H72" s="143">
        <v>0</v>
      </c>
      <c r="I72" s="144">
        <f>E72*H72</f>
        <v>0</v>
      </c>
      <c r="J72" s="143">
        <v>-3.3600000000000001E-3</v>
      </c>
      <c r="K72" s="144">
        <f>E72*J72</f>
        <v>-6.720000000000001E-2</v>
      </c>
      <c r="O72" s="135"/>
      <c r="Z72" s="135"/>
      <c r="AA72" s="135">
        <v>1</v>
      </c>
      <c r="AB72" s="135">
        <v>7</v>
      </c>
      <c r="AC72" s="135">
        <v>7</v>
      </c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5"/>
      <c r="AV72" s="135"/>
      <c r="AW72" s="135"/>
      <c r="AX72" s="135"/>
      <c r="AY72" s="135"/>
      <c r="AZ72" s="145">
        <f>G72</f>
        <v>0</v>
      </c>
      <c r="BA72" s="135"/>
      <c r="BB72" s="135"/>
      <c r="BC72" s="135"/>
      <c r="BD72" s="135"/>
      <c r="BE72" s="135"/>
      <c r="BF72" s="135"/>
      <c r="BG72" s="135"/>
      <c r="BH72" s="135"/>
      <c r="BI72" s="135"/>
      <c r="CA72" s="135">
        <v>1</v>
      </c>
      <c r="CB72" s="135">
        <v>7</v>
      </c>
      <c r="CZ72" s="102">
        <v>2</v>
      </c>
    </row>
    <row r="73" spans="1:104" x14ac:dyDescent="0.2">
      <c r="A73" s="136">
        <v>50</v>
      </c>
      <c r="B73" s="137" t="s">
        <v>324</v>
      </c>
      <c r="C73" s="138" t="s">
        <v>325</v>
      </c>
      <c r="D73" s="139" t="s">
        <v>56</v>
      </c>
      <c r="E73" s="140">
        <v>5</v>
      </c>
      <c r="F73" s="141">
        <v>0</v>
      </c>
      <c r="G73" s="142">
        <f>E73*F73</f>
        <v>0</v>
      </c>
      <c r="H73" s="143">
        <v>0</v>
      </c>
      <c r="I73" s="144">
        <f>E73*H73</f>
        <v>0</v>
      </c>
      <c r="J73" s="143">
        <v>-2.3E-3</v>
      </c>
      <c r="K73" s="144">
        <f>E73*J73</f>
        <v>-1.15E-2</v>
      </c>
      <c r="O73" s="135"/>
      <c r="Z73" s="135"/>
      <c r="AA73" s="135">
        <v>1</v>
      </c>
      <c r="AB73" s="135">
        <v>7</v>
      </c>
      <c r="AC73" s="135">
        <v>7</v>
      </c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5"/>
      <c r="AO73" s="135"/>
      <c r="AP73" s="135"/>
      <c r="AQ73" s="135"/>
      <c r="AR73" s="135"/>
      <c r="AS73" s="135"/>
      <c r="AT73" s="135"/>
      <c r="AU73" s="135"/>
      <c r="AV73" s="135"/>
      <c r="AW73" s="135"/>
      <c r="AX73" s="135"/>
      <c r="AY73" s="135"/>
      <c r="AZ73" s="145">
        <f>G73</f>
        <v>0</v>
      </c>
      <c r="BA73" s="135"/>
      <c r="BB73" s="135"/>
      <c r="BC73" s="135"/>
      <c r="BD73" s="135"/>
      <c r="BE73" s="135"/>
      <c r="BF73" s="135"/>
      <c r="BG73" s="135"/>
      <c r="BH73" s="135"/>
      <c r="BI73" s="135"/>
      <c r="CA73" s="135">
        <v>1</v>
      </c>
      <c r="CB73" s="135">
        <v>7</v>
      </c>
      <c r="CZ73" s="102">
        <v>2</v>
      </c>
    </row>
    <row r="74" spans="1:104" x14ac:dyDescent="0.2">
      <c r="A74" s="136">
        <v>51</v>
      </c>
      <c r="B74" s="137" t="s">
        <v>119</v>
      </c>
      <c r="C74" s="138" t="s">
        <v>120</v>
      </c>
      <c r="D74" s="139" t="s">
        <v>81</v>
      </c>
      <c r="E74" s="140">
        <v>4</v>
      </c>
      <c r="F74" s="141">
        <v>0</v>
      </c>
      <c r="G74" s="142">
        <f>E74*F74</f>
        <v>0</v>
      </c>
      <c r="H74" s="143">
        <v>0</v>
      </c>
      <c r="I74" s="144">
        <f>E74*H74</f>
        <v>0</v>
      </c>
      <c r="J74" s="143">
        <v>-2.1800000000000001E-3</v>
      </c>
      <c r="K74" s="144">
        <f>E74*J74</f>
        <v>-8.7200000000000003E-3</v>
      </c>
      <c r="O74" s="135"/>
      <c r="Z74" s="135"/>
      <c r="AA74" s="135">
        <v>1</v>
      </c>
      <c r="AB74" s="135">
        <v>7</v>
      </c>
      <c r="AC74" s="135">
        <v>7</v>
      </c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35"/>
      <c r="AT74" s="135"/>
      <c r="AU74" s="135"/>
      <c r="AV74" s="135"/>
      <c r="AW74" s="135"/>
      <c r="AX74" s="135"/>
      <c r="AY74" s="135"/>
      <c r="AZ74" s="145">
        <f>G74</f>
        <v>0</v>
      </c>
      <c r="BA74" s="135"/>
      <c r="BB74" s="135"/>
      <c r="BC74" s="135"/>
      <c r="BD74" s="135"/>
      <c r="BE74" s="135"/>
      <c r="BF74" s="135"/>
      <c r="BG74" s="135"/>
      <c r="BH74" s="135"/>
      <c r="BI74" s="135"/>
      <c r="CA74" s="135">
        <v>1</v>
      </c>
      <c r="CB74" s="135">
        <v>7</v>
      </c>
      <c r="CZ74" s="102">
        <v>2</v>
      </c>
    </row>
    <row r="75" spans="1:104" ht="22.5" x14ac:dyDescent="0.2">
      <c r="A75" s="136">
        <v>52</v>
      </c>
      <c r="B75" s="137" t="s">
        <v>121</v>
      </c>
      <c r="C75" s="138" t="s">
        <v>122</v>
      </c>
      <c r="D75" s="139" t="s">
        <v>56</v>
      </c>
      <c r="E75" s="140">
        <v>7</v>
      </c>
      <c r="F75" s="141">
        <v>0</v>
      </c>
      <c r="G75" s="142">
        <f>E75*F75</f>
        <v>0</v>
      </c>
      <c r="H75" s="143">
        <v>0</v>
      </c>
      <c r="I75" s="144">
        <f>E75*H75</f>
        <v>0</v>
      </c>
      <c r="J75" s="143">
        <v>-2.2599999999999999E-3</v>
      </c>
      <c r="K75" s="144">
        <f>E75*J75</f>
        <v>-1.5820000000000001E-2</v>
      </c>
      <c r="O75" s="135"/>
      <c r="Z75" s="135"/>
      <c r="AA75" s="135">
        <v>1</v>
      </c>
      <c r="AB75" s="135">
        <v>7</v>
      </c>
      <c r="AC75" s="135">
        <v>7</v>
      </c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5"/>
      <c r="AV75" s="135"/>
      <c r="AW75" s="135"/>
      <c r="AX75" s="135"/>
      <c r="AY75" s="135"/>
      <c r="AZ75" s="145">
        <f>G75</f>
        <v>0</v>
      </c>
      <c r="BA75" s="135"/>
      <c r="BB75" s="135"/>
      <c r="BC75" s="135"/>
      <c r="BD75" s="135"/>
      <c r="BE75" s="135"/>
      <c r="BF75" s="135"/>
      <c r="BG75" s="135"/>
      <c r="BH75" s="135"/>
      <c r="BI75" s="135"/>
      <c r="CA75" s="135">
        <v>1</v>
      </c>
      <c r="CB75" s="135">
        <v>7</v>
      </c>
      <c r="CZ75" s="102">
        <v>2</v>
      </c>
    </row>
    <row r="76" spans="1:104" ht="22.5" x14ac:dyDescent="0.2">
      <c r="A76" s="136">
        <v>53</v>
      </c>
      <c r="B76" s="137" t="s">
        <v>123</v>
      </c>
      <c r="C76" s="138" t="s">
        <v>124</v>
      </c>
      <c r="D76" s="139" t="s">
        <v>81</v>
      </c>
      <c r="E76" s="140">
        <v>4</v>
      </c>
      <c r="F76" s="141">
        <v>0</v>
      </c>
      <c r="G76" s="142">
        <f>E76*F76</f>
        <v>0</v>
      </c>
      <c r="H76" s="143">
        <v>0</v>
      </c>
      <c r="I76" s="144">
        <f>E76*H76</f>
        <v>0</v>
      </c>
      <c r="J76" s="143">
        <v>0</v>
      </c>
      <c r="K76" s="144">
        <f>E76*J76</f>
        <v>0</v>
      </c>
      <c r="O76" s="135"/>
      <c r="Z76" s="135"/>
      <c r="AA76" s="135">
        <v>1</v>
      </c>
      <c r="AB76" s="135">
        <v>7</v>
      </c>
      <c r="AC76" s="135">
        <v>7</v>
      </c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5"/>
      <c r="AU76" s="135"/>
      <c r="AV76" s="135"/>
      <c r="AW76" s="135"/>
      <c r="AX76" s="135"/>
      <c r="AY76" s="135"/>
      <c r="AZ76" s="145">
        <f>G76</f>
        <v>0</v>
      </c>
      <c r="BA76" s="135"/>
      <c r="BB76" s="135"/>
      <c r="BC76" s="135"/>
      <c r="BD76" s="135"/>
      <c r="BE76" s="135"/>
      <c r="BF76" s="135"/>
      <c r="BG76" s="135"/>
      <c r="BH76" s="135"/>
      <c r="BI76" s="135"/>
      <c r="CA76" s="135">
        <v>1</v>
      </c>
      <c r="CB76" s="135">
        <v>7</v>
      </c>
      <c r="CZ76" s="102">
        <v>2</v>
      </c>
    </row>
    <row r="77" spans="1:104" ht="22.5" x14ac:dyDescent="0.2">
      <c r="A77" s="136">
        <v>54</v>
      </c>
      <c r="B77" s="137" t="s">
        <v>326</v>
      </c>
      <c r="C77" s="138" t="s">
        <v>327</v>
      </c>
      <c r="D77" s="139" t="s">
        <v>56</v>
      </c>
      <c r="E77" s="140">
        <v>20</v>
      </c>
      <c r="F77" s="141">
        <v>0</v>
      </c>
      <c r="G77" s="142">
        <f>E77*F77</f>
        <v>0</v>
      </c>
      <c r="H77" s="143">
        <v>1.98E-3</v>
      </c>
      <c r="I77" s="144">
        <f>E77*H77</f>
        <v>3.9599999999999996E-2</v>
      </c>
      <c r="J77" s="143">
        <v>0</v>
      </c>
      <c r="K77" s="144">
        <f>E77*J77</f>
        <v>0</v>
      </c>
      <c r="O77" s="135"/>
      <c r="Z77" s="135"/>
      <c r="AA77" s="135">
        <v>1</v>
      </c>
      <c r="AB77" s="135">
        <v>7</v>
      </c>
      <c r="AC77" s="135">
        <v>7</v>
      </c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5"/>
      <c r="AU77" s="135"/>
      <c r="AV77" s="135"/>
      <c r="AW77" s="135"/>
      <c r="AX77" s="135"/>
      <c r="AY77" s="135"/>
      <c r="AZ77" s="145">
        <f>G77</f>
        <v>0</v>
      </c>
      <c r="BA77" s="135"/>
      <c r="BB77" s="135"/>
      <c r="BC77" s="135"/>
      <c r="BD77" s="135"/>
      <c r="BE77" s="135"/>
      <c r="BF77" s="135"/>
      <c r="BG77" s="135"/>
      <c r="BH77" s="135"/>
      <c r="BI77" s="135"/>
      <c r="CA77" s="135">
        <v>1</v>
      </c>
      <c r="CB77" s="135">
        <v>7</v>
      </c>
      <c r="CZ77" s="102">
        <v>2</v>
      </c>
    </row>
    <row r="78" spans="1:104" x14ac:dyDescent="0.2">
      <c r="A78" s="136">
        <v>55</v>
      </c>
      <c r="B78" s="137" t="s">
        <v>328</v>
      </c>
      <c r="C78" s="138" t="s">
        <v>329</v>
      </c>
      <c r="D78" s="139" t="s">
        <v>49</v>
      </c>
      <c r="E78" s="140">
        <v>1.44</v>
      </c>
      <c r="F78" s="141">
        <v>0</v>
      </c>
      <c r="G78" s="142">
        <f>E78*F78</f>
        <v>0</v>
      </c>
      <c r="H78" s="143">
        <v>6.2199999999999998E-3</v>
      </c>
      <c r="I78" s="144">
        <f>E78*H78</f>
        <v>8.9567999999999991E-3</v>
      </c>
      <c r="J78" s="143">
        <v>0</v>
      </c>
      <c r="K78" s="144">
        <f>E78*J78</f>
        <v>0</v>
      </c>
      <c r="O78" s="135"/>
      <c r="Z78" s="135"/>
      <c r="AA78" s="135">
        <v>1</v>
      </c>
      <c r="AB78" s="135">
        <v>7</v>
      </c>
      <c r="AC78" s="135">
        <v>7</v>
      </c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5"/>
      <c r="AV78" s="135"/>
      <c r="AW78" s="135"/>
      <c r="AX78" s="135"/>
      <c r="AY78" s="135"/>
      <c r="AZ78" s="145">
        <f>G78</f>
        <v>0</v>
      </c>
      <c r="BA78" s="135"/>
      <c r="BB78" s="135"/>
      <c r="BC78" s="135"/>
      <c r="BD78" s="135"/>
      <c r="BE78" s="135"/>
      <c r="BF78" s="135"/>
      <c r="BG78" s="135"/>
      <c r="BH78" s="135"/>
      <c r="BI78" s="135"/>
      <c r="CA78" s="135">
        <v>1</v>
      </c>
      <c r="CB78" s="135">
        <v>7</v>
      </c>
      <c r="CZ78" s="102">
        <v>2</v>
      </c>
    </row>
    <row r="79" spans="1:104" ht="22.5" x14ac:dyDescent="0.2">
      <c r="A79" s="136">
        <v>56</v>
      </c>
      <c r="B79" s="137" t="s">
        <v>131</v>
      </c>
      <c r="C79" s="138" t="s">
        <v>132</v>
      </c>
      <c r="D79" s="139" t="s">
        <v>56</v>
      </c>
      <c r="E79" s="140">
        <v>20</v>
      </c>
      <c r="F79" s="141">
        <v>0</v>
      </c>
      <c r="G79" s="142">
        <f>E79*F79</f>
        <v>0</v>
      </c>
      <c r="H79" s="143">
        <v>2.3999999999999998E-3</v>
      </c>
      <c r="I79" s="144">
        <f>E79*H79</f>
        <v>4.7999999999999994E-2</v>
      </c>
      <c r="J79" s="143">
        <v>0</v>
      </c>
      <c r="K79" s="144">
        <f>E79*J79</f>
        <v>0</v>
      </c>
      <c r="O79" s="135"/>
      <c r="Z79" s="135"/>
      <c r="AA79" s="135">
        <v>1</v>
      </c>
      <c r="AB79" s="135">
        <v>7</v>
      </c>
      <c r="AC79" s="135">
        <v>7</v>
      </c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5"/>
      <c r="AO79" s="135"/>
      <c r="AP79" s="135"/>
      <c r="AQ79" s="135"/>
      <c r="AR79" s="135"/>
      <c r="AS79" s="135"/>
      <c r="AT79" s="135"/>
      <c r="AU79" s="135"/>
      <c r="AV79" s="135"/>
      <c r="AW79" s="135"/>
      <c r="AX79" s="135"/>
      <c r="AY79" s="135"/>
      <c r="AZ79" s="145">
        <f>G79</f>
        <v>0</v>
      </c>
      <c r="BA79" s="135"/>
      <c r="BB79" s="135"/>
      <c r="BC79" s="135"/>
      <c r="BD79" s="135"/>
      <c r="BE79" s="135"/>
      <c r="BF79" s="135"/>
      <c r="BG79" s="135"/>
      <c r="BH79" s="135"/>
      <c r="BI79" s="135"/>
      <c r="CA79" s="135">
        <v>1</v>
      </c>
      <c r="CB79" s="135">
        <v>7</v>
      </c>
      <c r="CZ79" s="102">
        <v>2</v>
      </c>
    </row>
    <row r="80" spans="1:104" ht="22.5" x14ac:dyDescent="0.2">
      <c r="A80" s="136">
        <v>57</v>
      </c>
      <c r="B80" s="137" t="s">
        <v>133</v>
      </c>
      <c r="C80" s="138" t="s">
        <v>134</v>
      </c>
      <c r="D80" s="139" t="s">
        <v>81</v>
      </c>
      <c r="E80" s="140">
        <v>2</v>
      </c>
      <c r="F80" s="141">
        <v>0</v>
      </c>
      <c r="G80" s="142">
        <f>E80*F80</f>
        <v>0</v>
      </c>
      <c r="H80" s="143">
        <v>4.0000000000000002E-4</v>
      </c>
      <c r="I80" s="144">
        <f>E80*H80</f>
        <v>8.0000000000000004E-4</v>
      </c>
      <c r="J80" s="143">
        <v>0</v>
      </c>
      <c r="K80" s="144">
        <f>E80*J80</f>
        <v>0</v>
      </c>
      <c r="O80" s="135"/>
      <c r="Z80" s="135"/>
      <c r="AA80" s="135">
        <v>1</v>
      </c>
      <c r="AB80" s="135">
        <v>7</v>
      </c>
      <c r="AC80" s="135">
        <v>7</v>
      </c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5"/>
      <c r="AU80" s="135"/>
      <c r="AV80" s="135"/>
      <c r="AW80" s="135"/>
      <c r="AX80" s="135"/>
      <c r="AY80" s="135"/>
      <c r="AZ80" s="145">
        <f>G80</f>
        <v>0</v>
      </c>
      <c r="BA80" s="135"/>
      <c r="BB80" s="135"/>
      <c r="BC80" s="135"/>
      <c r="BD80" s="135"/>
      <c r="BE80" s="135"/>
      <c r="BF80" s="135"/>
      <c r="BG80" s="135"/>
      <c r="BH80" s="135"/>
      <c r="BI80" s="135"/>
      <c r="CA80" s="135">
        <v>1</v>
      </c>
      <c r="CB80" s="135">
        <v>7</v>
      </c>
      <c r="CZ80" s="102">
        <v>2</v>
      </c>
    </row>
    <row r="81" spans="1:104" ht="22.5" x14ac:dyDescent="0.2">
      <c r="A81" s="136">
        <v>58</v>
      </c>
      <c r="B81" s="137" t="s">
        <v>330</v>
      </c>
      <c r="C81" s="138" t="s">
        <v>331</v>
      </c>
      <c r="D81" s="139" t="s">
        <v>56</v>
      </c>
      <c r="E81" s="140">
        <v>5</v>
      </c>
      <c r="F81" s="141">
        <v>0</v>
      </c>
      <c r="G81" s="142">
        <f>E81*F81</f>
        <v>0</v>
      </c>
      <c r="H81" s="143">
        <v>2.3900000000000002E-3</v>
      </c>
      <c r="I81" s="144">
        <f>E81*H81</f>
        <v>1.1950000000000001E-2</v>
      </c>
      <c r="J81" s="143">
        <v>0</v>
      </c>
      <c r="K81" s="144">
        <f>E81*J81</f>
        <v>0</v>
      </c>
      <c r="O81" s="135"/>
      <c r="Z81" s="135"/>
      <c r="AA81" s="135">
        <v>1</v>
      </c>
      <c r="AB81" s="135">
        <v>7</v>
      </c>
      <c r="AC81" s="135">
        <v>7</v>
      </c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5"/>
      <c r="AV81" s="135"/>
      <c r="AW81" s="135"/>
      <c r="AX81" s="135"/>
      <c r="AY81" s="135"/>
      <c r="AZ81" s="145">
        <f>G81</f>
        <v>0</v>
      </c>
      <c r="BA81" s="135"/>
      <c r="BB81" s="135"/>
      <c r="BC81" s="135"/>
      <c r="BD81" s="135"/>
      <c r="BE81" s="135"/>
      <c r="BF81" s="135"/>
      <c r="BG81" s="135"/>
      <c r="BH81" s="135"/>
      <c r="BI81" s="135"/>
      <c r="CA81" s="135">
        <v>1</v>
      </c>
      <c r="CB81" s="135">
        <v>7</v>
      </c>
      <c r="CZ81" s="102">
        <v>2</v>
      </c>
    </row>
    <row r="82" spans="1:104" ht="22.5" x14ac:dyDescent="0.2">
      <c r="A82" s="136">
        <v>59</v>
      </c>
      <c r="B82" s="137" t="s">
        <v>332</v>
      </c>
      <c r="C82" s="138" t="s">
        <v>333</v>
      </c>
      <c r="D82" s="139" t="s">
        <v>56</v>
      </c>
      <c r="E82" s="140">
        <v>20</v>
      </c>
      <c r="F82" s="141">
        <v>0</v>
      </c>
      <c r="G82" s="142">
        <f>E82*F82</f>
        <v>0</v>
      </c>
      <c r="H82" s="143">
        <v>2.8600000000000001E-3</v>
      </c>
      <c r="I82" s="144">
        <f>E82*H82</f>
        <v>5.7200000000000001E-2</v>
      </c>
      <c r="J82" s="143">
        <v>0</v>
      </c>
      <c r="K82" s="144">
        <f>E82*J82</f>
        <v>0</v>
      </c>
      <c r="O82" s="135"/>
      <c r="Z82" s="135"/>
      <c r="AA82" s="135">
        <v>1</v>
      </c>
      <c r="AB82" s="135">
        <v>7</v>
      </c>
      <c r="AC82" s="135">
        <v>7</v>
      </c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5"/>
      <c r="AU82" s="135"/>
      <c r="AV82" s="135"/>
      <c r="AW82" s="135"/>
      <c r="AX82" s="135"/>
      <c r="AY82" s="135"/>
      <c r="AZ82" s="145">
        <f>G82</f>
        <v>0</v>
      </c>
      <c r="BA82" s="135"/>
      <c r="BB82" s="135"/>
      <c r="BC82" s="135"/>
      <c r="BD82" s="135"/>
      <c r="BE82" s="135"/>
      <c r="BF82" s="135"/>
      <c r="BG82" s="135"/>
      <c r="BH82" s="135"/>
      <c r="BI82" s="135"/>
      <c r="CA82" s="135">
        <v>1</v>
      </c>
      <c r="CB82" s="135">
        <v>7</v>
      </c>
      <c r="CZ82" s="102">
        <v>2</v>
      </c>
    </row>
    <row r="83" spans="1:104" ht="22.5" x14ac:dyDescent="0.2">
      <c r="A83" s="136">
        <v>60</v>
      </c>
      <c r="B83" s="137" t="s">
        <v>135</v>
      </c>
      <c r="C83" s="138" t="s">
        <v>136</v>
      </c>
      <c r="D83" s="139" t="s">
        <v>56</v>
      </c>
      <c r="E83" s="140">
        <v>7</v>
      </c>
      <c r="F83" s="141">
        <v>0</v>
      </c>
      <c r="G83" s="142">
        <f>E83*F83</f>
        <v>0</v>
      </c>
      <c r="H83" s="143">
        <v>3.1700000000000001E-3</v>
      </c>
      <c r="I83" s="144">
        <f>E83*H83</f>
        <v>2.2190000000000001E-2</v>
      </c>
      <c r="J83" s="143">
        <v>0</v>
      </c>
      <c r="K83" s="144">
        <f>E83*J83</f>
        <v>0</v>
      </c>
      <c r="O83" s="135"/>
      <c r="Z83" s="135"/>
      <c r="AA83" s="135">
        <v>1</v>
      </c>
      <c r="AB83" s="135">
        <v>7</v>
      </c>
      <c r="AC83" s="135">
        <v>7</v>
      </c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5"/>
      <c r="AU83" s="135"/>
      <c r="AV83" s="135"/>
      <c r="AW83" s="135"/>
      <c r="AX83" s="135"/>
      <c r="AY83" s="135"/>
      <c r="AZ83" s="145">
        <f>G83</f>
        <v>0</v>
      </c>
      <c r="BA83" s="135"/>
      <c r="BB83" s="135"/>
      <c r="BC83" s="135"/>
      <c r="BD83" s="135"/>
      <c r="BE83" s="135"/>
      <c r="BF83" s="135"/>
      <c r="BG83" s="135"/>
      <c r="BH83" s="135"/>
      <c r="BI83" s="135"/>
      <c r="CA83" s="135">
        <v>1</v>
      </c>
      <c r="CB83" s="135">
        <v>7</v>
      </c>
      <c r="CZ83" s="102">
        <v>2</v>
      </c>
    </row>
    <row r="84" spans="1:104" x14ac:dyDescent="0.2">
      <c r="A84" s="136">
        <v>61</v>
      </c>
      <c r="B84" s="137" t="s">
        <v>137</v>
      </c>
      <c r="C84" s="138" t="s">
        <v>138</v>
      </c>
      <c r="D84" s="139" t="s">
        <v>22</v>
      </c>
      <c r="E84" s="140">
        <v>74.8</v>
      </c>
      <c r="F84" s="141">
        <v>0</v>
      </c>
      <c r="G84" s="142">
        <f>E84*F84</f>
        <v>0</v>
      </c>
      <c r="H84" s="143">
        <v>0</v>
      </c>
      <c r="I84" s="144">
        <f>E84*H84</f>
        <v>0</v>
      </c>
      <c r="J84" s="143">
        <v>0</v>
      </c>
      <c r="K84" s="144">
        <f>E84*J84</f>
        <v>0</v>
      </c>
      <c r="O84" s="135"/>
      <c r="Z84" s="135"/>
      <c r="AA84" s="135">
        <v>1</v>
      </c>
      <c r="AB84" s="135">
        <v>7</v>
      </c>
      <c r="AC84" s="135">
        <v>7</v>
      </c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135"/>
      <c r="AS84" s="135"/>
      <c r="AT84" s="135"/>
      <c r="AU84" s="135"/>
      <c r="AV84" s="135"/>
      <c r="AW84" s="135"/>
      <c r="AX84" s="135"/>
      <c r="AY84" s="135"/>
      <c r="AZ84" s="145">
        <f>G84</f>
        <v>0</v>
      </c>
      <c r="BA84" s="135"/>
      <c r="BB84" s="135"/>
      <c r="BC84" s="135"/>
      <c r="BD84" s="135"/>
      <c r="BE84" s="135"/>
      <c r="BF84" s="135"/>
      <c r="BG84" s="135"/>
      <c r="BH84" s="135"/>
      <c r="BI84" s="135"/>
      <c r="CA84" s="135">
        <v>1</v>
      </c>
      <c r="CB84" s="135">
        <v>7</v>
      </c>
      <c r="CZ84" s="102">
        <v>2</v>
      </c>
    </row>
    <row r="85" spans="1:104" x14ac:dyDescent="0.2">
      <c r="A85" s="136">
        <v>62</v>
      </c>
      <c r="B85" s="137" t="s">
        <v>139</v>
      </c>
      <c r="C85" s="138" t="s">
        <v>140</v>
      </c>
      <c r="D85" s="139" t="s">
        <v>81</v>
      </c>
      <c r="E85" s="140">
        <v>2</v>
      </c>
      <c r="F85" s="141">
        <v>0</v>
      </c>
      <c r="G85" s="142">
        <f>E85*F85</f>
        <v>0</v>
      </c>
      <c r="H85" s="143">
        <v>0</v>
      </c>
      <c r="I85" s="144">
        <f>E85*H85</f>
        <v>0</v>
      </c>
      <c r="J85" s="143"/>
      <c r="K85" s="144">
        <f>E85*J85</f>
        <v>0</v>
      </c>
      <c r="O85" s="135"/>
      <c r="Z85" s="135"/>
      <c r="AA85" s="135">
        <v>3</v>
      </c>
      <c r="AB85" s="135">
        <v>7</v>
      </c>
      <c r="AC85" s="135" t="s">
        <v>139</v>
      </c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5"/>
      <c r="AU85" s="135"/>
      <c r="AV85" s="135"/>
      <c r="AW85" s="135"/>
      <c r="AX85" s="135"/>
      <c r="AY85" s="135"/>
      <c r="AZ85" s="145">
        <f>G85</f>
        <v>0</v>
      </c>
      <c r="BA85" s="135"/>
      <c r="BB85" s="135"/>
      <c r="BC85" s="135"/>
      <c r="BD85" s="135"/>
      <c r="BE85" s="135"/>
      <c r="BF85" s="135"/>
      <c r="BG85" s="135"/>
      <c r="BH85" s="135"/>
      <c r="BI85" s="135"/>
      <c r="CA85" s="135">
        <v>3</v>
      </c>
      <c r="CB85" s="135">
        <v>7</v>
      </c>
      <c r="CZ85" s="102">
        <v>2</v>
      </c>
    </row>
    <row r="86" spans="1:104" x14ac:dyDescent="0.2">
      <c r="A86" s="136">
        <v>63</v>
      </c>
      <c r="B86" s="137" t="s">
        <v>141</v>
      </c>
      <c r="C86" s="138" t="s">
        <v>142</v>
      </c>
      <c r="D86" s="139" t="s">
        <v>81</v>
      </c>
      <c r="E86" s="140">
        <v>21</v>
      </c>
      <c r="F86" s="141">
        <v>0</v>
      </c>
      <c r="G86" s="142">
        <f>E86*F86</f>
        <v>0</v>
      </c>
      <c r="H86" s="143">
        <v>0</v>
      </c>
      <c r="I86" s="144">
        <f>E86*H86</f>
        <v>0</v>
      </c>
      <c r="J86" s="143"/>
      <c r="K86" s="144">
        <f>E86*J86</f>
        <v>0</v>
      </c>
      <c r="O86" s="135"/>
      <c r="Z86" s="135"/>
      <c r="AA86" s="135">
        <v>3</v>
      </c>
      <c r="AB86" s="135">
        <v>7</v>
      </c>
      <c r="AC86" s="135" t="s">
        <v>141</v>
      </c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5"/>
      <c r="AU86" s="135"/>
      <c r="AV86" s="135"/>
      <c r="AW86" s="135"/>
      <c r="AX86" s="135"/>
      <c r="AY86" s="135"/>
      <c r="AZ86" s="145">
        <f>G86</f>
        <v>0</v>
      </c>
      <c r="BA86" s="135"/>
      <c r="BB86" s="135"/>
      <c r="BC86" s="135"/>
      <c r="BD86" s="135"/>
      <c r="BE86" s="135"/>
      <c r="BF86" s="135"/>
      <c r="BG86" s="135"/>
      <c r="BH86" s="135"/>
      <c r="BI86" s="135"/>
      <c r="CA86" s="135">
        <v>3</v>
      </c>
      <c r="CB86" s="135">
        <v>7</v>
      </c>
      <c r="CZ86" s="102">
        <v>2</v>
      </c>
    </row>
    <row r="87" spans="1:104" ht="22.5" x14ac:dyDescent="0.2">
      <c r="A87" s="136">
        <v>64</v>
      </c>
      <c r="B87" s="137" t="s">
        <v>143</v>
      </c>
      <c r="C87" s="138" t="s">
        <v>144</v>
      </c>
      <c r="D87" s="139" t="s">
        <v>22</v>
      </c>
      <c r="E87" s="172">
        <v>0</v>
      </c>
      <c r="F87" s="141">
        <v>0</v>
      </c>
      <c r="G87" s="142">
        <f>E87*F87</f>
        <v>0</v>
      </c>
      <c r="H87" s="143">
        <v>0</v>
      </c>
      <c r="I87" s="144">
        <f>E87*H87</f>
        <v>0</v>
      </c>
      <c r="J87" s="143"/>
      <c r="K87" s="144">
        <f>E87*J87</f>
        <v>0</v>
      </c>
      <c r="O87" s="135"/>
      <c r="Z87" s="135"/>
      <c r="AA87" s="135">
        <v>7</v>
      </c>
      <c r="AB87" s="135">
        <v>1002</v>
      </c>
      <c r="AC87" s="135">
        <v>5</v>
      </c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45">
        <f>G87</f>
        <v>0</v>
      </c>
      <c r="BA87" s="135"/>
      <c r="BB87" s="135"/>
      <c r="BC87" s="135"/>
      <c r="BD87" s="135"/>
      <c r="BE87" s="135"/>
      <c r="BF87" s="135"/>
      <c r="BG87" s="135"/>
      <c r="BH87" s="135"/>
      <c r="BI87" s="135"/>
      <c r="CA87" s="135">
        <v>7</v>
      </c>
      <c r="CB87" s="135">
        <v>1002</v>
      </c>
      <c r="CZ87" s="102">
        <v>2</v>
      </c>
    </row>
    <row r="88" spans="1:104" x14ac:dyDescent="0.2">
      <c r="A88" s="146" t="s">
        <v>50</v>
      </c>
      <c r="B88" s="147" t="s">
        <v>105</v>
      </c>
      <c r="C88" s="148" t="s">
        <v>106</v>
      </c>
      <c r="D88" s="149"/>
      <c r="E88" s="150"/>
      <c r="F88" s="150"/>
      <c r="G88" s="151">
        <f>SUM(G68:G87)</f>
        <v>0</v>
      </c>
      <c r="H88" s="152"/>
      <c r="I88" s="151">
        <f>SUM(I68:I87)</f>
        <v>0.18978679999999998</v>
      </c>
      <c r="J88" s="153"/>
      <c r="K88" s="151">
        <f>SUM(K68:K87)</f>
        <v>-0.12340000000000001</v>
      </c>
      <c r="O88" s="135"/>
      <c r="X88" s="154">
        <f>K88</f>
        <v>-0.12340000000000001</v>
      </c>
      <c r="Y88" s="154">
        <f>I88</f>
        <v>0.18978679999999998</v>
      </c>
      <c r="Z88" s="145">
        <f>G88</f>
        <v>0</v>
      </c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5"/>
      <c r="AV88" s="135"/>
      <c r="AW88" s="135"/>
      <c r="AX88" s="135"/>
      <c r="AY88" s="135"/>
      <c r="AZ88" s="135"/>
      <c r="BA88" s="155"/>
      <c r="BB88" s="155"/>
      <c r="BC88" s="155"/>
      <c r="BD88" s="155"/>
      <c r="BE88" s="155"/>
      <c r="BF88" s="155"/>
      <c r="BG88" s="135"/>
      <c r="BH88" s="135"/>
      <c r="BI88" s="135"/>
    </row>
    <row r="89" spans="1:104" ht="14.25" customHeight="1" x14ac:dyDescent="0.2">
      <c r="A89" s="127" t="s">
        <v>48</v>
      </c>
      <c r="B89" s="128" t="s">
        <v>183</v>
      </c>
      <c r="C89" s="129" t="s">
        <v>184</v>
      </c>
      <c r="D89" s="130"/>
      <c r="E89" s="131"/>
      <c r="F89" s="131"/>
      <c r="G89" s="132"/>
      <c r="H89" s="133"/>
      <c r="I89" s="134"/>
      <c r="J89" s="133"/>
      <c r="K89" s="134"/>
      <c r="O89" s="135"/>
    </row>
    <row r="90" spans="1:104" ht="22.5" x14ac:dyDescent="0.2">
      <c r="A90" s="136">
        <v>65</v>
      </c>
      <c r="B90" s="137" t="s">
        <v>185</v>
      </c>
      <c r="C90" s="138" t="s">
        <v>186</v>
      </c>
      <c r="D90" s="139" t="s">
        <v>56</v>
      </c>
      <c r="E90" s="140">
        <v>20</v>
      </c>
      <c r="F90" s="141">
        <v>0</v>
      </c>
      <c r="G90" s="142">
        <f>E90*F90</f>
        <v>0</v>
      </c>
      <c r="H90" s="143">
        <v>0</v>
      </c>
      <c r="I90" s="144">
        <f>E90*H90</f>
        <v>0</v>
      </c>
      <c r="J90" s="143">
        <v>0</v>
      </c>
      <c r="K90" s="144">
        <f>E90*J90</f>
        <v>0</v>
      </c>
      <c r="O90" s="135"/>
      <c r="Z90" s="135"/>
      <c r="AA90" s="135">
        <v>1</v>
      </c>
      <c r="AB90" s="135">
        <v>9</v>
      </c>
      <c r="AC90" s="135">
        <v>9</v>
      </c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5"/>
      <c r="AV90" s="135"/>
      <c r="AW90" s="135"/>
      <c r="AX90" s="135"/>
      <c r="AY90" s="135"/>
      <c r="AZ90" s="145">
        <f>G90</f>
        <v>0</v>
      </c>
      <c r="BA90" s="135"/>
      <c r="BB90" s="135"/>
      <c r="BC90" s="135"/>
      <c r="BD90" s="135"/>
      <c r="BE90" s="135"/>
      <c r="BF90" s="135"/>
      <c r="BG90" s="135"/>
      <c r="BH90" s="135"/>
      <c r="BI90" s="135"/>
      <c r="CA90" s="135">
        <v>1</v>
      </c>
      <c r="CB90" s="135">
        <v>9</v>
      </c>
      <c r="CZ90" s="102">
        <v>4</v>
      </c>
    </row>
    <row r="91" spans="1:104" x14ac:dyDescent="0.2">
      <c r="A91" s="136">
        <v>66</v>
      </c>
      <c r="B91" s="137" t="s">
        <v>187</v>
      </c>
      <c r="C91" s="138" t="s">
        <v>188</v>
      </c>
      <c r="D91" s="139" t="s">
        <v>56</v>
      </c>
      <c r="E91" s="140">
        <v>20</v>
      </c>
      <c r="F91" s="141">
        <v>0</v>
      </c>
      <c r="G91" s="142">
        <f>E91*F91</f>
        <v>0</v>
      </c>
      <c r="H91" s="143">
        <v>0</v>
      </c>
      <c r="I91" s="144">
        <f>E91*H91</f>
        <v>0</v>
      </c>
      <c r="J91" s="143">
        <v>0</v>
      </c>
      <c r="K91" s="144">
        <f>E91*J91</f>
        <v>0</v>
      </c>
      <c r="O91" s="135"/>
      <c r="Z91" s="135"/>
      <c r="AA91" s="135">
        <v>1</v>
      </c>
      <c r="AB91" s="135">
        <v>0</v>
      </c>
      <c r="AC91" s="135">
        <v>0</v>
      </c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5"/>
      <c r="AU91" s="135"/>
      <c r="AV91" s="135"/>
      <c r="AW91" s="135"/>
      <c r="AX91" s="135"/>
      <c r="AY91" s="135"/>
      <c r="AZ91" s="145">
        <f>G91</f>
        <v>0</v>
      </c>
      <c r="BA91" s="135"/>
      <c r="BB91" s="135"/>
      <c r="BC91" s="135"/>
      <c r="BD91" s="135"/>
      <c r="BE91" s="135"/>
      <c r="BF91" s="135"/>
      <c r="BG91" s="135"/>
      <c r="BH91" s="135"/>
      <c r="BI91" s="135"/>
      <c r="CA91" s="135">
        <v>1</v>
      </c>
      <c r="CB91" s="135">
        <v>0</v>
      </c>
      <c r="CZ91" s="102">
        <v>4</v>
      </c>
    </row>
    <row r="92" spans="1:104" x14ac:dyDescent="0.2">
      <c r="A92" s="136">
        <v>67</v>
      </c>
      <c r="B92" s="137" t="s">
        <v>189</v>
      </c>
      <c r="C92" s="138" t="s">
        <v>190</v>
      </c>
      <c r="D92" s="139" t="s">
        <v>191</v>
      </c>
      <c r="E92" s="140">
        <v>3</v>
      </c>
      <c r="F92" s="141">
        <v>0</v>
      </c>
      <c r="G92" s="142">
        <f>E92*F92</f>
        <v>0</v>
      </c>
      <c r="H92" s="143">
        <v>0</v>
      </c>
      <c r="I92" s="144">
        <f>E92*H92</f>
        <v>0</v>
      </c>
      <c r="J92" s="143"/>
      <c r="K92" s="144">
        <f>E92*J92</f>
        <v>0</v>
      </c>
      <c r="O92" s="135"/>
      <c r="Z92" s="135"/>
      <c r="AA92" s="135">
        <v>10</v>
      </c>
      <c r="AB92" s="135">
        <v>9</v>
      </c>
      <c r="AC92" s="135">
        <v>8</v>
      </c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5"/>
      <c r="AV92" s="135"/>
      <c r="AW92" s="135"/>
      <c r="AX92" s="135"/>
      <c r="AY92" s="135"/>
      <c r="AZ92" s="145">
        <f>G92</f>
        <v>0</v>
      </c>
      <c r="BA92" s="135"/>
      <c r="BB92" s="135"/>
      <c r="BC92" s="135"/>
      <c r="BD92" s="135"/>
      <c r="BE92" s="135"/>
      <c r="BF92" s="135"/>
      <c r="BG92" s="135"/>
      <c r="BH92" s="135"/>
      <c r="BI92" s="135"/>
      <c r="CA92" s="135">
        <v>10</v>
      </c>
      <c r="CB92" s="135">
        <v>9</v>
      </c>
      <c r="CZ92" s="102">
        <v>5</v>
      </c>
    </row>
    <row r="93" spans="1:104" x14ac:dyDescent="0.2">
      <c r="A93" s="146" t="s">
        <v>50</v>
      </c>
      <c r="B93" s="147" t="s">
        <v>183</v>
      </c>
      <c r="C93" s="148" t="s">
        <v>184</v>
      </c>
      <c r="D93" s="149"/>
      <c r="E93" s="150"/>
      <c r="F93" s="150"/>
      <c r="G93" s="151">
        <f>SUM(G89:G92)</f>
        <v>0</v>
      </c>
      <c r="H93" s="152"/>
      <c r="I93" s="151">
        <f>SUM(I89:I92)</f>
        <v>0</v>
      </c>
      <c r="J93" s="153"/>
      <c r="K93" s="151">
        <f>SUM(K89:K92)</f>
        <v>0</v>
      </c>
      <c r="O93" s="135"/>
      <c r="X93" s="154">
        <f>K93</f>
        <v>0</v>
      </c>
      <c r="Y93" s="154">
        <f>I93</f>
        <v>0</v>
      </c>
      <c r="Z93" s="145">
        <f>G93</f>
        <v>0</v>
      </c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  <c r="AS93" s="135"/>
      <c r="AT93" s="135"/>
      <c r="AU93" s="135"/>
      <c r="AV93" s="135"/>
      <c r="AW93" s="135"/>
      <c r="AX93" s="135"/>
      <c r="AY93" s="135"/>
      <c r="AZ93" s="135"/>
      <c r="BA93" s="155"/>
      <c r="BB93" s="155"/>
      <c r="BC93" s="155"/>
      <c r="BD93" s="155"/>
      <c r="BE93" s="155"/>
      <c r="BF93" s="155"/>
      <c r="BG93" s="135"/>
      <c r="BH93" s="135"/>
      <c r="BI93" s="135"/>
    </row>
    <row r="94" spans="1:104" ht="14.25" customHeight="1" x14ac:dyDescent="0.2">
      <c r="A94" s="127" t="s">
        <v>48</v>
      </c>
      <c r="B94" s="128" t="s">
        <v>192</v>
      </c>
      <c r="C94" s="129" t="s">
        <v>193</v>
      </c>
      <c r="D94" s="130"/>
      <c r="E94" s="131"/>
      <c r="F94" s="131"/>
      <c r="G94" s="132"/>
      <c r="H94" s="133"/>
      <c r="I94" s="134"/>
      <c r="J94" s="133"/>
      <c r="K94" s="134"/>
      <c r="O94" s="135"/>
    </row>
    <row r="95" spans="1:104" ht="22.5" x14ac:dyDescent="0.2">
      <c r="A95" s="136">
        <v>68</v>
      </c>
      <c r="B95" s="137" t="s">
        <v>194</v>
      </c>
      <c r="C95" s="138" t="s">
        <v>195</v>
      </c>
      <c r="D95" s="139" t="s">
        <v>196</v>
      </c>
      <c r="E95" s="140">
        <v>2</v>
      </c>
      <c r="F95" s="141">
        <v>0</v>
      </c>
      <c r="G95" s="142">
        <f>E95*F95</f>
        <v>0</v>
      </c>
      <c r="H95" s="143">
        <v>0</v>
      </c>
      <c r="I95" s="144">
        <f>E95*H95</f>
        <v>0</v>
      </c>
      <c r="J95" s="143">
        <v>0</v>
      </c>
      <c r="K95" s="144">
        <f>E95*J95</f>
        <v>0</v>
      </c>
      <c r="O95" s="135"/>
      <c r="Z95" s="135"/>
      <c r="AA95" s="135">
        <v>1</v>
      </c>
      <c r="AB95" s="135">
        <v>1</v>
      </c>
      <c r="AC95" s="135">
        <v>1</v>
      </c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  <c r="AY95" s="135"/>
      <c r="AZ95" s="145">
        <f>G95</f>
        <v>0</v>
      </c>
      <c r="BA95" s="135"/>
      <c r="BB95" s="135"/>
      <c r="BC95" s="135"/>
      <c r="BD95" s="135"/>
      <c r="BE95" s="135"/>
      <c r="BF95" s="135"/>
      <c r="BG95" s="135"/>
      <c r="BH95" s="135"/>
      <c r="BI95" s="135"/>
      <c r="CA95" s="135">
        <v>1</v>
      </c>
      <c r="CB95" s="135">
        <v>1</v>
      </c>
      <c r="CZ95" s="102">
        <v>1</v>
      </c>
    </row>
    <row r="96" spans="1:104" x14ac:dyDescent="0.2">
      <c r="A96" s="136">
        <v>69</v>
      </c>
      <c r="B96" s="137" t="s">
        <v>197</v>
      </c>
      <c r="C96" s="138" t="s">
        <v>198</v>
      </c>
      <c r="D96" s="139" t="s">
        <v>59</v>
      </c>
      <c r="E96" s="140">
        <v>5</v>
      </c>
      <c r="F96" s="141">
        <v>0</v>
      </c>
      <c r="G96" s="142">
        <f>E96*F96</f>
        <v>0</v>
      </c>
      <c r="H96" s="143">
        <v>0</v>
      </c>
      <c r="I96" s="144">
        <f>E96*H96</f>
        <v>0</v>
      </c>
      <c r="J96" s="143">
        <v>0</v>
      </c>
      <c r="K96" s="144">
        <f>E96*J96</f>
        <v>0</v>
      </c>
      <c r="O96" s="135"/>
      <c r="Z96" s="135"/>
      <c r="AA96" s="135">
        <v>1</v>
      </c>
      <c r="AB96" s="135">
        <v>10</v>
      </c>
      <c r="AC96" s="135">
        <v>10</v>
      </c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5"/>
      <c r="AV96" s="135"/>
      <c r="AW96" s="135"/>
      <c r="AX96" s="135"/>
      <c r="AY96" s="135"/>
      <c r="AZ96" s="145">
        <f>G96</f>
        <v>0</v>
      </c>
      <c r="BA96" s="135"/>
      <c r="BB96" s="135"/>
      <c r="BC96" s="135"/>
      <c r="BD96" s="135"/>
      <c r="BE96" s="135"/>
      <c r="BF96" s="135"/>
      <c r="BG96" s="135"/>
      <c r="BH96" s="135"/>
      <c r="BI96" s="135"/>
      <c r="CA96" s="135">
        <v>1</v>
      </c>
      <c r="CB96" s="135">
        <v>10</v>
      </c>
      <c r="CZ96" s="102">
        <v>1</v>
      </c>
    </row>
    <row r="97" spans="1:104" ht="22.5" x14ac:dyDescent="0.2">
      <c r="A97" s="136">
        <v>70</v>
      </c>
      <c r="B97" s="137" t="s">
        <v>201</v>
      </c>
      <c r="C97" s="138" t="s">
        <v>202</v>
      </c>
      <c r="D97" s="139" t="s">
        <v>76</v>
      </c>
      <c r="E97" s="140">
        <v>2.4382299999999999</v>
      </c>
      <c r="F97" s="141">
        <v>0</v>
      </c>
      <c r="G97" s="142">
        <f>E97*F97</f>
        <v>0</v>
      </c>
      <c r="H97" s="143">
        <v>0</v>
      </c>
      <c r="I97" s="144">
        <f>E97*H97</f>
        <v>0</v>
      </c>
      <c r="J97" s="143"/>
      <c r="K97" s="144">
        <f>E97*J97</f>
        <v>0</v>
      </c>
      <c r="O97" s="135"/>
      <c r="Z97" s="135"/>
      <c r="AA97" s="135">
        <v>8</v>
      </c>
      <c r="AB97" s="135">
        <v>0</v>
      </c>
      <c r="AC97" s="135">
        <v>3</v>
      </c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5"/>
      <c r="AV97" s="135"/>
      <c r="AW97" s="135"/>
      <c r="AX97" s="135"/>
      <c r="AY97" s="135"/>
      <c r="AZ97" s="145">
        <f>G97</f>
        <v>0</v>
      </c>
      <c r="BA97" s="135"/>
      <c r="BB97" s="135"/>
      <c r="BC97" s="135"/>
      <c r="BD97" s="135"/>
      <c r="BE97" s="135"/>
      <c r="BF97" s="135"/>
      <c r="BG97" s="135"/>
      <c r="BH97" s="135"/>
      <c r="BI97" s="135"/>
      <c r="CA97" s="135">
        <v>8</v>
      </c>
      <c r="CB97" s="135">
        <v>0</v>
      </c>
      <c r="CZ97" s="102">
        <v>1</v>
      </c>
    </row>
    <row r="98" spans="1:104" x14ac:dyDescent="0.2">
      <c r="A98" s="136">
        <v>71</v>
      </c>
      <c r="B98" s="137" t="s">
        <v>203</v>
      </c>
      <c r="C98" s="138" t="s">
        <v>204</v>
      </c>
      <c r="D98" s="139" t="s">
        <v>76</v>
      </c>
      <c r="E98" s="140">
        <v>2.4382299999999999</v>
      </c>
      <c r="F98" s="141">
        <v>0</v>
      </c>
      <c r="G98" s="142">
        <f>E98*F98</f>
        <v>0</v>
      </c>
      <c r="H98" s="143">
        <v>0</v>
      </c>
      <c r="I98" s="144">
        <f>E98*H98</f>
        <v>0</v>
      </c>
      <c r="J98" s="143"/>
      <c r="K98" s="144">
        <f>E98*J98</f>
        <v>0</v>
      </c>
      <c r="O98" s="135"/>
      <c r="Z98" s="135"/>
      <c r="AA98" s="135">
        <v>8</v>
      </c>
      <c r="AB98" s="135">
        <v>0</v>
      </c>
      <c r="AC98" s="135">
        <v>3</v>
      </c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5"/>
      <c r="AV98" s="135"/>
      <c r="AW98" s="135"/>
      <c r="AX98" s="135"/>
      <c r="AY98" s="135"/>
      <c r="AZ98" s="145">
        <f>G98</f>
        <v>0</v>
      </c>
      <c r="BA98" s="135"/>
      <c r="BB98" s="135"/>
      <c r="BC98" s="135"/>
      <c r="BD98" s="135"/>
      <c r="BE98" s="135"/>
      <c r="BF98" s="135"/>
      <c r="BG98" s="135"/>
      <c r="BH98" s="135"/>
      <c r="BI98" s="135"/>
      <c r="CA98" s="135">
        <v>8</v>
      </c>
      <c r="CB98" s="135">
        <v>0</v>
      </c>
      <c r="CZ98" s="102">
        <v>1</v>
      </c>
    </row>
    <row r="99" spans="1:104" x14ac:dyDescent="0.2">
      <c r="A99" s="136">
        <v>72</v>
      </c>
      <c r="B99" s="137" t="s">
        <v>205</v>
      </c>
      <c r="C99" s="138" t="s">
        <v>206</v>
      </c>
      <c r="D99" s="139" t="s">
        <v>76</v>
      </c>
      <c r="E99" s="140">
        <v>2.4382299999999999</v>
      </c>
      <c r="F99" s="141">
        <v>0</v>
      </c>
      <c r="G99" s="142">
        <f>E99*F99</f>
        <v>0</v>
      </c>
      <c r="H99" s="143">
        <v>0</v>
      </c>
      <c r="I99" s="144">
        <f>E99*H99</f>
        <v>0</v>
      </c>
      <c r="J99" s="143"/>
      <c r="K99" s="144">
        <f>E99*J99</f>
        <v>0</v>
      </c>
      <c r="O99" s="135"/>
      <c r="Z99" s="135"/>
      <c r="AA99" s="135">
        <v>8</v>
      </c>
      <c r="AB99" s="135">
        <v>0</v>
      </c>
      <c r="AC99" s="135">
        <v>3</v>
      </c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5"/>
      <c r="AZ99" s="145">
        <f>G99</f>
        <v>0</v>
      </c>
      <c r="BA99" s="135"/>
      <c r="BB99" s="135"/>
      <c r="BC99" s="135"/>
      <c r="BD99" s="135"/>
      <c r="BE99" s="135"/>
      <c r="BF99" s="135"/>
      <c r="BG99" s="135"/>
      <c r="BH99" s="135"/>
      <c r="BI99" s="135"/>
      <c r="CA99" s="135">
        <v>8</v>
      </c>
      <c r="CB99" s="135">
        <v>0</v>
      </c>
      <c r="CZ99" s="102">
        <v>1</v>
      </c>
    </row>
    <row r="100" spans="1:104" x14ac:dyDescent="0.2">
      <c r="A100" s="136">
        <v>73</v>
      </c>
      <c r="B100" s="137" t="s">
        <v>208</v>
      </c>
      <c r="C100" s="138" t="s">
        <v>334</v>
      </c>
      <c r="D100" s="139" t="s">
        <v>76</v>
      </c>
      <c r="E100" s="140">
        <v>36.573450000000001</v>
      </c>
      <c r="F100" s="141">
        <v>0</v>
      </c>
      <c r="G100" s="142">
        <f>E100*F100</f>
        <v>0</v>
      </c>
      <c r="H100" s="143">
        <v>0</v>
      </c>
      <c r="I100" s="144">
        <f>E100*H100</f>
        <v>0</v>
      </c>
      <c r="J100" s="143"/>
      <c r="K100" s="144">
        <f>E100*J100</f>
        <v>0</v>
      </c>
      <c r="O100" s="135"/>
      <c r="Z100" s="135"/>
      <c r="AA100" s="135">
        <v>8</v>
      </c>
      <c r="AB100" s="135">
        <v>0</v>
      </c>
      <c r="AC100" s="135">
        <v>3</v>
      </c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5"/>
      <c r="AW100" s="135"/>
      <c r="AX100" s="135"/>
      <c r="AY100" s="135"/>
      <c r="AZ100" s="145">
        <f>G100</f>
        <v>0</v>
      </c>
      <c r="BA100" s="135"/>
      <c r="BB100" s="135"/>
      <c r="BC100" s="135"/>
      <c r="BD100" s="135"/>
      <c r="BE100" s="135"/>
      <c r="BF100" s="135"/>
      <c r="BG100" s="135"/>
      <c r="BH100" s="135"/>
      <c r="BI100" s="135"/>
      <c r="CA100" s="135">
        <v>8</v>
      </c>
      <c r="CB100" s="135">
        <v>0</v>
      </c>
      <c r="CZ100" s="102">
        <v>1</v>
      </c>
    </row>
    <row r="101" spans="1:104" x14ac:dyDescent="0.2">
      <c r="A101" s="136">
        <v>74</v>
      </c>
      <c r="B101" s="137" t="s">
        <v>210</v>
      </c>
      <c r="C101" s="138" t="s">
        <v>211</v>
      </c>
      <c r="D101" s="139" t="s">
        <v>76</v>
      </c>
      <c r="E101" s="140">
        <v>2.4382299999999999</v>
      </c>
      <c r="F101" s="141">
        <v>0</v>
      </c>
      <c r="G101" s="142">
        <f>E101*F101</f>
        <v>0</v>
      </c>
      <c r="H101" s="143">
        <v>0</v>
      </c>
      <c r="I101" s="144">
        <f>E101*H101</f>
        <v>0</v>
      </c>
      <c r="J101" s="143"/>
      <c r="K101" s="144">
        <f>E101*J101</f>
        <v>0</v>
      </c>
      <c r="O101" s="135"/>
      <c r="Z101" s="135"/>
      <c r="AA101" s="135">
        <v>8</v>
      </c>
      <c r="AB101" s="135">
        <v>0</v>
      </c>
      <c r="AC101" s="135">
        <v>3</v>
      </c>
      <c r="AD101" s="135"/>
      <c r="AE101" s="135"/>
      <c r="AF101" s="135"/>
      <c r="AG101" s="135"/>
      <c r="AH101" s="135"/>
      <c r="AI101" s="135"/>
      <c r="AJ101" s="135"/>
      <c r="AK101" s="135"/>
      <c r="AL101" s="135"/>
      <c r="AM101" s="135"/>
      <c r="AN101" s="135"/>
      <c r="AO101" s="135"/>
      <c r="AP101" s="135"/>
      <c r="AQ101" s="135"/>
      <c r="AR101" s="135"/>
      <c r="AS101" s="135"/>
      <c r="AT101" s="135"/>
      <c r="AU101" s="135"/>
      <c r="AV101" s="135"/>
      <c r="AW101" s="135"/>
      <c r="AX101" s="135"/>
      <c r="AY101" s="135"/>
      <c r="AZ101" s="145">
        <f>G101</f>
        <v>0</v>
      </c>
      <c r="BA101" s="135"/>
      <c r="BB101" s="135"/>
      <c r="BC101" s="135"/>
      <c r="BD101" s="135"/>
      <c r="BE101" s="135"/>
      <c r="BF101" s="135"/>
      <c r="BG101" s="135"/>
      <c r="BH101" s="135"/>
      <c r="BI101" s="135"/>
      <c r="CA101" s="135">
        <v>8</v>
      </c>
      <c r="CB101" s="135">
        <v>0</v>
      </c>
      <c r="CZ101" s="102">
        <v>1</v>
      </c>
    </row>
    <row r="102" spans="1:104" x14ac:dyDescent="0.2">
      <c r="A102" s="136">
        <v>75</v>
      </c>
      <c r="B102" s="137" t="s">
        <v>212</v>
      </c>
      <c r="C102" s="138" t="s">
        <v>213</v>
      </c>
      <c r="D102" s="139" t="s">
        <v>76</v>
      </c>
      <c r="E102" s="140">
        <v>2.4382299999999999</v>
      </c>
      <c r="F102" s="141">
        <v>0</v>
      </c>
      <c r="G102" s="142">
        <f>E102*F102</f>
        <v>0</v>
      </c>
      <c r="H102" s="143">
        <v>0</v>
      </c>
      <c r="I102" s="144">
        <f>E102*H102</f>
        <v>0</v>
      </c>
      <c r="J102" s="143"/>
      <c r="K102" s="144">
        <f>E102*J102</f>
        <v>0</v>
      </c>
      <c r="O102" s="135"/>
      <c r="Z102" s="135"/>
      <c r="AA102" s="135">
        <v>8</v>
      </c>
      <c r="AB102" s="135">
        <v>0</v>
      </c>
      <c r="AC102" s="135">
        <v>3</v>
      </c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135"/>
      <c r="AP102" s="135"/>
      <c r="AQ102" s="135"/>
      <c r="AR102" s="135"/>
      <c r="AS102" s="135"/>
      <c r="AT102" s="135"/>
      <c r="AU102" s="135"/>
      <c r="AV102" s="135"/>
      <c r="AW102" s="135"/>
      <c r="AX102" s="135"/>
      <c r="AY102" s="135"/>
      <c r="AZ102" s="145">
        <f>G102</f>
        <v>0</v>
      </c>
      <c r="BA102" s="135"/>
      <c r="BB102" s="135"/>
      <c r="BC102" s="135"/>
      <c r="BD102" s="135"/>
      <c r="BE102" s="135"/>
      <c r="BF102" s="135"/>
      <c r="BG102" s="135"/>
      <c r="BH102" s="135"/>
      <c r="BI102" s="135"/>
      <c r="CA102" s="135">
        <v>8</v>
      </c>
      <c r="CB102" s="135">
        <v>0</v>
      </c>
      <c r="CZ102" s="102">
        <v>1</v>
      </c>
    </row>
    <row r="103" spans="1:104" ht="22.5" x14ac:dyDescent="0.2">
      <c r="A103" s="136">
        <v>76</v>
      </c>
      <c r="B103" s="137" t="s">
        <v>214</v>
      </c>
      <c r="C103" s="138" t="s">
        <v>215</v>
      </c>
      <c r="D103" s="139" t="s">
        <v>76</v>
      </c>
      <c r="E103" s="140">
        <v>2.4382299999999999</v>
      </c>
      <c r="F103" s="141">
        <v>0</v>
      </c>
      <c r="G103" s="142">
        <f>E103*F103</f>
        <v>0</v>
      </c>
      <c r="H103" s="143">
        <v>0</v>
      </c>
      <c r="I103" s="144">
        <f>E103*H103</f>
        <v>0</v>
      </c>
      <c r="J103" s="143"/>
      <c r="K103" s="144">
        <f>E103*J103</f>
        <v>0</v>
      </c>
      <c r="O103" s="135"/>
      <c r="Z103" s="135"/>
      <c r="AA103" s="135">
        <v>8</v>
      </c>
      <c r="AB103" s="135">
        <v>1</v>
      </c>
      <c r="AC103" s="135">
        <v>3</v>
      </c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5"/>
      <c r="AP103" s="135"/>
      <c r="AQ103" s="135"/>
      <c r="AR103" s="135"/>
      <c r="AS103" s="135"/>
      <c r="AT103" s="135"/>
      <c r="AU103" s="135"/>
      <c r="AV103" s="135"/>
      <c r="AW103" s="135"/>
      <c r="AX103" s="135"/>
      <c r="AY103" s="135"/>
      <c r="AZ103" s="145">
        <f>G103</f>
        <v>0</v>
      </c>
      <c r="BA103" s="135"/>
      <c r="BB103" s="135"/>
      <c r="BC103" s="135"/>
      <c r="BD103" s="135"/>
      <c r="BE103" s="135"/>
      <c r="BF103" s="135"/>
      <c r="BG103" s="135"/>
      <c r="BH103" s="135"/>
      <c r="BI103" s="135"/>
      <c r="CA103" s="135">
        <v>8</v>
      </c>
      <c r="CB103" s="135">
        <v>1</v>
      </c>
      <c r="CZ103" s="102">
        <v>1</v>
      </c>
    </row>
    <row r="104" spans="1:104" x14ac:dyDescent="0.2">
      <c r="A104" s="136">
        <v>77</v>
      </c>
      <c r="B104" s="137" t="s">
        <v>216</v>
      </c>
      <c r="C104" s="138" t="s">
        <v>217</v>
      </c>
      <c r="D104" s="139" t="s">
        <v>76</v>
      </c>
      <c r="E104" s="140">
        <v>2.4382299999999999</v>
      </c>
      <c r="F104" s="141">
        <v>0</v>
      </c>
      <c r="G104" s="142">
        <f>E104*F104</f>
        <v>0</v>
      </c>
      <c r="H104" s="143">
        <v>0</v>
      </c>
      <c r="I104" s="144">
        <f>E104*H104</f>
        <v>0</v>
      </c>
      <c r="J104" s="143"/>
      <c r="K104" s="144">
        <f>E104*J104</f>
        <v>0</v>
      </c>
      <c r="O104" s="135"/>
      <c r="Z104" s="135"/>
      <c r="AA104" s="135">
        <v>8</v>
      </c>
      <c r="AB104" s="135">
        <v>0</v>
      </c>
      <c r="AC104" s="135">
        <v>3</v>
      </c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  <c r="AP104" s="135"/>
      <c r="AQ104" s="135"/>
      <c r="AR104" s="135"/>
      <c r="AS104" s="135"/>
      <c r="AT104" s="135"/>
      <c r="AU104" s="135"/>
      <c r="AV104" s="135"/>
      <c r="AW104" s="135"/>
      <c r="AX104" s="135"/>
      <c r="AY104" s="135"/>
      <c r="AZ104" s="145">
        <f>G104</f>
        <v>0</v>
      </c>
      <c r="BA104" s="135"/>
      <c r="BB104" s="135"/>
      <c r="BC104" s="135"/>
      <c r="BD104" s="135"/>
      <c r="BE104" s="135"/>
      <c r="BF104" s="135"/>
      <c r="BG104" s="135"/>
      <c r="BH104" s="135"/>
      <c r="BI104" s="135"/>
      <c r="CA104" s="135">
        <v>8</v>
      </c>
      <c r="CB104" s="135">
        <v>0</v>
      </c>
      <c r="CZ104" s="102">
        <v>1</v>
      </c>
    </row>
    <row r="105" spans="1:104" ht="22.5" x14ac:dyDescent="0.2">
      <c r="A105" s="136">
        <v>78</v>
      </c>
      <c r="B105" s="137" t="s">
        <v>218</v>
      </c>
      <c r="C105" s="138" t="s">
        <v>219</v>
      </c>
      <c r="D105" s="139" t="s">
        <v>76</v>
      </c>
      <c r="E105" s="140">
        <v>2.4382299999999999</v>
      </c>
      <c r="F105" s="141">
        <v>0</v>
      </c>
      <c r="G105" s="142">
        <f>E105*F105</f>
        <v>0</v>
      </c>
      <c r="H105" s="143">
        <v>0</v>
      </c>
      <c r="I105" s="144">
        <f>E105*H105</f>
        <v>0</v>
      </c>
      <c r="J105" s="143"/>
      <c r="K105" s="144">
        <f>E105*J105</f>
        <v>0</v>
      </c>
      <c r="O105" s="135"/>
      <c r="Z105" s="135"/>
      <c r="AA105" s="135">
        <v>8</v>
      </c>
      <c r="AB105" s="135">
        <v>0</v>
      </c>
      <c r="AC105" s="135">
        <v>3</v>
      </c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5"/>
      <c r="AP105" s="135"/>
      <c r="AQ105" s="135"/>
      <c r="AR105" s="135"/>
      <c r="AS105" s="135"/>
      <c r="AT105" s="135"/>
      <c r="AU105" s="135"/>
      <c r="AV105" s="135"/>
      <c r="AW105" s="135"/>
      <c r="AX105" s="135"/>
      <c r="AY105" s="135"/>
      <c r="AZ105" s="145">
        <f>G105</f>
        <v>0</v>
      </c>
      <c r="BA105" s="135"/>
      <c r="BB105" s="135"/>
      <c r="BC105" s="135"/>
      <c r="BD105" s="135"/>
      <c r="BE105" s="135"/>
      <c r="BF105" s="135"/>
      <c r="BG105" s="135"/>
      <c r="BH105" s="135"/>
      <c r="BI105" s="135"/>
      <c r="CA105" s="135">
        <v>8</v>
      </c>
      <c r="CB105" s="135">
        <v>0</v>
      </c>
      <c r="CZ105" s="102">
        <v>1</v>
      </c>
    </row>
    <row r="106" spans="1:104" x14ac:dyDescent="0.2">
      <c r="A106" s="146" t="s">
        <v>50</v>
      </c>
      <c r="B106" s="147" t="s">
        <v>192</v>
      </c>
      <c r="C106" s="148" t="s">
        <v>193</v>
      </c>
      <c r="D106" s="149"/>
      <c r="E106" s="150"/>
      <c r="F106" s="150"/>
      <c r="G106" s="151">
        <f>SUM(G94:G105)</f>
        <v>0</v>
      </c>
      <c r="H106" s="152"/>
      <c r="I106" s="151">
        <f>SUM(I94:I105)</f>
        <v>0</v>
      </c>
      <c r="J106" s="153"/>
      <c r="K106" s="151">
        <f>SUM(K94:K105)</f>
        <v>0</v>
      </c>
      <c r="O106" s="135"/>
      <c r="X106" s="154">
        <f>K106</f>
        <v>0</v>
      </c>
      <c r="Y106" s="154">
        <f>I106</f>
        <v>0</v>
      </c>
      <c r="Z106" s="145">
        <f>G106</f>
        <v>0</v>
      </c>
      <c r="AA106" s="135"/>
      <c r="AB106" s="135"/>
      <c r="AC106" s="135"/>
      <c r="AD106" s="135"/>
      <c r="AE106" s="135"/>
      <c r="AF106" s="135"/>
      <c r="AG106" s="135"/>
      <c r="AH106" s="135"/>
      <c r="AI106" s="135"/>
      <c r="AJ106" s="135"/>
      <c r="AK106" s="135"/>
      <c r="AL106" s="135"/>
      <c r="AM106" s="135"/>
      <c r="AN106" s="135"/>
      <c r="AO106" s="135"/>
      <c r="AP106" s="135"/>
      <c r="AQ106" s="135"/>
      <c r="AR106" s="135"/>
      <c r="AS106" s="135"/>
      <c r="AT106" s="135"/>
      <c r="AU106" s="135"/>
      <c r="AV106" s="135"/>
      <c r="AW106" s="135"/>
      <c r="AX106" s="135"/>
      <c r="AY106" s="135"/>
      <c r="AZ106" s="135"/>
      <c r="BA106" s="155"/>
      <c r="BB106" s="155"/>
      <c r="BC106" s="155"/>
      <c r="BD106" s="155"/>
      <c r="BE106" s="155"/>
      <c r="BF106" s="155"/>
      <c r="BG106" s="135"/>
      <c r="BH106" s="135"/>
      <c r="BI106" s="135"/>
    </row>
    <row r="107" spans="1:104" ht="14.25" customHeight="1" x14ac:dyDescent="0.2">
      <c r="A107" s="127" t="s">
        <v>48</v>
      </c>
      <c r="B107" s="128" t="s">
        <v>220</v>
      </c>
      <c r="C107" s="129" t="s">
        <v>221</v>
      </c>
      <c r="D107" s="130"/>
      <c r="E107" s="131"/>
      <c r="F107" s="131"/>
      <c r="G107" s="132"/>
      <c r="H107" s="133"/>
      <c r="I107" s="134"/>
      <c r="J107" s="133"/>
      <c r="K107" s="134"/>
      <c r="O107" s="135"/>
    </row>
    <row r="108" spans="1:104" ht="13.5" customHeight="1" x14ac:dyDescent="0.2">
      <c r="A108" s="136" t="s">
        <v>222</v>
      </c>
      <c r="B108" s="137" t="s">
        <v>220</v>
      </c>
      <c r="C108" s="138" t="s">
        <v>223</v>
      </c>
      <c r="D108" s="139" t="s">
        <v>220</v>
      </c>
      <c r="E108" s="140">
        <v>1</v>
      </c>
      <c r="F108" s="141"/>
      <c r="G108" s="142">
        <f>E108*F108</f>
        <v>0</v>
      </c>
      <c r="H108" s="143"/>
      <c r="I108" s="144">
        <f>E108*H108</f>
        <v>0</v>
      </c>
      <c r="J108" s="143"/>
      <c r="K108" s="144">
        <f>E108*J108</f>
        <v>0</v>
      </c>
      <c r="O108" s="135"/>
      <c r="Z108" s="135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5"/>
      <c r="AL108" s="135"/>
      <c r="AM108" s="135"/>
      <c r="AN108" s="135"/>
      <c r="AO108" s="135"/>
      <c r="AP108" s="135"/>
      <c r="AQ108" s="135"/>
      <c r="AR108" s="135"/>
      <c r="AS108" s="135"/>
      <c r="AT108" s="135"/>
      <c r="AU108" s="135"/>
      <c r="AV108" s="135"/>
      <c r="AW108" s="135"/>
      <c r="AX108" s="135"/>
      <c r="AY108" s="135"/>
      <c r="AZ108" s="145">
        <f>G108</f>
        <v>0</v>
      </c>
      <c r="BA108" s="135"/>
      <c r="BB108" s="135"/>
      <c r="BC108" s="135"/>
      <c r="BD108" s="135"/>
      <c r="BE108" s="135"/>
      <c r="BF108" s="135"/>
      <c r="BG108" s="135"/>
      <c r="BH108" s="135"/>
      <c r="BI108" s="135"/>
      <c r="CA108" s="135"/>
      <c r="CB108" s="135"/>
    </row>
    <row r="109" spans="1:104" ht="13.5" customHeight="1" x14ac:dyDescent="0.2">
      <c r="A109" s="136" t="s">
        <v>224</v>
      </c>
      <c r="B109" s="137" t="s">
        <v>220</v>
      </c>
      <c r="C109" s="138" t="s">
        <v>225</v>
      </c>
      <c r="D109" s="139" t="s">
        <v>220</v>
      </c>
      <c r="E109" s="140">
        <v>1</v>
      </c>
      <c r="F109" s="141"/>
      <c r="G109" s="142">
        <f>E109*F109</f>
        <v>0</v>
      </c>
      <c r="H109" s="143"/>
      <c r="I109" s="144">
        <f>E109*H109</f>
        <v>0</v>
      </c>
      <c r="J109" s="143"/>
      <c r="K109" s="144">
        <f>E109*J109</f>
        <v>0</v>
      </c>
      <c r="O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135"/>
      <c r="AN109" s="135"/>
      <c r="AO109" s="135"/>
      <c r="AP109" s="135"/>
      <c r="AQ109" s="135"/>
      <c r="AR109" s="135"/>
      <c r="AS109" s="135"/>
      <c r="AT109" s="135"/>
      <c r="AU109" s="135"/>
      <c r="AV109" s="135"/>
      <c r="AW109" s="135"/>
      <c r="AX109" s="135"/>
      <c r="AY109" s="135"/>
      <c r="AZ109" s="145">
        <f>G109</f>
        <v>0</v>
      </c>
      <c r="BA109" s="135"/>
      <c r="BB109" s="135"/>
      <c r="BC109" s="135"/>
      <c r="BD109" s="135"/>
      <c r="BE109" s="135"/>
      <c r="BF109" s="135"/>
      <c r="BG109" s="135"/>
      <c r="BH109" s="135"/>
      <c r="BI109" s="135"/>
      <c r="CA109" s="135"/>
      <c r="CB109" s="135"/>
    </row>
    <row r="110" spans="1:104" ht="13.5" customHeight="1" x14ac:dyDescent="0.2">
      <c r="A110" s="136" t="s">
        <v>226</v>
      </c>
      <c r="B110" s="137" t="s">
        <v>220</v>
      </c>
      <c r="C110" s="138" t="s">
        <v>335</v>
      </c>
      <c r="D110" s="139" t="s">
        <v>220</v>
      </c>
      <c r="E110" s="140">
        <v>1</v>
      </c>
      <c r="F110" s="141"/>
      <c r="G110" s="142">
        <f>E110*F110</f>
        <v>0</v>
      </c>
      <c r="H110" s="143"/>
      <c r="I110" s="144">
        <f>E110*H110</f>
        <v>0</v>
      </c>
      <c r="J110" s="143"/>
      <c r="K110" s="144">
        <f>E110*J110</f>
        <v>0</v>
      </c>
      <c r="O110" s="135"/>
      <c r="Z110" s="135"/>
      <c r="AA110" s="135"/>
      <c r="AB110" s="135"/>
      <c r="AC110" s="135"/>
      <c r="AD110" s="135"/>
      <c r="AE110" s="135"/>
      <c r="AF110" s="135"/>
      <c r="AG110" s="135"/>
      <c r="AH110" s="135"/>
      <c r="AI110" s="135"/>
      <c r="AJ110" s="135"/>
      <c r="AK110" s="135"/>
      <c r="AL110" s="135"/>
      <c r="AM110" s="135"/>
      <c r="AN110" s="135"/>
      <c r="AO110" s="135"/>
      <c r="AP110" s="135"/>
      <c r="AQ110" s="135"/>
      <c r="AR110" s="135"/>
      <c r="AS110" s="135"/>
      <c r="AT110" s="135"/>
      <c r="AU110" s="135"/>
      <c r="AV110" s="135"/>
      <c r="AW110" s="135"/>
      <c r="AX110" s="135"/>
      <c r="AY110" s="135"/>
      <c r="AZ110" s="145">
        <f>G110</f>
        <v>0</v>
      </c>
      <c r="BA110" s="135"/>
      <c r="BB110" s="135"/>
      <c r="BC110" s="135"/>
      <c r="BD110" s="135"/>
      <c r="BE110" s="135"/>
      <c r="BF110" s="135"/>
      <c r="BG110" s="135"/>
      <c r="BH110" s="135"/>
      <c r="BI110" s="135"/>
      <c r="CA110" s="135"/>
      <c r="CB110" s="135"/>
    </row>
    <row r="111" spans="1:104" ht="13.5" customHeight="1" x14ac:dyDescent="0.2">
      <c r="A111" s="136" t="s">
        <v>228</v>
      </c>
      <c r="B111" s="137" t="s">
        <v>220</v>
      </c>
      <c r="C111" s="138" t="s">
        <v>229</v>
      </c>
      <c r="D111" s="139" t="s">
        <v>220</v>
      </c>
      <c r="E111" s="140">
        <v>1</v>
      </c>
      <c r="F111" s="141"/>
      <c r="G111" s="142">
        <f>E111*F111</f>
        <v>0</v>
      </c>
      <c r="H111" s="143"/>
      <c r="I111" s="144">
        <f>E111*H111</f>
        <v>0</v>
      </c>
      <c r="J111" s="143"/>
      <c r="K111" s="144">
        <f>E111*J111</f>
        <v>0</v>
      </c>
      <c r="O111" s="135"/>
      <c r="Z111" s="135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5"/>
      <c r="AL111" s="135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5"/>
      <c r="AW111" s="135"/>
      <c r="AX111" s="135"/>
      <c r="AY111" s="135"/>
      <c r="AZ111" s="145">
        <f>G111</f>
        <v>0</v>
      </c>
      <c r="BA111" s="135"/>
      <c r="BB111" s="135"/>
      <c r="BC111" s="135"/>
      <c r="BD111" s="135"/>
      <c r="BE111" s="135"/>
      <c r="BF111" s="135"/>
      <c r="BG111" s="135"/>
      <c r="BH111" s="135"/>
      <c r="BI111" s="135"/>
      <c r="CA111" s="135"/>
      <c r="CB111" s="135"/>
    </row>
    <row r="112" spans="1:104" ht="13.5" customHeight="1" x14ac:dyDescent="0.2">
      <c r="A112" s="136" t="s">
        <v>336</v>
      </c>
      <c r="B112" s="137" t="s">
        <v>220</v>
      </c>
      <c r="C112" s="138" t="s">
        <v>337</v>
      </c>
      <c r="D112" s="139" t="s">
        <v>220</v>
      </c>
      <c r="E112" s="140">
        <v>1</v>
      </c>
      <c r="F112" s="141"/>
      <c r="G112" s="142">
        <f>E112*F112</f>
        <v>0</v>
      </c>
      <c r="H112" s="143"/>
      <c r="I112" s="144">
        <f>E112*H112</f>
        <v>0</v>
      </c>
      <c r="J112" s="143"/>
      <c r="K112" s="144">
        <f>E112*J112</f>
        <v>0</v>
      </c>
      <c r="O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5"/>
      <c r="AW112" s="135"/>
      <c r="AX112" s="135"/>
      <c r="AY112" s="135"/>
      <c r="AZ112" s="145">
        <f>G112</f>
        <v>0</v>
      </c>
      <c r="BA112" s="135"/>
      <c r="BB112" s="135"/>
      <c r="BC112" s="135"/>
      <c r="BD112" s="135"/>
      <c r="BE112" s="135"/>
      <c r="BF112" s="135"/>
      <c r="BG112" s="135"/>
      <c r="BH112" s="135"/>
      <c r="BI112" s="135"/>
      <c r="CA112" s="135"/>
      <c r="CB112" s="135"/>
    </row>
    <row r="113" spans="1:61" x14ac:dyDescent="0.2">
      <c r="A113" s="146" t="s">
        <v>50</v>
      </c>
      <c r="B113" s="147"/>
      <c r="C113" s="148"/>
      <c r="D113" s="149"/>
      <c r="E113" s="150"/>
      <c r="F113" s="150"/>
      <c r="G113" s="151">
        <f>SUM(G107:G112)</f>
        <v>0</v>
      </c>
      <c r="H113" s="152"/>
      <c r="I113" s="151">
        <f>SUM(I107:I112)</f>
        <v>0</v>
      </c>
      <c r="J113" s="153"/>
      <c r="K113" s="151">
        <f>SUM(K107:K112)</f>
        <v>0</v>
      </c>
      <c r="O113" s="135"/>
      <c r="X113" s="154">
        <f>K113</f>
        <v>0</v>
      </c>
      <c r="Y113" s="154">
        <f>I113</f>
        <v>0</v>
      </c>
      <c r="Z113" s="145">
        <f>G113</f>
        <v>0</v>
      </c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5"/>
      <c r="AW113" s="135"/>
      <c r="AX113" s="135"/>
      <c r="AY113" s="135"/>
      <c r="AZ113" s="135"/>
      <c r="BA113" s="155"/>
      <c r="BB113" s="155"/>
      <c r="BC113" s="155"/>
      <c r="BD113" s="155"/>
      <c r="BE113" s="155"/>
      <c r="BF113" s="155"/>
      <c r="BG113" s="135"/>
      <c r="BH113" s="135"/>
      <c r="BI113" s="135"/>
    </row>
    <row r="114" spans="1:61" x14ac:dyDescent="0.2">
      <c r="A114" s="156" t="s">
        <v>31</v>
      </c>
      <c r="B114" s="157" t="s">
        <v>51</v>
      </c>
      <c r="C114" s="158"/>
      <c r="D114" s="159"/>
      <c r="E114" s="160"/>
      <c r="F114" s="160"/>
      <c r="G114" s="161">
        <f>SUM(Z7:Z114)</f>
        <v>0</v>
      </c>
      <c r="H114" s="162"/>
      <c r="I114" s="161">
        <f>SUM(Y7:Y114)</f>
        <v>4.7865028000000001</v>
      </c>
      <c r="J114" s="162"/>
      <c r="K114" s="161">
        <f>SUM(X7:X114)</f>
        <v>-2.4382299999999999</v>
      </c>
      <c r="O114" s="135"/>
      <c r="BA114" s="163"/>
      <c r="BB114" s="163"/>
      <c r="BC114" s="163"/>
      <c r="BD114" s="163"/>
      <c r="BE114" s="163"/>
      <c r="BF114" s="163"/>
    </row>
    <row r="115" spans="1:61" x14ac:dyDescent="0.2">
      <c r="E115" s="102"/>
    </row>
    <row r="116" spans="1:61" x14ac:dyDescent="0.2">
      <c r="A116" s="164" t="s">
        <v>33</v>
      </c>
      <c r="E116" s="102"/>
    </row>
    <row r="117" spans="1:61" x14ac:dyDescent="0.2">
      <c r="A117" s="165"/>
      <c r="B117" s="166"/>
      <c r="C117" s="166"/>
      <c r="D117" s="166"/>
      <c r="E117" s="166"/>
      <c r="F117" s="166"/>
      <c r="G117" s="167"/>
    </row>
    <row r="118" spans="1:61" x14ac:dyDescent="0.2">
      <c r="E118" s="102"/>
    </row>
    <row r="119" spans="1:61" x14ac:dyDescent="0.2">
      <c r="E119" s="102"/>
    </row>
    <row r="120" spans="1:61" x14ac:dyDescent="0.2">
      <c r="E120" s="102"/>
    </row>
    <row r="121" spans="1:61" x14ac:dyDescent="0.2">
      <c r="E121" s="102"/>
    </row>
    <row r="122" spans="1:61" x14ac:dyDescent="0.2">
      <c r="E122" s="102"/>
    </row>
    <row r="123" spans="1:61" x14ac:dyDescent="0.2">
      <c r="E123" s="102"/>
    </row>
    <row r="124" spans="1:61" x14ac:dyDescent="0.2">
      <c r="E124" s="102"/>
    </row>
    <row r="125" spans="1:61" x14ac:dyDescent="0.2">
      <c r="E125" s="102"/>
    </row>
    <row r="126" spans="1:61" x14ac:dyDescent="0.2">
      <c r="E126" s="102"/>
    </row>
    <row r="127" spans="1:61" x14ac:dyDescent="0.2">
      <c r="E127" s="102"/>
    </row>
    <row r="128" spans="1:61" x14ac:dyDescent="0.2">
      <c r="E128" s="102"/>
    </row>
    <row r="129" spans="5:5" x14ac:dyDescent="0.2">
      <c r="E129" s="102"/>
    </row>
    <row r="130" spans="5:5" x14ac:dyDescent="0.2">
      <c r="E130" s="102"/>
    </row>
    <row r="131" spans="5:5" x14ac:dyDescent="0.2">
      <c r="E131" s="102"/>
    </row>
    <row r="132" spans="5:5" x14ac:dyDescent="0.2">
      <c r="E132" s="102"/>
    </row>
    <row r="133" spans="5:5" x14ac:dyDescent="0.2">
      <c r="E133" s="102"/>
    </row>
    <row r="134" spans="5:5" x14ac:dyDescent="0.2">
      <c r="E134" s="102"/>
    </row>
    <row r="135" spans="5:5" x14ac:dyDescent="0.2">
      <c r="E135" s="102"/>
    </row>
    <row r="136" spans="5:5" x14ac:dyDescent="0.2">
      <c r="E136" s="102"/>
    </row>
    <row r="137" spans="5:5" x14ac:dyDescent="0.2">
      <c r="E137" s="102"/>
    </row>
    <row r="138" spans="5:5" x14ac:dyDescent="0.2">
      <c r="E138" s="102"/>
    </row>
    <row r="139" spans="5:5" x14ac:dyDescent="0.2">
      <c r="E139" s="102"/>
    </row>
    <row r="140" spans="5:5" x14ac:dyDescent="0.2">
      <c r="E140" s="102"/>
    </row>
    <row r="141" spans="5:5" x14ac:dyDescent="0.2">
      <c r="E141" s="102"/>
    </row>
    <row r="142" spans="5:5" x14ac:dyDescent="0.2">
      <c r="E142" s="102"/>
    </row>
    <row r="143" spans="5:5" x14ac:dyDescent="0.2">
      <c r="E143" s="102"/>
    </row>
    <row r="144" spans="5:5" x14ac:dyDescent="0.2">
      <c r="E144" s="102"/>
    </row>
    <row r="145" spans="5:5" x14ac:dyDescent="0.2">
      <c r="E145" s="102"/>
    </row>
    <row r="146" spans="5:5" x14ac:dyDescent="0.2">
      <c r="E146" s="102"/>
    </row>
    <row r="147" spans="5:5" x14ac:dyDescent="0.2">
      <c r="E147" s="102"/>
    </row>
    <row r="148" spans="5:5" x14ac:dyDescent="0.2">
      <c r="E148" s="102"/>
    </row>
    <row r="149" spans="5:5" x14ac:dyDescent="0.2">
      <c r="E149" s="102"/>
    </row>
    <row r="150" spans="5:5" x14ac:dyDescent="0.2">
      <c r="E150" s="102"/>
    </row>
    <row r="151" spans="5:5" x14ac:dyDescent="0.2">
      <c r="E151" s="102"/>
    </row>
    <row r="152" spans="5:5" x14ac:dyDescent="0.2">
      <c r="E152" s="102"/>
    </row>
    <row r="153" spans="5:5" x14ac:dyDescent="0.2">
      <c r="E153" s="102"/>
    </row>
    <row r="154" spans="5:5" x14ac:dyDescent="0.2">
      <c r="E154" s="102"/>
    </row>
    <row r="155" spans="5:5" x14ac:dyDescent="0.2">
      <c r="E155" s="102"/>
    </row>
    <row r="156" spans="5:5" x14ac:dyDescent="0.2">
      <c r="E156" s="102"/>
    </row>
    <row r="157" spans="5:5" x14ac:dyDescent="0.2">
      <c r="E157" s="102"/>
    </row>
    <row r="158" spans="5:5" x14ac:dyDescent="0.2">
      <c r="E158" s="102"/>
    </row>
    <row r="159" spans="5:5" x14ac:dyDescent="0.2">
      <c r="E159" s="102"/>
    </row>
    <row r="160" spans="5:5" x14ac:dyDescent="0.2">
      <c r="E160" s="102"/>
    </row>
    <row r="161" spans="1:7" x14ac:dyDescent="0.2">
      <c r="E161" s="102"/>
    </row>
    <row r="162" spans="1:7" x14ac:dyDescent="0.2">
      <c r="E162" s="102"/>
    </row>
    <row r="163" spans="1:7" x14ac:dyDescent="0.2">
      <c r="E163" s="102"/>
    </row>
    <row r="164" spans="1:7" x14ac:dyDescent="0.2">
      <c r="E164" s="102"/>
    </row>
    <row r="165" spans="1:7" x14ac:dyDescent="0.2">
      <c r="E165" s="102"/>
    </row>
    <row r="166" spans="1:7" x14ac:dyDescent="0.2">
      <c r="E166" s="102"/>
    </row>
    <row r="167" spans="1:7" x14ac:dyDescent="0.2">
      <c r="E167" s="102"/>
    </row>
    <row r="168" spans="1:7" x14ac:dyDescent="0.2">
      <c r="E168" s="102"/>
    </row>
    <row r="169" spans="1:7" x14ac:dyDescent="0.2">
      <c r="E169" s="102"/>
    </row>
    <row r="170" spans="1:7" x14ac:dyDescent="0.2">
      <c r="E170" s="102"/>
    </row>
    <row r="171" spans="1:7" x14ac:dyDescent="0.2">
      <c r="E171" s="102"/>
    </row>
    <row r="172" spans="1:7" x14ac:dyDescent="0.2">
      <c r="E172" s="102"/>
    </row>
    <row r="173" spans="1:7" x14ac:dyDescent="0.2">
      <c r="A173" s="168"/>
      <c r="B173" s="168"/>
    </row>
    <row r="174" spans="1:7" x14ac:dyDescent="0.2">
      <c r="C174" s="169"/>
      <c r="D174" s="169"/>
      <c r="E174" s="170"/>
      <c r="F174" s="169"/>
      <c r="G174" s="171"/>
    </row>
    <row r="175" spans="1:7" x14ac:dyDescent="0.2">
      <c r="A175" s="168"/>
      <c r="B175" s="168"/>
    </row>
  </sheetData>
  <sheetProtection algorithmName="SHA-512" hashValue="c7EJTTnNqelFX7rWEMoTgaFSTK4DDjMjPhFGMgcTwyY2/OoxPNhb70ortEHnAuGvK4Jr/rHOsh3y16zSUV7k9w==" saltValue="JtMSZ5ql1yL6GUouK49u6Q==" spinCount="100000" sheet="1"/>
  <mergeCells count="2">
    <mergeCell ref="A1:G1"/>
    <mergeCell ref="A117:G117"/>
  </mergeCells>
  <printOptions horizontalCentered="1" gridLinesSet="0"/>
  <pageMargins left="0.39370078740157483" right="0.39370078740157483" top="0.98425196850393704" bottom="0.59055118110236227" header="0.51181102362204722" footer="0.19685039370078741"/>
  <pageSetup paperSize="9" orientation="portrait" horizontalDpi="300" r:id="rId1"/>
  <headerFooter alignWithMargins="0">
    <oddFooter>&amp;L&amp;9Zpracováno programem &amp;"Arial CE,Tučné"BUILDpower,  © RTS, a.s.&amp;R&amp;9Stránka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41</vt:i4>
      </vt:variant>
    </vt:vector>
  </HeadingPairs>
  <TitlesOfParts>
    <vt:vector size="45" baseType="lpstr">
      <vt:lpstr>Uchazeč</vt:lpstr>
      <vt:lpstr>Stavba</vt:lpstr>
      <vt:lpstr>SO 01 101 </vt:lpstr>
      <vt:lpstr>SO 02 201 </vt:lpstr>
      <vt:lpstr>Stavba!CisloStavby</vt:lpstr>
      <vt:lpstr>Stavba!NazevObjektu</vt:lpstr>
      <vt:lpstr>Stavba!NazevStavby</vt:lpstr>
      <vt:lpstr>'SO 01 101 '!Názvy_tisku</vt:lpstr>
      <vt:lpstr>'SO 02 201 '!Názvy_tisku</vt:lpstr>
      <vt:lpstr>Stavba!Objednatel</vt:lpstr>
      <vt:lpstr>Objekt</vt:lpstr>
      <vt:lpstr>'SO 01 101 '!Oblast_tisku</vt:lpstr>
      <vt:lpstr>'SO 02 201 '!Oblast_tisku</vt:lpstr>
      <vt:lpstr>Stavba!Oblast_tisku</vt:lpstr>
      <vt:lpstr>Uchazeč!Oblast_tisku</vt:lpstr>
      <vt:lpstr>odic</vt:lpstr>
      <vt:lpstr>oico</vt:lpstr>
      <vt:lpstr>omisto</vt:lpstr>
      <vt:lpstr>onazev</vt:lpstr>
      <vt:lpstr>opsc</vt:lpstr>
      <vt:lpstr>'SO 02 201 '!SloupecCC</vt:lpstr>
      <vt:lpstr>SloupecCC</vt:lpstr>
      <vt:lpstr>'SO 02 201 '!SloupecCDH</vt:lpstr>
      <vt:lpstr>SloupecCDH</vt:lpstr>
      <vt:lpstr>'SO 02 201 '!SloupecCisloPol</vt:lpstr>
      <vt:lpstr>SloupecCisloPol</vt:lpstr>
      <vt:lpstr>'SO 02 201 '!SloupecCH</vt:lpstr>
      <vt:lpstr>SloupecCH</vt:lpstr>
      <vt:lpstr>'SO 02 201 '!SloupecJC</vt:lpstr>
      <vt:lpstr>SloupecJC</vt:lpstr>
      <vt:lpstr>'SO 02 201 '!SloupecJDH</vt:lpstr>
      <vt:lpstr>SloupecJDH</vt:lpstr>
      <vt:lpstr>'SO 02 201 '!SloupecJDM</vt:lpstr>
      <vt:lpstr>SloupecJDM</vt:lpstr>
      <vt:lpstr>'SO 02 201 '!SloupecJH</vt:lpstr>
      <vt:lpstr>SloupecJH</vt:lpstr>
      <vt:lpstr>'SO 02 201 '!SloupecMJ</vt:lpstr>
      <vt:lpstr>SloupecMJ</vt:lpstr>
      <vt:lpstr>'SO 02 201 '!SloupecMnozstvi</vt:lpstr>
      <vt:lpstr>SloupecMnozstvi</vt:lpstr>
      <vt:lpstr>'SO 02 201 '!SloupecNazPol</vt:lpstr>
      <vt:lpstr>SloupecNazPol</vt:lpstr>
      <vt:lpstr>'SO 02 201 '!SloupecPC</vt:lpstr>
      <vt:lpstr>SloupecPC</vt:lpstr>
      <vt:lpstr>StavbaCelkem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Ulož to</dc:creator>
  <cp:lastModifiedBy>Ulož to</cp:lastModifiedBy>
  <cp:lastPrinted>2026-04-08T06:29:59Z</cp:lastPrinted>
  <dcterms:created xsi:type="dcterms:W3CDTF">2026-04-08T06:26:26Z</dcterms:created>
  <dcterms:modified xsi:type="dcterms:W3CDTF">2026-04-08T06:31:34Z</dcterms:modified>
</cp:coreProperties>
</file>