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Miroslav Kučera\Desktop\"/>
    </mc:Choice>
  </mc:AlternateContent>
  <bookViews>
    <workbookView xWindow="0" yWindow="0" windowWidth="0" windowHeight="0"/>
  </bookViews>
  <sheets>
    <sheet name="Rekapitulace stavby" sheetId="1" r:id="rId1"/>
    <sheet name="Objekt 01.1 - Budova návš..." sheetId="2" r:id="rId2"/>
    <sheet name="Objekt 01.2 - Budova návš..." sheetId="3" r:id="rId3"/>
    <sheet name="Objekt 01.3 - Budova návš..." sheetId="4" r:id="rId4"/>
    <sheet name="Objekt 01.4 - Budova návš..." sheetId="5" r:id="rId5"/>
    <sheet name="Objekt 01.5 - Budova návš..." sheetId="6" r:id="rId6"/>
    <sheet name="Objekt 02 - Přístupový ch..." sheetId="7" r:id="rId7"/>
    <sheet name="Objekt 03 - Vedlejší rozp..." sheetId="8" r:id="rId8"/>
  </sheets>
  <definedNames>
    <definedName name="_xlnm.Print_Area" localSheetId="0">'Rekapitulace stavby'!$D$4:$AO$76,'Rekapitulace stavby'!$C$82:$AQ$102</definedName>
    <definedName name="_xlnm.Print_Titles" localSheetId="0">'Rekapitulace stavby'!$92:$92</definedName>
    <definedName name="_xlnm._FilterDatabase" localSheetId="1" hidden="1">'Objekt 01.1 - Budova návš...'!$C$135:$K$774</definedName>
    <definedName name="_xlnm.Print_Area" localSheetId="1">'Objekt 01.1 - Budova návš...'!$C$4:$J$76,'Objekt 01.1 - Budova návš...'!$C$82:$J$117,'Objekt 01.1 - Budova návš...'!$C$123:$K$774</definedName>
    <definedName name="_xlnm.Print_Titles" localSheetId="1">'Objekt 01.1 - Budova návš...'!$135:$135</definedName>
    <definedName name="_xlnm._FilterDatabase" localSheetId="2" hidden="1">'Objekt 01.2 - Budova návš...'!$C$122:$K$313</definedName>
    <definedName name="_xlnm.Print_Area" localSheetId="2">'Objekt 01.2 - Budova návš...'!$C$4:$J$76,'Objekt 01.2 - Budova návš...'!$C$82:$J$104,'Objekt 01.2 - Budova návš...'!$C$110:$K$313</definedName>
    <definedName name="_xlnm.Print_Titles" localSheetId="2">'Objekt 01.2 - Budova návš...'!$122:$122</definedName>
    <definedName name="_xlnm._FilterDatabase" localSheetId="3" hidden="1">'Objekt 01.3 - Budova návš...'!$C$124:$K$291</definedName>
    <definedName name="_xlnm.Print_Area" localSheetId="3">'Objekt 01.3 - Budova návš...'!$C$4:$J$76,'Objekt 01.3 - Budova návš...'!$C$82:$J$106,'Objekt 01.3 - Budova návš...'!$C$112:$K$291</definedName>
    <definedName name="_xlnm.Print_Titles" localSheetId="3">'Objekt 01.3 - Budova návš...'!$124:$124</definedName>
    <definedName name="_xlnm._FilterDatabase" localSheetId="4" hidden="1">'Objekt 01.4 - Budova návš...'!$C$124:$K$241</definedName>
    <definedName name="_xlnm.Print_Area" localSheetId="4">'Objekt 01.4 - Budova návš...'!$C$4:$J$76,'Objekt 01.4 - Budova návš...'!$C$82:$J$106,'Objekt 01.4 - Budova návš...'!$C$112:$K$241</definedName>
    <definedName name="_xlnm.Print_Titles" localSheetId="4">'Objekt 01.4 - Budova návš...'!$124:$124</definedName>
    <definedName name="_xlnm._FilterDatabase" localSheetId="5" hidden="1">'Objekt 01.5 - Budova návš...'!$C$121:$K$149</definedName>
    <definedName name="_xlnm.Print_Area" localSheetId="5">'Objekt 01.5 - Budova návš...'!$C$4:$J$76,'Objekt 01.5 - Budova návš...'!$C$82:$J$103,'Objekt 01.5 - Budova návš...'!$C$109:$K$149</definedName>
    <definedName name="_xlnm.Print_Titles" localSheetId="5">'Objekt 01.5 - Budova návš...'!$121:$121</definedName>
    <definedName name="_xlnm._FilterDatabase" localSheetId="6" hidden="1">'Objekt 02 - Přístupový ch...'!$C$126:$K$243</definedName>
    <definedName name="_xlnm.Print_Area" localSheetId="6">'Objekt 02 - Přístupový ch...'!$C$4:$J$76,'Objekt 02 - Přístupový ch...'!$C$82:$J$108,'Objekt 02 - Přístupový ch...'!$C$114:$K$243</definedName>
    <definedName name="_xlnm.Print_Titles" localSheetId="6">'Objekt 02 - Přístupový ch...'!$126:$126</definedName>
    <definedName name="_xlnm._FilterDatabase" localSheetId="7" hidden="1">'Objekt 03 - Vedlejší rozp...'!$C$119:$K$131</definedName>
    <definedName name="_xlnm.Print_Area" localSheetId="7">'Objekt 03 - Vedlejší rozp...'!$C$4:$J$76,'Objekt 03 - Vedlejší rozp...'!$C$82:$J$101,'Objekt 03 - Vedlejší rozp...'!$C$107:$K$131</definedName>
    <definedName name="_xlnm.Print_Titles" localSheetId="7">'Objekt 03 - Vedlejší rozp...'!$119:$119</definedName>
  </definedNames>
  <calcPr/>
</workbook>
</file>

<file path=xl/calcChain.xml><?xml version="1.0" encoding="utf-8"?>
<calcChain xmlns="http://schemas.openxmlformats.org/spreadsheetml/2006/main">
  <c i="8" l="1" r="R127"/>
  <c r="J37"/>
  <c r="J36"/>
  <c i="1" r="AY101"/>
  <c i="8" r="J35"/>
  <c i="1" r="AX101"/>
  <c i="8" r="BI131"/>
  <c r="BH131"/>
  <c r="BG131"/>
  <c r="BF131"/>
  <c r="T131"/>
  <c r="T130"/>
  <c r="R131"/>
  <c r="R130"/>
  <c r="P131"/>
  <c r="P130"/>
  <c r="BI129"/>
  <c r="BH129"/>
  <c r="BG129"/>
  <c r="BF129"/>
  <c r="T129"/>
  <c r="R129"/>
  <c r="P129"/>
  <c r="BI128"/>
  <c r="BH128"/>
  <c r="BG128"/>
  <c r="BF128"/>
  <c r="T128"/>
  <c r="R128"/>
  <c r="P128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J116"/>
  <c r="F116"/>
  <c r="F114"/>
  <c r="E112"/>
  <c r="J91"/>
  <c r="F91"/>
  <c r="F89"/>
  <c r="E87"/>
  <c r="J24"/>
  <c r="E24"/>
  <c r="J92"/>
  <c r="J23"/>
  <c r="J18"/>
  <c r="E18"/>
  <c r="F117"/>
  <c r="J17"/>
  <c r="J12"/>
  <c r="J114"/>
  <c r="E7"/>
  <c r="E110"/>
  <c i="7" r="J37"/>
  <c r="J36"/>
  <c i="1" r="AY100"/>
  <c i="7" r="J35"/>
  <c i="1" r="AX100"/>
  <c i="7" r="BI243"/>
  <c r="BH243"/>
  <c r="BG243"/>
  <c r="BF243"/>
  <c r="T243"/>
  <c r="T242"/>
  <c r="R243"/>
  <c r="R242"/>
  <c r="P243"/>
  <c r="P242"/>
  <c r="BI241"/>
  <c r="BH241"/>
  <c r="BG241"/>
  <c r="BF241"/>
  <c r="T241"/>
  <c r="R241"/>
  <c r="P241"/>
  <c r="BI238"/>
  <c r="BH238"/>
  <c r="BG238"/>
  <c r="BF238"/>
  <c r="T238"/>
  <c r="R238"/>
  <c r="P238"/>
  <c r="BI236"/>
  <c r="BH236"/>
  <c r="BG236"/>
  <c r="BF236"/>
  <c r="T236"/>
  <c r="R236"/>
  <c r="P236"/>
  <c r="BI233"/>
  <c r="BH233"/>
  <c r="BG233"/>
  <c r="BF233"/>
  <c r="T233"/>
  <c r="R233"/>
  <c r="P233"/>
  <c r="BI231"/>
  <c r="BH231"/>
  <c r="BG231"/>
  <c r="BF231"/>
  <c r="T231"/>
  <c r="R231"/>
  <c r="P231"/>
  <c r="BI226"/>
  <c r="BH226"/>
  <c r="BG226"/>
  <c r="BF226"/>
  <c r="T226"/>
  <c r="R226"/>
  <c r="P226"/>
  <c r="BI223"/>
  <c r="BH223"/>
  <c r="BG223"/>
  <c r="BF223"/>
  <c r="T223"/>
  <c r="R223"/>
  <c r="P223"/>
  <c r="BI220"/>
  <c r="BH220"/>
  <c r="BG220"/>
  <c r="BF220"/>
  <c r="T220"/>
  <c r="R220"/>
  <c r="P220"/>
  <c r="BI217"/>
  <c r="BH217"/>
  <c r="BG217"/>
  <c r="BF217"/>
  <c r="T217"/>
  <c r="R217"/>
  <c r="P217"/>
  <c r="BI214"/>
  <c r="BH214"/>
  <c r="BG214"/>
  <c r="BF214"/>
  <c r="T214"/>
  <c r="R214"/>
  <c r="P214"/>
  <c r="BI209"/>
  <c r="BH209"/>
  <c r="BG209"/>
  <c r="BF209"/>
  <c r="T209"/>
  <c r="R209"/>
  <c r="P209"/>
  <c r="BI206"/>
  <c r="BH206"/>
  <c r="BG206"/>
  <c r="BF206"/>
  <c r="T206"/>
  <c r="T205"/>
  <c r="R206"/>
  <c r="R205"/>
  <c r="P206"/>
  <c r="P205"/>
  <c r="BI202"/>
  <c r="BH202"/>
  <c r="BG202"/>
  <c r="BF202"/>
  <c r="T202"/>
  <c r="R202"/>
  <c r="P202"/>
  <c r="BI201"/>
  <c r="BH201"/>
  <c r="BG201"/>
  <c r="BF201"/>
  <c r="T201"/>
  <c r="R201"/>
  <c r="P201"/>
  <c r="BI197"/>
  <c r="BH197"/>
  <c r="BG197"/>
  <c r="BF197"/>
  <c r="T197"/>
  <c r="R197"/>
  <c r="P197"/>
  <c r="BI196"/>
  <c r="BH196"/>
  <c r="BG196"/>
  <c r="BF196"/>
  <c r="T196"/>
  <c r="R196"/>
  <c r="P196"/>
  <c r="BI193"/>
  <c r="BH193"/>
  <c r="BG193"/>
  <c r="BF193"/>
  <c r="T193"/>
  <c r="R193"/>
  <c r="P193"/>
  <c r="BI192"/>
  <c r="BH192"/>
  <c r="BG192"/>
  <c r="BF192"/>
  <c r="T192"/>
  <c r="R192"/>
  <c r="P192"/>
  <c r="BI189"/>
  <c r="BH189"/>
  <c r="BG189"/>
  <c r="BF189"/>
  <c r="T189"/>
  <c r="R189"/>
  <c r="P189"/>
  <c r="BI187"/>
  <c r="BH187"/>
  <c r="BG187"/>
  <c r="BF187"/>
  <c r="T187"/>
  <c r="R187"/>
  <c r="P187"/>
  <c r="BI184"/>
  <c r="BH184"/>
  <c r="BG184"/>
  <c r="BF184"/>
  <c r="T184"/>
  <c r="R184"/>
  <c r="P184"/>
  <c r="BI181"/>
  <c r="BH181"/>
  <c r="BG181"/>
  <c r="BF181"/>
  <c r="T181"/>
  <c r="R181"/>
  <c r="P181"/>
  <c r="BI180"/>
  <c r="BH180"/>
  <c r="BG180"/>
  <c r="BF180"/>
  <c r="T180"/>
  <c r="R180"/>
  <c r="P180"/>
  <c r="BI177"/>
  <c r="BH177"/>
  <c r="BG177"/>
  <c r="BF177"/>
  <c r="T177"/>
  <c r="R177"/>
  <c r="P177"/>
  <c r="BI174"/>
  <c r="BH174"/>
  <c r="BG174"/>
  <c r="BF174"/>
  <c r="T174"/>
  <c r="R174"/>
  <c r="P174"/>
  <c r="BI171"/>
  <c r="BH171"/>
  <c r="BG171"/>
  <c r="BF171"/>
  <c r="T171"/>
  <c r="R171"/>
  <c r="P171"/>
  <c r="BI170"/>
  <c r="BH170"/>
  <c r="BG170"/>
  <c r="BF170"/>
  <c r="T170"/>
  <c r="R170"/>
  <c r="P170"/>
  <c r="BI166"/>
  <c r="BH166"/>
  <c r="BG166"/>
  <c r="BF166"/>
  <c r="T166"/>
  <c r="R166"/>
  <c r="P166"/>
  <c r="BI163"/>
  <c r="BH163"/>
  <c r="BG163"/>
  <c r="BF163"/>
  <c r="T163"/>
  <c r="R163"/>
  <c r="P163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52"/>
  <c r="BH152"/>
  <c r="BG152"/>
  <c r="BF152"/>
  <c r="T152"/>
  <c r="R152"/>
  <c r="P152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0"/>
  <c r="BH130"/>
  <c r="BG130"/>
  <c r="BF130"/>
  <c r="T130"/>
  <c r="R130"/>
  <c r="P130"/>
  <c r="J123"/>
  <c r="F123"/>
  <c r="F121"/>
  <c r="E119"/>
  <c r="J91"/>
  <c r="F91"/>
  <c r="F89"/>
  <c r="E87"/>
  <c r="J24"/>
  <c r="E24"/>
  <c r="J92"/>
  <c r="J23"/>
  <c r="J18"/>
  <c r="E18"/>
  <c r="F92"/>
  <c r="J17"/>
  <c r="J12"/>
  <c r="J121"/>
  <c r="E7"/>
  <c r="E117"/>
  <c i="6" r="J37"/>
  <c r="J36"/>
  <c i="1" r="AY99"/>
  <c i="6" r="J35"/>
  <c i="1" r="AX99"/>
  <c i="6"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4"/>
  <c r="BH134"/>
  <c r="BG134"/>
  <c r="BF134"/>
  <c r="T134"/>
  <c r="T133"/>
  <c r="R134"/>
  <c r="R133"/>
  <c r="P134"/>
  <c r="P133"/>
  <c r="BI132"/>
  <c r="BH132"/>
  <c r="BG132"/>
  <c r="BF132"/>
  <c r="T132"/>
  <c r="R132"/>
  <c r="P132"/>
  <c r="BI131"/>
  <c r="BH131"/>
  <c r="BG131"/>
  <c r="BF131"/>
  <c r="T131"/>
  <c r="R131"/>
  <c r="P131"/>
  <c r="BI129"/>
  <c r="BH129"/>
  <c r="BG129"/>
  <c r="BF129"/>
  <c r="T129"/>
  <c r="T128"/>
  <c r="R129"/>
  <c r="R128"/>
  <c r="P129"/>
  <c r="P128"/>
  <c r="BI127"/>
  <c r="BH127"/>
  <c r="BG127"/>
  <c r="BF127"/>
  <c r="T127"/>
  <c r="T126"/>
  <c r="R127"/>
  <c r="R126"/>
  <c r="P127"/>
  <c r="P126"/>
  <c r="BI125"/>
  <c r="BH125"/>
  <c r="BG125"/>
  <c r="BF125"/>
  <c r="T125"/>
  <c r="R125"/>
  <c r="P125"/>
  <c r="BI124"/>
  <c r="BH124"/>
  <c r="BG124"/>
  <c r="BF124"/>
  <c r="T124"/>
  <c r="R124"/>
  <c r="P124"/>
  <c r="J118"/>
  <c r="F118"/>
  <c r="F116"/>
  <c r="E114"/>
  <c r="J91"/>
  <c r="F91"/>
  <c r="F89"/>
  <c r="E87"/>
  <c r="J24"/>
  <c r="E24"/>
  <c r="J92"/>
  <c r="J23"/>
  <c r="J18"/>
  <c r="E18"/>
  <c r="F92"/>
  <c r="J17"/>
  <c r="J12"/>
  <c r="J89"/>
  <c r="E7"/>
  <c r="E85"/>
  <c i="5" r="J37"/>
  <c r="J36"/>
  <c i="1" r="AY98"/>
  <c i="5" r="J35"/>
  <c i="1" r="AX98"/>
  <c i="5"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6"/>
  <c r="BH166"/>
  <c r="BG166"/>
  <c r="BF166"/>
  <c r="T166"/>
  <c r="R166"/>
  <c r="P166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T148"/>
  <c r="R149"/>
  <c r="R148"/>
  <c r="P149"/>
  <c r="P148"/>
  <c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R144"/>
  <c r="P144"/>
  <c r="BI143"/>
  <c r="BH143"/>
  <c r="BG143"/>
  <c r="BF143"/>
  <c r="T143"/>
  <c r="R143"/>
  <c r="P143"/>
  <c r="BI140"/>
  <c r="BH140"/>
  <c r="BG140"/>
  <c r="BF140"/>
  <c r="T140"/>
  <c r="R140"/>
  <c r="P140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J121"/>
  <c r="F121"/>
  <c r="F119"/>
  <c r="E117"/>
  <c r="J91"/>
  <c r="F91"/>
  <c r="F89"/>
  <c r="E87"/>
  <c r="J24"/>
  <c r="E24"/>
  <c r="J92"/>
  <c r="J23"/>
  <c r="J18"/>
  <c r="E18"/>
  <c r="F122"/>
  <c r="J17"/>
  <c r="J12"/>
  <c r="J119"/>
  <c r="E7"/>
  <c r="E85"/>
  <c i="4" r="R272"/>
  <c r="J37"/>
  <c r="J36"/>
  <c i="1" r="AY97"/>
  <c i="4" r="J35"/>
  <c i="1" r="AX97"/>
  <c i="4" r="BI291"/>
  <c r="BH291"/>
  <c r="BG291"/>
  <c r="BF291"/>
  <c r="T291"/>
  <c r="R291"/>
  <c r="P291"/>
  <c r="BI289"/>
  <c r="BH289"/>
  <c r="BG289"/>
  <c r="BF289"/>
  <c r="T289"/>
  <c r="R289"/>
  <c r="P289"/>
  <c r="BI287"/>
  <c r="BH287"/>
  <c r="BG287"/>
  <c r="BF287"/>
  <c r="T287"/>
  <c r="R287"/>
  <c r="P287"/>
  <c r="BI285"/>
  <c r="BH285"/>
  <c r="BG285"/>
  <c r="BF285"/>
  <c r="T285"/>
  <c r="R285"/>
  <c r="P285"/>
  <c r="BI283"/>
  <c r="BH283"/>
  <c r="BG283"/>
  <c r="BF283"/>
  <c r="T283"/>
  <c r="R283"/>
  <c r="P283"/>
  <c r="BI281"/>
  <c r="BH281"/>
  <c r="BG281"/>
  <c r="BF281"/>
  <c r="T281"/>
  <c r="R281"/>
  <c r="P281"/>
  <c r="BI279"/>
  <c r="BH279"/>
  <c r="BG279"/>
  <c r="BF279"/>
  <c r="T279"/>
  <c r="R279"/>
  <c r="P279"/>
  <c r="BI278"/>
  <c r="BH278"/>
  <c r="BG278"/>
  <c r="BF278"/>
  <c r="T278"/>
  <c r="R278"/>
  <c r="P278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1"/>
  <c r="BH271"/>
  <c r="BG271"/>
  <c r="BF271"/>
  <c r="T271"/>
  <c r="R271"/>
  <c r="P271"/>
  <c r="BI269"/>
  <c r="BH269"/>
  <c r="BG269"/>
  <c r="BF269"/>
  <c r="T269"/>
  <c r="R269"/>
  <c r="P269"/>
  <c r="BI267"/>
  <c r="BH267"/>
  <c r="BG267"/>
  <c r="BF267"/>
  <c r="T267"/>
  <c r="R267"/>
  <c r="P267"/>
  <c r="BI265"/>
  <c r="BH265"/>
  <c r="BG265"/>
  <c r="BF265"/>
  <c r="T265"/>
  <c r="R265"/>
  <c r="P265"/>
  <c r="BI263"/>
  <c r="BH263"/>
  <c r="BG263"/>
  <c r="BF263"/>
  <c r="T263"/>
  <c r="R263"/>
  <c r="P263"/>
  <c r="BI261"/>
  <c r="BH261"/>
  <c r="BG261"/>
  <c r="BF261"/>
  <c r="T261"/>
  <c r="R261"/>
  <c r="P261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50"/>
  <c r="BH250"/>
  <c r="BG250"/>
  <c r="BF250"/>
  <c r="T250"/>
  <c r="R250"/>
  <c r="P250"/>
  <c r="BI248"/>
  <c r="BH248"/>
  <c r="BG248"/>
  <c r="BF248"/>
  <c r="T248"/>
  <c r="R248"/>
  <c r="P248"/>
  <c r="BI247"/>
  <c r="BH247"/>
  <c r="BG247"/>
  <c r="BF247"/>
  <c r="T247"/>
  <c r="R247"/>
  <c r="P247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7"/>
  <c r="BH237"/>
  <c r="BG237"/>
  <c r="BF237"/>
  <c r="T237"/>
  <c r="R237"/>
  <c r="P237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1"/>
  <c r="BH221"/>
  <c r="BG221"/>
  <c r="BF221"/>
  <c r="T221"/>
  <c r="R221"/>
  <c r="P221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199"/>
  <c r="BH199"/>
  <c r="BG199"/>
  <c r="BF199"/>
  <c r="T199"/>
  <c r="R199"/>
  <c r="P199"/>
  <c r="BI197"/>
  <c r="BH197"/>
  <c r="BG197"/>
  <c r="BF197"/>
  <c r="T197"/>
  <c r="R197"/>
  <c r="P197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1"/>
  <c r="BH161"/>
  <c r="BG161"/>
  <c r="BF161"/>
  <c r="T161"/>
  <c r="R161"/>
  <c r="P161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J121"/>
  <c r="F121"/>
  <c r="F119"/>
  <c r="E117"/>
  <c r="J91"/>
  <c r="F91"/>
  <c r="F89"/>
  <c r="E87"/>
  <c r="J24"/>
  <c r="E24"/>
  <c r="J122"/>
  <c r="J23"/>
  <c r="J18"/>
  <c r="E18"/>
  <c r="F92"/>
  <c r="J17"/>
  <c r="J12"/>
  <c r="J89"/>
  <c r="E7"/>
  <c r="E115"/>
  <c i="3" r="J37"/>
  <c r="J36"/>
  <c i="1" r="AY96"/>
  <c i="3" r="J35"/>
  <c i="1" r="AX96"/>
  <c i="3" r="BI313"/>
  <c r="BH313"/>
  <c r="BG313"/>
  <c r="BF313"/>
  <c r="T313"/>
  <c r="R313"/>
  <c r="P313"/>
  <c r="BI312"/>
  <c r="BH312"/>
  <c r="BG312"/>
  <c r="BF312"/>
  <c r="T312"/>
  <c r="R312"/>
  <c r="P312"/>
  <c r="BI311"/>
  <c r="BH311"/>
  <c r="BG311"/>
  <c r="BF311"/>
  <c r="T311"/>
  <c r="R311"/>
  <c r="P311"/>
  <c r="BI310"/>
  <c r="BH310"/>
  <c r="BG310"/>
  <c r="BF310"/>
  <c r="T310"/>
  <c r="R310"/>
  <c r="P310"/>
  <c r="BI309"/>
  <c r="BH309"/>
  <c r="BG309"/>
  <c r="BF309"/>
  <c r="T309"/>
  <c r="R309"/>
  <c r="P309"/>
  <c r="BI307"/>
  <c r="BH307"/>
  <c r="BG307"/>
  <c r="BF307"/>
  <c r="T307"/>
  <c r="T306"/>
  <c r="R307"/>
  <c r="R306"/>
  <c r="P307"/>
  <c r="P306"/>
  <c r="BI305"/>
  <c r="BH305"/>
  <c r="BG305"/>
  <c r="BF305"/>
  <c r="T305"/>
  <c r="R305"/>
  <c r="P305"/>
  <c r="BI304"/>
  <c r="BH304"/>
  <c r="BG304"/>
  <c r="BF304"/>
  <c r="T304"/>
  <c r="R304"/>
  <c r="P304"/>
  <c r="BI303"/>
  <c r="BH303"/>
  <c r="BG303"/>
  <c r="BF303"/>
  <c r="T303"/>
  <c r="R303"/>
  <c r="P303"/>
  <c r="BI301"/>
  <c r="BH301"/>
  <c r="BG301"/>
  <c r="BF301"/>
  <c r="T301"/>
  <c r="R301"/>
  <c r="P301"/>
  <c r="BI300"/>
  <c r="BH300"/>
  <c r="BG300"/>
  <c r="BF300"/>
  <c r="T300"/>
  <c r="R300"/>
  <c r="P300"/>
  <c r="BI299"/>
  <c r="BH299"/>
  <c r="BG299"/>
  <c r="BF299"/>
  <c r="T299"/>
  <c r="R299"/>
  <c r="P299"/>
  <c r="BI298"/>
  <c r="BH298"/>
  <c r="BG298"/>
  <c r="BF298"/>
  <c r="T298"/>
  <c r="R298"/>
  <c r="P298"/>
  <c r="BI297"/>
  <c r="BH297"/>
  <c r="BG297"/>
  <c r="BF297"/>
  <c r="T297"/>
  <c r="R297"/>
  <c r="P297"/>
  <c r="BI296"/>
  <c r="BH296"/>
  <c r="BG296"/>
  <c r="BF296"/>
  <c r="T296"/>
  <c r="R296"/>
  <c r="P296"/>
  <c r="BI295"/>
  <c r="BH295"/>
  <c r="BG295"/>
  <c r="BF295"/>
  <c r="T295"/>
  <c r="R295"/>
  <c r="P295"/>
  <c r="BI294"/>
  <c r="BH294"/>
  <c r="BG294"/>
  <c r="BF294"/>
  <c r="T294"/>
  <c r="R294"/>
  <c r="P294"/>
  <c r="BI293"/>
  <c r="BH293"/>
  <c r="BG293"/>
  <c r="BF293"/>
  <c r="T293"/>
  <c r="R293"/>
  <c r="P293"/>
  <c r="BI292"/>
  <c r="BH292"/>
  <c r="BG292"/>
  <c r="BF292"/>
  <c r="T292"/>
  <c r="R292"/>
  <c r="P292"/>
  <c r="BI291"/>
  <c r="BH291"/>
  <c r="BG291"/>
  <c r="BF291"/>
  <c r="T291"/>
  <c r="R291"/>
  <c r="P291"/>
  <c r="BI290"/>
  <c r="BH290"/>
  <c r="BG290"/>
  <c r="BF290"/>
  <c r="T290"/>
  <c r="R290"/>
  <c r="P290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J119"/>
  <c r="F119"/>
  <c r="F117"/>
  <c r="E115"/>
  <c r="J91"/>
  <c r="F91"/>
  <c r="F89"/>
  <c r="E87"/>
  <c r="J24"/>
  <c r="E24"/>
  <c r="J92"/>
  <c r="J23"/>
  <c r="J18"/>
  <c r="E18"/>
  <c r="F120"/>
  <c r="J17"/>
  <c r="J12"/>
  <c r="J117"/>
  <c r="E7"/>
  <c r="E85"/>
  <c i="2" r="J37"/>
  <c r="J36"/>
  <c i="1" r="AY95"/>
  <c i="2" r="J35"/>
  <c i="1" r="AX95"/>
  <c i="2" r="BI770"/>
  <c r="BH770"/>
  <c r="BG770"/>
  <c r="BF770"/>
  <c r="T770"/>
  <c r="R770"/>
  <c r="P770"/>
  <c r="BI764"/>
  <c r="BH764"/>
  <c r="BG764"/>
  <c r="BF764"/>
  <c r="T764"/>
  <c r="R764"/>
  <c r="P764"/>
  <c r="BI759"/>
  <c r="BH759"/>
  <c r="BG759"/>
  <c r="BF759"/>
  <c r="T759"/>
  <c r="R759"/>
  <c r="P759"/>
  <c r="BI757"/>
  <c r="BH757"/>
  <c r="BG757"/>
  <c r="BF757"/>
  <c r="T757"/>
  <c r="R757"/>
  <c r="P757"/>
  <c r="BI756"/>
  <c r="BH756"/>
  <c r="BG756"/>
  <c r="BF756"/>
  <c r="T756"/>
  <c r="R756"/>
  <c r="P756"/>
  <c r="BI755"/>
  <c r="BH755"/>
  <c r="BG755"/>
  <c r="BF755"/>
  <c r="T755"/>
  <c r="R755"/>
  <c r="P755"/>
  <c r="BI754"/>
  <c r="BH754"/>
  <c r="BG754"/>
  <c r="BF754"/>
  <c r="T754"/>
  <c r="R754"/>
  <c r="P754"/>
  <c r="BI751"/>
  <c r="BH751"/>
  <c r="BG751"/>
  <c r="BF751"/>
  <c r="T751"/>
  <c r="R751"/>
  <c r="P751"/>
  <c r="BI748"/>
  <c r="BH748"/>
  <c r="BG748"/>
  <c r="BF748"/>
  <c r="T748"/>
  <c r="R748"/>
  <c r="P748"/>
  <c r="BI736"/>
  <c r="BH736"/>
  <c r="BG736"/>
  <c r="BF736"/>
  <c r="T736"/>
  <c r="R736"/>
  <c r="P736"/>
  <c r="BI734"/>
  <c r="BH734"/>
  <c r="BG734"/>
  <c r="BF734"/>
  <c r="T734"/>
  <c r="R734"/>
  <c r="P734"/>
  <c r="BI731"/>
  <c r="BH731"/>
  <c r="BG731"/>
  <c r="BF731"/>
  <c r="T731"/>
  <c r="R731"/>
  <c r="P731"/>
  <c r="BI730"/>
  <c r="BH730"/>
  <c r="BG730"/>
  <c r="BF730"/>
  <c r="T730"/>
  <c r="R730"/>
  <c r="P730"/>
  <c r="BI727"/>
  <c r="BH727"/>
  <c r="BG727"/>
  <c r="BF727"/>
  <c r="T727"/>
  <c r="R727"/>
  <c r="P727"/>
  <c r="BI726"/>
  <c r="BH726"/>
  <c r="BG726"/>
  <c r="BF726"/>
  <c r="T726"/>
  <c r="R726"/>
  <c r="P726"/>
  <c r="BI725"/>
  <c r="BH725"/>
  <c r="BG725"/>
  <c r="BF725"/>
  <c r="T725"/>
  <c r="R725"/>
  <c r="P725"/>
  <c r="BI722"/>
  <c r="BH722"/>
  <c r="BG722"/>
  <c r="BF722"/>
  <c r="T722"/>
  <c r="R722"/>
  <c r="P722"/>
  <c r="BI720"/>
  <c r="BH720"/>
  <c r="BG720"/>
  <c r="BF720"/>
  <c r="T720"/>
  <c r="R720"/>
  <c r="P720"/>
  <c r="BI719"/>
  <c r="BH719"/>
  <c r="BG719"/>
  <c r="BF719"/>
  <c r="T719"/>
  <c r="R719"/>
  <c r="P719"/>
  <c r="BI718"/>
  <c r="BH718"/>
  <c r="BG718"/>
  <c r="BF718"/>
  <c r="T718"/>
  <c r="R718"/>
  <c r="P718"/>
  <c r="BI717"/>
  <c r="BH717"/>
  <c r="BG717"/>
  <c r="BF717"/>
  <c r="T717"/>
  <c r="R717"/>
  <c r="P717"/>
  <c r="BI714"/>
  <c r="BH714"/>
  <c r="BG714"/>
  <c r="BF714"/>
  <c r="T714"/>
  <c r="R714"/>
  <c r="P714"/>
  <c r="BI713"/>
  <c r="BH713"/>
  <c r="BG713"/>
  <c r="BF713"/>
  <c r="T713"/>
  <c r="R713"/>
  <c r="P713"/>
  <c r="BI710"/>
  <c r="BH710"/>
  <c r="BG710"/>
  <c r="BF710"/>
  <c r="T710"/>
  <c r="R710"/>
  <c r="P710"/>
  <c r="BI707"/>
  <c r="BH707"/>
  <c r="BG707"/>
  <c r="BF707"/>
  <c r="T707"/>
  <c r="R707"/>
  <c r="P707"/>
  <c r="BI704"/>
  <c r="BH704"/>
  <c r="BG704"/>
  <c r="BF704"/>
  <c r="T704"/>
  <c r="R704"/>
  <c r="P704"/>
  <c r="BI703"/>
  <c r="BH703"/>
  <c r="BG703"/>
  <c r="BF703"/>
  <c r="T703"/>
  <c r="R703"/>
  <c r="P703"/>
  <c r="BI702"/>
  <c r="BH702"/>
  <c r="BG702"/>
  <c r="BF702"/>
  <c r="T702"/>
  <c r="R702"/>
  <c r="P702"/>
  <c r="BI700"/>
  <c r="BH700"/>
  <c r="BG700"/>
  <c r="BF700"/>
  <c r="T700"/>
  <c r="R700"/>
  <c r="P700"/>
  <c r="BI699"/>
  <c r="BH699"/>
  <c r="BG699"/>
  <c r="BF699"/>
  <c r="T699"/>
  <c r="R699"/>
  <c r="P699"/>
  <c r="BI698"/>
  <c r="BH698"/>
  <c r="BG698"/>
  <c r="BF698"/>
  <c r="T698"/>
  <c r="R698"/>
  <c r="P698"/>
  <c r="BI697"/>
  <c r="BH697"/>
  <c r="BG697"/>
  <c r="BF697"/>
  <c r="T697"/>
  <c r="R697"/>
  <c r="P697"/>
  <c r="BI696"/>
  <c r="BH696"/>
  <c r="BG696"/>
  <c r="BF696"/>
  <c r="T696"/>
  <c r="R696"/>
  <c r="P696"/>
  <c r="BI695"/>
  <c r="BH695"/>
  <c r="BG695"/>
  <c r="BF695"/>
  <c r="T695"/>
  <c r="R695"/>
  <c r="P695"/>
  <c r="BI694"/>
  <c r="BH694"/>
  <c r="BG694"/>
  <c r="BF694"/>
  <c r="T694"/>
  <c r="R694"/>
  <c r="P694"/>
  <c r="BI693"/>
  <c r="BH693"/>
  <c r="BG693"/>
  <c r="BF693"/>
  <c r="T693"/>
  <c r="R693"/>
  <c r="P693"/>
  <c r="BI692"/>
  <c r="BH692"/>
  <c r="BG692"/>
  <c r="BF692"/>
  <c r="T692"/>
  <c r="R692"/>
  <c r="P692"/>
  <c r="BI691"/>
  <c r="BH691"/>
  <c r="BG691"/>
  <c r="BF691"/>
  <c r="T691"/>
  <c r="R691"/>
  <c r="P691"/>
  <c r="BI690"/>
  <c r="BH690"/>
  <c r="BG690"/>
  <c r="BF690"/>
  <c r="T690"/>
  <c r="R690"/>
  <c r="P690"/>
  <c r="BI689"/>
  <c r="BH689"/>
  <c r="BG689"/>
  <c r="BF689"/>
  <c r="T689"/>
  <c r="R689"/>
  <c r="P689"/>
  <c r="BI688"/>
  <c r="BH688"/>
  <c r="BG688"/>
  <c r="BF688"/>
  <c r="T688"/>
  <c r="R688"/>
  <c r="P688"/>
  <c r="BI687"/>
  <c r="BH687"/>
  <c r="BG687"/>
  <c r="BF687"/>
  <c r="T687"/>
  <c r="R687"/>
  <c r="P687"/>
  <c r="BI686"/>
  <c r="BH686"/>
  <c r="BG686"/>
  <c r="BF686"/>
  <c r="T686"/>
  <c r="R686"/>
  <c r="P686"/>
  <c r="BI685"/>
  <c r="BH685"/>
  <c r="BG685"/>
  <c r="BF685"/>
  <c r="T685"/>
  <c r="R685"/>
  <c r="P685"/>
  <c r="BI684"/>
  <c r="BH684"/>
  <c r="BG684"/>
  <c r="BF684"/>
  <c r="T684"/>
  <c r="R684"/>
  <c r="P684"/>
  <c r="BI683"/>
  <c r="BH683"/>
  <c r="BG683"/>
  <c r="BF683"/>
  <c r="T683"/>
  <c r="R683"/>
  <c r="P683"/>
  <c r="BI680"/>
  <c r="BH680"/>
  <c r="BG680"/>
  <c r="BF680"/>
  <c r="T680"/>
  <c r="R680"/>
  <c r="P680"/>
  <c r="BI677"/>
  <c r="BH677"/>
  <c r="BG677"/>
  <c r="BF677"/>
  <c r="T677"/>
  <c r="R677"/>
  <c r="P677"/>
  <c r="BI671"/>
  <c r="BH671"/>
  <c r="BG671"/>
  <c r="BF671"/>
  <c r="T671"/>
  <c r="R671"/>
  <c r="P671"/>
  <c r="BI668"/>
  <c r="BH668"/>
  <c r="BG668"/>
  <c r="BF668"/>
  <c r="T668"/>
  <c r="R668"/>
  <c r="P668"/>
  <c r="BI665"/>
  <c r="BH665"/>
  <c r="BG665"/>
  <c r="BF665"/>
  <c r="T665"/>
  <c r="R665"/>
  <c r="P665"/>
  <c r="BI662"/>
  <c r="BH662"/>
  <c r="BG662"/>
  <c r="BF662"/>
  <c r="T662"/>
  <c r="R662"/>
  <c r="P662"/>
  <c r="BI659"/>
  <c r="BH659"/>
  <c r="BG659"/>
  <c r="BF659"/>
  <c r="T659"/>
  <c r="R659"/>
  <c r="P659"/>
  <c r="BI656"/>
  <c r="BH656"/>
  <c r="BG656"/>
  <c r="BF656"/>
  <c r="T656"/>
  <c r="R656"/>
  <c r="P656"/>
  <c r="BI655"/>
  <c r="BH655"/>
  <c r="BG655"/>
  <c r="BF655"/>
  <c r="T655"/>
  <c r="R655"/>
  <c r="P655"/>
  <c r="BI652"/>
  <c r="BH652"/>
  <c r="BG652"/>
  <c r="BF652"/>
  <c r="T652"/>
  <c r="R652"/>
  <c r="P652"/>
  <c r="BI649"/>
  <c r="BH649"/>
  <c r="BG649"/>
  <c r="BF649"/>
  <c r="T649"/>
  <c r="R649"/>
  <c r="P649"/>
  <c r="BI646"/>
  <c r="BH646"/>
  <c r="BG646"/>
  <c r="BF646"/>
  <c r="T646"/>
  <c r="R646"/>
  <c r="P646"/>
  <c r="BI643"/>
  <c r="BH643"/>
  <c r="BG643"/>
  <c r="BF643"/>
  <c r="T643"/>
  <c r="R643"/>
  <c r="P643"/>
  <c r="BI640"/>
  <c r="BH640"/>
  <c r="BG640"/>
  <c r="BF640"/>
  <c r="T640"/>
  <c r="R640"/>
  <c r="P640"/>
  <c r="BI637"/>
  <c r="BH637"/>
  <c r="BG637"/>
  <c r="BF637"/>
  <c r="T637"/>
  <c r="R637"/>
  <c r="P637"/>
  <c r="BI636"/>
  <c r="BH636"/>
  <c r="BG636"/>
  <c r="BF636"/>
  <c r="T636"/>
  <c r="R636"/>
  <c r="P636"/>
  <c r="BI635"/>
  <c r="BH635"/>
  <c r="BG635"/>
  <c r="BF635"/>
  <c r="T635"/>
  <c r="R635"/>
  <c r="P635"/>
  <c r="BI634"/>
  <c r="BH634"/>
  <c r="BG634"/>
  <c r="BF634"/>
  <c r="T634"/>
  <c r="R634"/>
  <c r="P634"/>
  <c r="BI633"/>
  <c r="BH633"/>
  <c r="BG633"/>
  <c r="BF633"/>
  <c r="T633"/>
  <c r="R633"/>
  <c r="P633"/>
  <c r="BI632"/>
  <c r="BH632"/>
  <c r="BG632"/>
  <c r="BF632"/>
  <c r="T632"/>
  <c r="R632"/>
  <c r="P632"/>
  <c r="BI631"/>
  <c r="BH631"/>
  <c r="BG631"/>
  <c r="BF631"/>
  <c r="T631"/>
  <c r="R631"/>
  <c r="P631"/>
  <c r="BI630"/>
  <c r="BH630"/>
  <c r="BG630"/>
  <c r="BF630"/>
  <c r="T630"/>
  <c r="R630"/>
  <c r="P630"/>
  <c r="BI628"/>
  <c r="BH628"/>
  <c r="BG628"/>
  <c r="BF628"/>
  <c r="T628"/>
  <c r="R628"/>
  <c r="P628"/>
  <c r="BI625"/>
  <c r="BH625"/>
  <c r="BG625"/>
  <c r="BF625"/>
  <c r="T625"/>
  <c r="R625"/>
  <c r="P625"/>
  <c r="BI622"/>
  <c r="BH622"/>
  <c r="BG622"/>
  <c r="BF622"/>
  <c r="T622"/>
  <c r="R622"/>
  <c r="P622"/>
  <c r="BI619"/>
  <c r="BH619"/>
  <c r="BG619"/>
  <c r="BF619"/>
  <c r="T619"/>
  <c r="R619"/>
  <c r="P619"/>
  <c r="BI616"/>
  <c r="BH616"/>
  <c r="BG616"/>
  <c r="BF616"/>
  <c r="T616"/>
  <c r="R616"/>
  <c r="P616"/>
  <c r="BI613"/>
  <c r="BH613"/>
  <c r="BG613"/>
  <c r="BF613"/>
  <c r="T613"/>
  <c r="R613"/>
  <c r="P613"/>
  <c r="BI610"/>
  <c r="BH610"/>
  <c r="BG610"/>
  <c r="BF610"/>
  <c r="T610"/>
  <c r="R610"/>
  <c r="P610"/>
  <c r="BI609"/>
  <c r="BH609"/>
  <c r="BG609"/>
  <c r="BF609"/>
  <c r="T609"/>
  <c r="R609"/>
  <c r="P609"/>
  <c r="BI608"/>
  <c r="BH608"/>
  <c r="BG608"/>
  <c r="BF608"/>
  <c r="T608"/>
  <c r="R608"/>
  <c r="P608"/>
  <c r="BI607"/>
  <c r="BH607"/>
  <c r="BG607"/>
  <c r="BF607"/>
  <c r="T607"/>
  <c r="R607"/>
  <c r="P607"/>
  <c r="BI606"/>
  <c r="BH606"/>
  <c r="BG606"/>
  <c r="BF606"/>
  <c r="T606"/>
  <c r="R606"/>
  <c r="P606"/>
  <c r="BI605"/>
  <c r="BH605"/>
  <c r="BG605"/>
  <c r="BF605"/>
  <c r="T605"/>
  <c r="R605"/>
  <c r="P605"/>
  <c r="BI604"/>
  <c r="BH604"/>
  <c r="BG604"/>
  <c r="BF604"/>
  <c r="T604"/>
  <c r="R604"/>
  <c r="P604"/>
  <c r="BI603"/>
  <c r="BH603"/>
  <c r="BG603"/>
  <c r="BF603"/>
  <c r="T603"/>
  <c r="R603"/>
  <c r="P603"/>
  <c r="BI601"/>
  <c r="BH601"/>
  <c r="BG601"/>
  <c r="BF601"/>
  <c r="T601"/>
  <c r="R601"/>
  <c r="P601"/>
  <c r="BI598"/>
  <c r="BH598"/>
  <c r="BG598"/>
  <c r="BF598"/>
  <c r="T598"/>
  <c r="R598"/>
  <c r="P598"/>
  <c r="BI597"/>
  <c r="BH597"/>
  <c r="BG597"/>
  <c r="BF597"/>
  <c r="T597"/>
  <c r="R597"/>
  <c r="P597"/>
  <c r="BI596"/>
  <c r="BH596"/>
  <c r="BG596"/>
  <c r="BF596"/>
  <c r="T596"/>
  <c r="R596"/>
  <c r="P596"/>
  <c r="BI595"/>
  <c r="BH595"/>
  <c r="BG595"/>
  <c r="BF595"/>
  <c r="T595"/>
  <c r="R595"/>
  <c r="P595"/>
  <c r="BI594"/>
  <c r="BH594"/>
  <c r="BG594"/>
  <c r="BF594"/>
  <c r="T594"/>
  <c r="R594"/>
  <c r="P594"/>
  <c r="BI593"/>
  <c r="BH593"/>
  <c r="BG593"/>
  <c r="BF593"/>
  <c r="T593"/>
  <c r="R593"/>
  <c r="P593"/>
  <c r="BI592"/>
  <c r="BH592"/>
  <c r="BG592"/>
  <c r="BF592"/>
  <c r="T592"/>
  <c r="R592"/>
  <c r="P592"/>
  <c r="BI591"/>
  <c r="BH591"/>
  <c r="BG591"/>
  <c r="BF591"/>
  <c r="T591"/>
  <c r="R591"/>
  <c r="P591"/>
  <c r="BI588"/>
  <c r="BH588"/>
  <c r="BG588"/>
  <c r="BF588"/>
  <c r="T588"/>
  <c r="R588"/>
  <c r="P588"/>
  <c r="BI585"/>
  <c r="BH585"/>
  <c r="BG585"/>
  <c r="BF585"/>
  <c r="T585"/>
  <c r="R585"/>
  <c r="P585"/>
  <c r="BI582"/>
  <c r="BH582"/>
  <c r="BG582"/>
  <c r="BF582"/>
  <c r="T582"/>
  <c r="R582"/>
  <c r="P582"/>
  <c r="BI579"/>
  <c r="BH579"/>
  <c r="BG579"/>
  <c r="BF579"/>
  <c r="T579"/>
  <c r="R579"/>
  <c r="P579"/>
  <c r="BI576"/>
  <c r="BH576"/>
  <c r="BG576"/>
  <c r="BF576"/>
  <c r="T576"/>
  <c r="R576"/>
  <c r="P576"/>
  <c r="BI572"/>
  <c r="BH572"/>
  <c r="BG572"/>
  <c r="BF572"/>
  <c r="T572"/>
  <c r="R572"/>
  <c r="P572"/>
  <c r="BI569"/>
  <c r="BH569"/>
  <c r="BG569"/>
  <c r="BF569"/>
  <c r="T569"/>
  <c r="R569"/>
  <c r="P569"/>
  <c r="BI567"/>
  <c r="BH567"/>
  <c r="BG567"/>
  <c r="BF567"/>
  <c r="T567"/>
  <c r="R567"/>
  <c r="P567"/>
  <c r="BI564"/>
  <c r="BH564"/>
  <c r="BG564"/>
  <c r="BF564"/>
  <c r="T564"/>
  <c r="R564"/>
  <c r="P564"/>
  <c r="BI561"/>
  <c r="BH561"/>
  <c r="BG561"/>
  <c r="BF561"/>
  <c r="T561"/>
  <c r="R561"/>
  <c r="P561"/>
  <c r="BI558"/>
  <c r="BH558"/>
  <c r="BG558"/>
  <c r="BF558"/>
  <c r="T558"/>
  <c r="R558"/>
  <c r="P558"/>
  <c r="BI555"/>
  <c r="BH555"/>
  <c r="BG555"/>
  <c r="BF555"/>
  <c r="T555"/>
  <c r="R555"/>
  <c r="P555"/>
  <c r="BI552"/>
  <c r="BH552"/>
  <c r="BG552"/>
  <c r="BF552"/>
  <c r="T552"/>
  <c r="R552"/>
  <c r="P552"/>
  <c r="BI548"/>
  <c r="BH548"/>
  <c r="BG548"/>
  <c r="BF548"/>
  <c r="T548"/>
  <c r="R548"/>
  <c r="P548"/>
  <c r="BI545"/>
  <c r="BH545"/>
  <c r="BG545"/>
  <c r="BF545"/>
  <c r="T545"/>
  <c r="R545"/>
  <c r="P545"/>
  <c r="BI542"/>
  <c r="BH542"/>
  <c r="BG542"/>
  <c r="BF542"/>
  <c r="T542"/>
  <c r="R542"/>
  <c r="P542"/>
  <c r="BI539"/>
  <c r="BH539"/>
  <c r="BG539"/>
  <c r="BF539"/>
  <c r="T539"/>
  <c r="R539"/>
  <c r="P539"/>
  <c r="BI533"/>
  <c r="BH533"/>
  <c r="BG533"/>
  <c r="BF533"/>
  <c r="T533"/>
  <c r="R533"/>
  <c r="P533"/>
  <c r="BI530"/>
  <c r="BH530"/>
  <c r="BG530"/>
  <c r="BF530"/>
  <c r="T530"/>
  <c r="R530"/>
  <c r="P530"/>
  <c r="BI527"/>
  <c r="BH527"/>
  <c r="BG527"/>
  <c r="BF527"/>
  <c r="T527"/>
  <c r="R527"/>
  <c r="P527"/>
  <c r="BI524"/>
  <c r="BH524"/>
  <c r="BG524"/>
  <c r="BF524"/>
  <c r="T524"/>
  <c r="R524"/>
  <c r="P524"/>
  <c r="BI521"/>
  <c r="BH521"/>
  <c r="BG521"/>
  <c r="BF521"/>
  <c r="T521"/>
  <c r="R521"/>
  <c r="P521"/>
  <c r="BI518"/>
  <c r="BH518"/>
  <c r="BG518"/>
  <c r="BF518"/>
  <c r="T518"/>
  <c r="R518"/>
  <c r="P518"/>
  <c r="BI514"/>
  <c r="BH514"/>
  <c r="BG514"/>
  <c r="BF514"/>
  <c r="T514"/>
  <c r="R514"/>
  <c r="P514"/>
  <c r="BI511"/>
  <c r="BH511"/>
  <c r="BG511"/>
  <c r="BF511"/>
  <c r="T511"/>
  <c r="R511"/>
  <c r="P511"/>
  <c r="BI507"/>
  <c r="BH507"/>
  <c r="BG507"/>
  <c r="BF507"/>
  <c r="T507"/>
  <c r="R507"/>
  <c r="P507"/>
  <c r="BI504"/>
  <c r="BH504"/>
  <c r="BG504"/>
  <c r="BF504"/>
  <c r="T504"/>
  <c r="R504"/>
  <c r="P504"/>
  <c r="BI501"/>
  <c r="BH501"/>
  <c r="BG501"/>
  <c r="BF501"/>
  <c r="T501"/>
  <c r="R501"/>
  <c r="P501"/>
  <c r="BI500"/>
  <c r="BH500"/>
  <c r="BG500"/>
  <c r="BF500"/>
  <c r="T500"/>
  <c r="R500"/>
  <c r="P500"/>
  <c r="BI497"/>
  <c r="BH497"/>
  <c r="BG497"/>
  <c r="BF497"/>
  <c r="T497"/>
  <c r="R497"/>
  <c r="P497"/>
  <c r="BI494"/>
  <c r="BH494"/>
  <c r="BG494"/>
  <c r="BF494"/>
  <c r="T494"/>
  <c r="R494"/>
  <c r="P494"/>
  <c r="BI491"/>
  <c r="BH491"/>
  <c r="BG491"/>
  <c r="BF491"/>
  <c r="T491"/>
  <c r="R491"/>
  <c r="P491"/>
  <c r="BI490"/>
  <c r="BH490"/>
  <c r="BG490"/>
  <c r="BF490"/>
  <c r="T490"/>
  <c r="R490"/>
  <c r="P490"/>
  <c r="BI487"/>
  <c r="BH487"/>
  <c r="BG487"/>
  <c r="BF487"/>
  <c r="T487"/>
  <c r="R487"/>
  <c r="P487"/>
  <c r="BI486"/>
  <c r="BH486"/>
  <c r="BG486"/>
  <c r="BF486"/>
  <c r="T486"/>
  <c r="R486"/>
  <c r="P486"/>
  <c r="BI484"/>
  <c r="BH484"/>
  <c r="BG484"/>
  <c r="BF484"/>
  <c r="T484"/>
  <c r="R484"/>
  <c r="P484"/>
  <c r="BI481"/>
  <c r="BH481"/>
  <c r="BG481"/>
  <c r="BF481"/>
  <c r="T481"/>
  <c r="R481"/>
  <c r="P481"/>
  <c r="BI480"/>
  <c r="BH480"/>
  <c r="BG480"/>
  <c r="BF480"/>
  <c r="T480"/>
  <c r="R480"/>
  <c r="P480"/>
  <c r="BI477"/>
  <c r="BH477"/>
  <c r="BG477"/>
  <c r="BF477"/>
  <c r="T477"/>
  <c r="R477"/>
  <c r="P477"/>
  <c r="BI474"/>
  <c r="BH474"/>
  <c r="BG474"/>
  <c r="BF474"/>
  <c r="T474"/>
  <c r="R474"/>
  <c r="P474"/>
  <c r="BI473"/>
  <c r="BH473"/>
  <c r="BG473"/>
  <c r="BF473"/>
  <c r="T473"/>
  <c r="R473"/>
  <c r="P473"/>
  <c r="BI469"/>
  <c r="BH469"/>
  <c r="BG469"/>
  <c r="BF469"/>
  <c r="T469"/>
  <c r="R469"/>
  <c r="P469"/>
  <c r="BI468"/>
  <c r="BH468"/>
  <c r="BG468"/>
  <c r="BF468"/>
  <c r="T468"/>
  <c r="R468"/>
  <c r="P468"/>
  <c r="BI467"/>
  <c r="BH467"/>
  <c r="BG467"/>
  <c r="BF467"/>
  <c r="T467"/>
  <c r="R467"/>
  <c r="P467"/>
  <c r="BI464"/>
  <c r="BH464"/>
  <c r="BG464"/>
  <c r="BF464"/>
  <c r="T464"/>
  <c r="R464"/>
  <c r="P464"/>
  <c r="BI463"/>
  <c r="BH463"/>
  <c r="BG463"/>
  <c r="BF463"/>
  <c r="T463"/>
  <c r="R463"/>
  <c r="P463"/>
  <c r="BI460"/>
  <c r="BH460"/>
  <c r="BG460"/>
  <c r="BF460"/>
  <c r="T460"/>
  <c r="R460"/>
  <c r="P460"/>
  <c r="BI457"/>
  <c r="BH457"/>
  <c r="BG457"/>
  <c r="BF457"/>
  <c r="T457"/>
  <c r="R457"/>
  <c r="P457"/>
  <c r="BI450"/>
  <c r="BH450"/>
  <c r="BG450"/>
  <c r="BF450"/>
  <c r="T450"/>
  <c r="R450"/>
  <c r="P450"/>
  <c r="BI448"/>
  <c r="BH448"/>
  <c r="BG448"/>
  <c r="BF448"/>
  <c r="T448"/>
  <c r="R448"/>
  <c r="P448"/>
  <c r="BI445"/>
  <c r="BH445"/>
  <c r="BG445"/>
  <c r="BF445"/>
  <c r="T445"/>
  <c r="R445"/>
  <c r="P445"/>
  <c r="BI442"/>
  <c r="BH442"/>
  <c r="BG442"/>
  <c r="BF442"/>
  <c r="T442"/>
  <c r="R442"/>
  <c r="P442"/>
  <c r="BI439"/>
  <c r="BH439"/>
  <c r="BG439"/>
  <c r="BF439"/>
  <c r="T439"/>
  <c r="R439"/>
  <c r="P439"/>
  <c r="BI436"/>
  <c r="BH436"/>
  <c r="BG436"/>
  <c r="BF436"/>
  <c r="T436"/>
  <c r="R436"/>
  <c r="P436"/>
  <c r="BI433"/>
  <c r="BH433"/>
  <c r="BG433"/>
  <c r="BF433"/>
  <c r="T433"/>
  <c r="R433"/>
  <c r="P433"/>
  <c r="BI430"/>
  <c r="BH430"/>
  <c r="BG430"/>
  <c r="BF430"/>
  <c r="T430"/>
  <c r="R430"/>
  <c r="P430"/>
  <c r="BI427"/>
  <c r="BH427"/>
  <c r="BG427"/>
  <c r="BF427"/>
  <c r="T427"/>
  <c r="R427"/>
  <c r="P427"/>
  <c r="BI425"/>
  <c r="BH425"/>
  <c r="BG425"/>
  <c r="BF425"/>
  <c r="T425"/>
  <c r="R425"/>
  <c r="P425"/>
  <c r="BI422"/>
  <c r="BH422"/>
  <c r="BG422"/>
  <c r="BF422"/>
  <c r="T422"/>
  <c r="R422"/>
  <c r="P422"/>
  <c r="BI419"/>
  <c r="BH419"/>
  <c r="BG419"/>
  <c r="BF419"/>
  <c r="T419"/>
  <c r="R419"/>
  <c r="P419"/>
  <c r="BI416"/>
  <c r="BH416"/>
  <c r="BG416"/>
  <c r="BF416"/>
  <c r="T416"/>
  <c r="R416"/>
  <c r="P416"/>
  <c r="BI413"/>
  <c r="BH413"/>
  <c r="BG413"/>
  <c r="BF413"/>
  <c r="T413"/>
  <c r="R413"/>
  <c r="P413"/>
  <c r="BI410"/>
  <c r="BH410"/>
  <c r="BG410"/>
  <c r="BF410"/>
  <c r="T410"/>
  <c r="R410"/>
  <c r="P410"/>
  <c r="BI407"/>
  <c r="BH407"/>
  <c r="BG407"/>
  <c r="BF407"/>
  <c r="T407"/>
  <c r="R407"/>
  <c r="P407"/>
  <c r="BI404"/>
  <c r="BH404"/>
  <c r="BG404"/>
  <c r="BF404"/>
  <c r="T404"/>
  <c r="T403"/>
  <c r="R404"/>
  <c r="R403"/>
  <c r="P404"/>
  <c r="P403"/>
  <c r="BI400"/>
  <c r="BH400"/>
  <c r="BG400"/>
  <c r="BF400"/>
  <c r="T400"/>
  <c r="R400"/>
  <c r="P400"/>
  <c r="BI397"/>
  <c r="BH397"/>
  <c r="BG397"/>
  <c r="BF397"/>
  <c r="T397"/>
  <c r="R397"/>
  <c r="P397"/>
  <c r="BI394"/>
  <c r="BH394"/>
  <c r="BG394"/>
  <c r="BF394"/>
  <c r="T394"/>
  <c r="R394"/>
  <c r="P394"/>
  <c r="BI391"/>
  <c r="BH391"/>
  <c r="BG391"/>
  <c r="BF391"/>
  <c r="T391"/>
  <c r="R391"/>
  <c r="P391"/>
  <c r="BI387"/>
  <c r="BH387"/>
  <c r="BG387"/>
  <c r="BF387"/>
  <c r="T387"/>
  <c r="R387"/>
  <c r="P387"/>
  <c r="BI386"/>
  <c r="BH386"/>
  <c r="BG386"/>
  <c r="BF386"/>
  <c r="T386"/>
  <c r="R386"/>
  <c r="P386"/>
  <c r="BI383"/>
  <c r="BH383"/>
  <c r="BG383"/>
  <c r="BF383"/>
  <c r="T383"/>
  <c r="R383"/>
  <c r="P383"/>
  <c r="BI378"/>
  <c r="BH378"/>
  <c r="BG378"/>
  <c r="BF378"/>
  <c r="T378"/>
  <c r="R378"/>
  <c r="P378"/>
  <c r="BI374"/>
  <c r="BH374"/>
  <c r="BG374"/>
  <c r="BF374"/>
  <c r="T374"/>
  <c r="R374"/>
  <c r="P374"/>
  <c r="BI371"/>
  <c r="BH371"/>
  <c r="BG371"/>
  <c r="BF371"/>
  <c r="T371"/>
  <c r="R371"/>
  <c r="P371"/>
  <c r="BI368"/>
  <c r="BH368"/>
  <c r="BG368"/>
  <c r="BF368"/>
  <c r="T368"/>
  <c r="R368"/>
  <c r="P368"/>
  <c r="BI365"/>
  <c r="BH365"/>
  <c r="BG365"/>
  <c r="BF365"/>
  <c r="T365"/>
  <c r="R365"/>
  <c r="P365"/>
  <c r="BI362"/>
  <c r="BH362"/>
  <c r="BG362"/>
  <c r="BF362"/>
  <c r="T362"/>
  <c r="R362"/>
  <c r="P362"/>
  <c r="BI359"/>
  <c r="BH359"/>
  <c r="BG359"/>
  <c r="BF359"/>
  <c r="T359"/>
  <c r="R359"/>
  <c r="P359"/>
  <c r="BI358"/>
  <c r="BH358"/>
  <c r="BG358"/>
  <c r="BF358"/>
  <c r="T358"/>
  <c r="R358"/>
  <c r="P358"/>
  <c r="BI355"/>
  <c r="BH355"/>
  <c r="BG355"/>
  <c r="BF355"/>
  <c r="T355"/>
  <c r="R355"/>
  <c r="P355"/>
  <c r="BI351"/>
  <c r="BH351"/>
  <c r="BG351"/>
  <c r="BF351"/>
  <c r="T351"/>
  <c r="R351"/>
  <c r="P351"/>
  <c r="BI350"/>
  <c r="BH350"/>
  <c r="BG350"/>
  <c r="BF350"/>
  <c r="T350"/>
  <c r="R350"/>
  <c r="P350"/>
  <c r="BI347"/>
  <c r="BH347"/>
  <c r="BG347"/>
  <c r="BF347"/>
  <c r="T347"/>
  <c r="R347"/>
  <c r="P347"/>
  <c r="BI344"/>
  <c r="BH344"/>
  <c r="BG344"/>
  <c r="BF344"/>
  <c r="T344"/>
  <c r="R344"/>
  <c r="P344"/>
  <c r="BI341"/>
  <c r="BH341"/>
  <c r="BG341"/>
  <c r="BF341"/>
  <c r="T341"/>
  <c r="R341"/>
  <c r="P341"/>
  <c r="BI338"/>
  <c r="BH338"/>
  <c r="BG338"/>
  <c r="BF338"/>
  <c r="T338"/>
  <c r="R338"/>
  <c r="P338"/>
  <c r="BI337"/>
  <c r="BH337"/>
  <c r="BG337"/>
  <c r="BF337"/>
  <c r="T337"/>
  <c r="R337"/>
  <c r="P337"/>
  <c r="BI334"/>
  <c r="BH334"/>
  <c r="BG334"/>
  <c r="BF334"/>
  <c r="T334"/>
  <c r="R334"/>
  <c r="P334"/>
  <c r="BI333"/>
  <c r="BH333"/>
  <c r="BG333"/>
  <c r="BF333"/>
  <c r="T333"/>
  <c r="R333"/>
  <c r="P333"/>
  <c r="BI327"/>
  <c r="BH327"/>
  <c r="BG327"/>
  <c r="BF327"/>
  <c r="T327"/>
  <c r="R327"/>
  <c r="P327"/>
  <c r="BI326"/>
  <c r="BH326"/>
  <c r="BG326"/>
  <c r="BF326"/>
  <c r="T326"/>
  <c r="R326"/>
  <c r="P326"/>
  <c r="BI323"/>
  <c r="BH323"/>
  <c r="BG323"/>
  <c r="BF323"/>
  <c r="T323"/>
  <c r="R323"/>
  <c r="P323"/>
  <c r="BI320"/>
  <c r="BH320"/>
  <c r="BG320"/>
  <c r="BF320"/>
  <c r="T320"/>
  <c r="R320"/>
  <c r="P320"/>
  <c r="BI317"/>
  <c r="BH317"/>
  <c r="BG317"/>
  <c r="BF317"/>
  <c r="T317"/>
  <c r="R317"/>
  <c r="P317"/>
  <c r="BI301"/>
  <c r="BH301"/>
  <c r="BG301"/>
  <c r="BF301"/>
  <c r="T301"/>
  <c r="R301"/>
  <c r="P301"/>
  <c r="BI297"/>
  <c r="BH297"/>
  <c r="BG297"/>
  <c r="BF297"/>
  <c r="T297"/>
  <c r="R297"/>
  <c r="P297"/>
  <c r="BI296"/>
  <c r="BH296"/>
  <c r="BG296"/>
  <c r="BF296"/>
  <c r="T296"/>
  <c r="R296"/>
  <c r="P296"/>
  <c r="BI292"/>
  <c r="BH292"/>
  <c r="BG292"/>
  <c r="BF292"/>
  <c r="T292"/>
  <c r="R292"/>
  <c r="P292"/>
  <c r="BI276"/>
  <c r="BH276"/>
  <c r="BG276"/>
  <c r="BF276"/>
  <c r="T276"/>
  <c r="R276"/>
  <c r="P276"/>
  <c r="BI273"/>
  <c r="BH273"/>
  <c r="BG273"/>
  <c r="BF273"/>
  <c r="T273"/>
  <c r="R273"/>
  <c r="P273"/>
  <c r="BI270"/>
  <c r="BH270"/>
  <c r="BG270"/>
  <c r="BF270"/>
  <c r="T270"/>
  <c r="R270"/>
  <c r="P270"/>
  <c r="BI267"/>
  <c r="BH267"/>
  <c r="BG267"/>
  <c r="BF267"/>
  <c r="T267"/>
  <c r="R267"/>
  <c r="P267"/>
  <c r="BI264"/>
  <c r="BH264"/>
  <c r="BG264"/>
  <c r="BF264"/>
  <c r="T264"/>
  <c r="R264"/>
  <c r="P264"/>
  <c r="BI260"/>
  <c r="BH260"/>
  <c r="BG260"/>
  <c r="BF260"/>
  <c r="T260"/>
  <c r="R260"/>
  <c r="P260"/>
  <c r="BI258"/>
  <c r="BH258"/>
  <c r="BG258"/>
  <c r="BF258"/>
  <c r="T258"/>
  <c r="R258"/>
  <c r="P258"/>
  <c r="BI254"/>
  <c r="BH254"/>
  <c r="BG254"/>
  <c r="BF254"/>
  <c r="T254"/>
  <c r="R254"/>
  <c r="P254"/>
  <c r="BI251"/>
  <c r="BH251"/>
  <c r="BG251"/>
  <c r="BF251"/>
  <c r="T251"/>
  <c r="R251"/>
  <c r="P251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26"/>
  <c r="BH226"/>
  <c r="BG226"/>
  <c r="BF226"/>
  <c r="T226"/>
  <c r="R226"/>
  <c r="P226"/>
  <c r="BI223"/>
  <c r="BH223"/>
  <c r="BG223"/>
  <c r="BF223"/>
  <c r="T223"/>
  <c r="R223"/>
  <c r="P223"/>
  <c r="BI219"/>
  <c r="BH219"/>
  <c r="BG219"/>
  <c r="BF219"/>
  <c r="T219"/>
  <c r="R219"/>
  <c r="P219"/>
  <c r="BI215"/>
  <c r="BH215"/>
  <c r="BG215"/>
  <c r="BF215"/>
  <c r="T215"/>
  <c r="R215"/>
  <c r="P215"/>
  <c r="BI211"/>
  <c r="BH211"/>
  <c r="BG211"/>
  <c r="BF211"/>
  <c r="T211"/>
  <c r="R211"/>
  <c r="P211"/>
  <c r="BI208"/>
  <c r="BH208"/>
  <c r="BG208"/>
  <c r="BF208"/>
  <c r="T208"/>
  <c r="R208"/>
  <c r="P208"/>
  <c r="BI205"/>
  <c r="BH205"/>
  <c r="BG205"/>
  <c r="BF205"/>
  <c r="T205"/>
  <c r="R205"/>
  <c r="P205"/>
  <c r="BI202"/>
  <c r="BH202"/>
  <c r="BG202"/>
  <c r="BF202"/>
  <c r="T202"/>
  <c r="R202"/>
  <c r="P202"/>
  <c r="BI199"/>
  <c r="BH199"/>
  <c r="BG199"/>
  <c r="BF199"/>
  <c r="T199"/>
  <c r="R199"/>
  <c r="P199"/>
  <c r="BI191"/>
  <c r="BH191"/>
  <c r="BG191"/>
  <c r="BF191"/>
  <c r="T191"/>
  <c r="R191"/>
  <c r="P191"/>
  <c r="BI190"/>
  <c r="BH190"/>
  <c r="BG190"/>
  <c r="BF190"/>
  <c r="T190"/>
  <c r="R190"/>
  <c r="P190"/>
  <c r="BI185"/>
  <c r="BH185"/>
  <c r="BG185"/>
  <c r="BF185"/>
  <c r="T185"/>
  <c r="R185"/>
  <c r="P185"/>
  <c r="BI180"/>
  <c r="BH180"/>
  <c r="BG180"/>
  <c r="BF180"/>
  <c r="T180"/>
  <c r="R180"/>
  <c r="P180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62"/>
  <c r="BH162"/>
  <c r="BG162"/>
  <c r="BF162"/>
  <c r="T162"/>
  <c r="R162"/>
  <c r="P162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J132"/>
  <c r="F132"/>
  <c r="F130"/>
  <c r="E128"/>
  <c r="J91"/>
  <c r="F91"/>
  <c r="F89"/>
  <c r="E87"/>
  <c r="J24"/>
  <c r="E24"/>
  <c r="J133"/>
  <c r="J23"/>
  <c r="J18"/>
  <c r="E18"/>
  <c r="F133"/>
  <c r="J17"/>
  <c r="J12"/>
  <c r="J130"/>
  <c r="E7"/>
  <c r="E126"/>
  <c i="1" r="L90"/>
  <c r="AM90"/>
  <c r="AM89"/>
  <c r="L89"/>
  <c r="AM87"/>
  <c r="L87"/>
  <c r="L85"/>
  <c r="L84"/>
  <c i="8" r="BK131"/>
  <c r="J131"/>
  <c r="BK129"/>
  <c r="J129"/>
  <c r="BK128"/>
  <c r="J128"/>
  <c r="BK126"/>
  <c r="J126"/>
  <c r="BK125"/>
  <c r="BK124"/>
  <c r="J123"/>
  <c i="7" r="BK241"/>
  <c r="BK238"/>
  <c r="J231"/>
  <c r="J226"/>
  <c r="J223"/>
  <c r="BK220"/>
  <c r="BK206"/>
  <c r="J202"/>
  <c r="BK197"/>
  <c r="BK196"/>
  <c r="BK193"/>
  <c r="J192"/>
  <c r="J187"/>
  <c r="J184"/>
  <c r="J180"/>
  <c r="J177"/>
  <c r="J166"/>
  <c r="BK163"/>
  <c r="J161"/>
  <c r="BK153"/>
  <c r="J152"/>
  <c r="BK149"/>
  <c r="BK146"/>
  <c r="J143"/>
  <c r="BK134"/>
  <c i="6" r="J145"/>
  <c r="BK142"/>
  <c r="BK140"/>
  <c r="BK139"/>
  <c r="J136"/>
  <c r="BK134"/>
  <c r="J124"/>
  <c i="5" r="BK241"/>
  <c r="J241"/>
  <c r="BK240"/>
  <c r="J239"/>
  <c r="BK233"/>
  <c r="J232"/>
  <c r="J230"/>
  <c r="BK225"/>
  <c r="J223"/>
  <c r="BK222"/>
  <c r="J219"/>
  <c r="BK216"/>
  <c r="BK213"/>
  <c r="BK212"/>
  <c r="J210"/>
  <c r="BK209"/>
  <c r="BK204"/>
  <c r="J203"/>
  <c r="J200"/>
  <c r="J199"/>
  <c r="J195"/>
  <c r="BK194"/>
  <c r="J188"/>
  <c r="BK186"/>
  <c r="BK185"/>
  <c r="J182"/>
  <c r="BK180"/>
  <c r="BK176"/>
  <c r="J172"/>
  <c r="J171"/>
  <c r="BK169"/>
  <c r="J163"/>
  <c r="J159"/>
  <c r="J157"/>
  <c r="BK151"/>
  <c r="J149"/>
  <c r="BK146"/>
  <c r="BK140"/>
  <c r="J127"/>
  <c i="4" r="J287"/>
  <c r="J285"/>
  <c r="BK283"/>
  <c r="J281"/>
  <c r="J279"/>
  <c r="J278"/>
  <c r="BK276"/>
  <c r="J275"/>
  <c r="BK274"/>
  <c r="J269"/>
  <c r="J267"/>
  <c r="J265"/>
  <c r="J263"/>
  <c r="BK261"/>
  <c r="BK259"/>
  <c r="J257"/>
  <c r="J255"/>
  <c r="J253"/>
  <c r="J251"/>
  <c r="J245"/>
  <c r="BK243"/>
  <c r="J241"/>
  <c r="BK240"/>
  <c r="J239"/>
  <c r="BK237"/>
  <c r="J236"/>
  <c r="J234"/>
  <c r="J232"/>
  <c r="J231"/>
  <c r="BK230"/>
  <c r="J228"/>
  <c r="BK227"/>
  <c r="J226"/>
  <c r="BK225"/>
  <c r="BK224"/>
  <c r="J221"/>
  <c r="J219"/>
  <c r="BK218"/>
  <c r="J217"/>
  <c r="BK216"/>
  <c r="J214"/>
  <c r="J213"/>
  <c r="BK209"/>
  <c r="J208"/>
  <c r="BK206"/>
  <c r="J204"/>
  <c r="J203"/>
  <c r="J202"/>
  <c r="BK197"/>
  <c r="BK194"/>
  <c r="BK190"/>
  <c r="BK188"/>
  <c r="J184"/>
  <c r="BK175"/>
  <c r="J173"/>
  <c r="BK170"/>
  <c r="BK168"/>
  <c r="BK167"/>
  <c r="J164"/>
  <c r="J163"/>
  <c r="BK160"/>
  <c r="BK155"/>
  <c r="J153"/>
  <c r="BK151"/>
  <c r="J149"/>
  <c r="J147"/>
  <c r="J145"/>
  <c r="BK142"/>
  <c r="BK141"/>
  <c r="J139"/>
  <c r="J137"/>
  <c r="J136"/>
  <c r="J135"/>
  <c r="J133"/>
  <c r="J131"/>
  <c r="BK130"/>
  <c r="BK129"/>
  <c r="J128"/>
  <c r="BK127"/>
  <c i="3" r="BK313"/>
  <c r="J313"/>
  <c r="J312"/>
  <c r="BK311"/>
  <c r="BK310"/>
  <c r="J309"/>
  <c r="BK305"/>
  <c r="J303"/>
  <c r="J301"/>
  <c r="J298"/>
  <c r="J297"/>
  <c r="J295"/>
  <c r="BK294"/>
  <c r="BK291"/>
  <c r="J290"/>
  <c r="BK289"/>
  <c r="BK288"/>
  <c r="BK287"/>
  <c r="BK285"/>
  <c r="BK284"/>
  <c r="J283"/>
  <c r="BK281"/>
  <c r="BK279"/>
  <c r="BK278"/>
  <c r="J277"/>
  <c r="BK275"/>
  <c r="J274"/>
  <c r="J273"/>
  <c r="J271"/>
  <c r="J269"/>
  <c r="J268"/>
  <c r="J266"/>
  <c r="J265"/>
  <c r="J264"/>
  <c r="BK261"/>
  <c r="BK260"/>
  <c r="J259"/>
  <c r="BK258"/>
  <c r="BK257"/>
  <c r="J254"/>
  <c r="J253"/>
  <c r="BK252"/>
  <c r="J251"/>
  <c r="J250"/>
  <c r="J248"/>
  <c r="BK245"/>
  <c r="BK243"/>
  <c r="J242"/>
  <c r="BK241"/>
  <c r="BK239"/>
  <c r="BK235"/>
  <c r="BK234"/>
  <c r="J233"/>
  <c r="J232"/>
  <c r="BK231"/>
  <c r="J230"/>
  <c r="J229"/>
  <c r="J227"/>
  <c r="J226"/>
  <c r="J223"/>
  <c r="J222"/>
  <c r="BK220"/>
  <c r="BK218"/>
  <c r="J217"/>
  <c r="J216"/>
  <c r="J215"/>
  <c r="J214"/>
  <c r="BK213"/>
  <c r="BK212"/>
  <c r="BK210"/>
  <c r="BK209"/>
  <c r="J208"/>
  <c r="BK207"/>
  <c r="J206"/>
  <c r="BK205"/>
  <c r="BK204"/>
  <c r="BK201"/>
  <c r="BK199"/>
  <c r="J198"/>
  <c r="BK197"/>
  <c r="BK195"/>
  <c r="J194"/>
  <c r="J193"/>
  <c r="BK192"/>
  <c r="J191"/>
  <c r="J190"/>
  <c r="BK187"/>
  <c r="J186"/>
  <c r="BK185"/>
  <c r="J184"/>
  <c r="BK183"/>
  <c r="J182"/>
  <c r="J181"/>
  <c r="BK180"/>
  <c r="BK179"/>
  <c r="J178"/>
  <c r="BK176"/>
  <c r="J173"/>
  <c r="BK172"/>
  <c r="J171"/>
  <c r="BK170"/>
  <c r="J169"/>
  <c r="BK168"/>
  <c r="BK167"/>
  <c r="J166"/>
  <c r="BK165"/>
  <c r="J164"/>
  <c r="J163"/>
  <c r="J162"/>
  <c r="BK160"/>
  <c r="J158"/>
  <c r="J157"/>
  <c r="BK156"/>
  <c r="J154"/>
  <c r="J153"/>
  <c r="BK152"/>
  <c r="J151"/>
  <c r="BK149"/>
  <c r="J148"/>
  <c r="BK147"/>
  <c r="BK146"/>
  <c r="J144"/>
  <c r="J142"/>
  <c r="BK140"/>
  <c r="J138"/>
  <c r="J137"/>
  <c r="BK136"/>
  <c r="J134"/>
  <c r="J133"/>
  <c r="BK132"/>
  <c r="BK130"/>
  <c r="J128"/>
  <c r="J125"/>
  <c i="2" r="BK770"/>
  <c r="BK764"/>
  <c r="J759"/>
  <c r="BK757"/>
  <c r="J756"/>
  <c r="J755"/>
  <c r="BK754"/>
  <c r="BK751"/>
  <c r="BK736"/>
  <c r="BK734"/>
  <c r="J731"/>
  <c r="J730"/>
  <c r="J726"/>
  <c r="BK725"/>
  <c r="J720"/>
  <c r="BK719"/>
  <c r="J718"/>
  <c r="J717"/>
  <c r="J714"/>
  <c r="BK710"/>
  <c r="J707"/>
  <c r="BK704"/>
  <c r="BK702"/>
  <c r="BK700"/>
  <c r="J699"/>
  <c r="BK698"/>
  <c r="BK696"/>
  <c r="J695"/>
  <c r="J692"/>
  <c r="J691"/>
  <c r="J690"/>
  <c r="BK689"/>
  <c r="BK688"/>
  <c r="BK686"/>
  <c r="J684"/>
  <c r="J683"/>
  <c r="J680"/>
  <c r="BK677"/>
  <c r="BK671"/>
  <c r="BK668"/>
  <c r="BK665"/>
  <c r="BK662"/>
  <c r="J659"/>
  <c r="J656"/>
  <c r="BK643"/>
  <c r="J640"/>
  <c r="J636"/>
  <c r="BK635"/>
  <c r="J634"/>
  <c r="BK631"/>
  <c r="J628"/>
  <c r="J625"/>
  <c r="J622"/>
  <c r="BK619"/>
  <c r="J616"/>
  <c r="J613"/>
  <c r="BK609"/>
  <c r="BK608"/>
  <c r="J607"/>
  <c r="J606"/>
  <c r="J605"/>
  <c r="J604"/>
  <c r="BK603"/>
  <c r="BK601"/>
  <c r="BK595"/>
  <c r="J594"/>
  <c r="BK593"/>
  <c r="BK591"/>
  <c r="BK585"/>
  <c r="J582"/>
  <c r="J579"/>
  <c r="BK576"/>
  <c r="BK572"/>
  <c r="J569"/>
  <c r="J567"/>
  <c r="J561"/>
  <c r="J558"/>
  <c r="BK552"/>
  <c r="J548"/>
  <c r="BK545"/>
  <c r="J539"/>
  <c r="J533"/>
  <c r="BK530"/>
  <c r="BK527"/>
  <c r="J524"/>
  <c r="J518"/>
  <c r="J514"/>
  <c r="J511"/>
  <c r="J507"/>
  <c r="J504"/>
  <c r="J501"/>
  <c r="BK500"/>
  <c r="BK497"/>
  <c r="J494"/>
  <c r="BK491"/>
  <c r="J490"/>
  <c r="J487"/>
  <c r="J486"/>
  <c r="J484"/>
  <c r="BK480"/>
  <c r="J477"/>
  <c r="J474"/>
  <c r="J473"/>
  <c r="J469"/>
  <c r="BK468"/>
  <c r="J464"/>
  <c r="BK463"/>
  <c r="J460"/>
  <c r="J457"/>
  <c r="J450"/>
  <c r="BK448"/>
  <c r="BK445"/>
  <c r="J442"/>
  <c r="BK439"/>
  <c r="BK436"/>
  <c r="BK433"/>
  <c r="BK430"/>
  <c r="J427"/>
  <c r="J425"/>
  <c r="BK422"/>
  <c r="BK419"/>
  <c r="J416"/>
  <c r="J413"/>
  <c r="BK410"/>
  <c r="J407"/>
  <c r="BK404"/>
  <c r="J400"/>
  <c r="J397"/>
  <c r="J394"/>
  <c r="J391"/>
  <c r="BK387"/>
  <c r="BK386"/>
  <c r="BK383"/>
  <c r="BK378"/>
  <c r="J374"/>
  <c r="BK371"/>
  <c r="BK368"/>
  <c r="J365"/>
  <c r="BK362"/>
  <c r="J359"/>
  <c r="BK358"/>
  <c r="BK355"/>
  <c r="J351"/>
  <c r="BK347"/>
  <c r="BK344"/>
  <c r="J341"/>
  <c r="BK338"/>
  <c r="J337"/>
  <c r="BK334"/>
  <c r="J333"/>
  <c r="BK327"/>
  <c r="J326"/>
  <c r="J323"/>
  <c r="J320"/>
  <c r="BK317"/>
  <c r="BK301"/>
  <c r="J297"/>
  <c r="BK296"/>
  <c r="BK292"/>
  <c r="BK276"/>
  <c r="J273"/>
  <c r="BK270"/>
  <c r="J267"/>
  <c r="J264"/>
  <c r="J260"/>
  <c r="J258"/>
  <c r="BK254"/>
  <c r="J251"/>
  <c r="BK248"/>
  <c r="J247"/>
  <c r="BK246"/>
  <c r="J245"/>
  <c r="BK242"/>
  <c r="J242"/>
  <c r="J241"/>
  <c r="BK240"/>
  <c r="BK239"/>
  <c r="BK238"/>
  <c r="J237"/>
  <c r="J226"/>
  <c r="BK223"/>
  <c r="J219"/>
  <c r="BK215"/>
  <c r="BK211"/>
  <c r="BK208"/>
  <c r="J205"/>
  <c r="J202"/>
  <c r="BK199"/>
  <c r="BK191"/>
  <c r="BK190"/>
  <c r="BK185"/>
  <c r="BK180"/>
  <c r="J170"/>
  <c r="BK167"/>
  <c r="BK164"/>
  <c r="BK162"/>
  <c r="J159"/>
  <c r="BK156"/>
  <c r="J153"/>
  <c r="BK148"/>
  <c r="BK145"/>
  <c r="BK142"/>
  <c r="J139"/>
  <c i="8" r="J125"/>
  <c r="J124"/>
  <c r="BK123"/>
  <c i="7" r="BK236"/>
  <c r="J233"/>
  <c r="BK226"/>
  <c r="BK217"/>
  <c r="J214"/>
  <c r="J206"/>
  <c r="J201"/>
  <c r="J196"/>
  <c r="J181"/>
  <c r="BK180"/>
  <c r="BK171"/>
  <c r="J170"/>
  <c r="J163"/>
  <c r="BK161"/>
  <c r="J160"/>
  <c r="BK159"/>
  <c r="J156"/>
  <c r="BK152"/>
  <c r="J149"/>
  <c r="J140"/>
  <c r="J137"/>
  <c i="6" r="J149"/>
  <c r="BK146"/>
  <c r="J144"/>
  <c r="J143"/>
  <c r="J140"/>
  <c r="BK138"/>
  <c r="J137"/>
  <c r="BK132"/>
  <c r="J131"/>
  <c r="BK129"/>
  <c r="J127"/>
  <c r="BK125"/>
  <c r="J125"/>
  <c r="BK124"/>
  <c i="5" r="J238"/>
  <c r="BK237"/>
  <c r="J236"/>
  <c r="BK235"/>
  <c r="J233"/>
  <c r="BK232"/>
  <c r="BK224"/>
  <c r="J222"/>
  <c r="BK220"/>
  <c r="BK219"/>
  <c r="J213"/>
  <c r="J212"/>
  <c r="BK210"/>
  <c r="J207"/>
  <c r="J206"/>
  <c r="BK203"/>
  <c r="BK202"/>
  <c r="J201"/>
  <c r="BK198"/>
  <c r="BK195"/>
  <c r="J194"/>
  <c r="J193"/>
  <c r="J186"/>
  <c r="J178"/>
  <c r="BK173"/>
  <c r="BK161"/>
  <c r="J153"/>
  <c r="J151"/>
  <c r="J146"/>
  <c r="J144"/>
  <c r="J135"/>
  <c r="J133"/>
  <c i="7" r="J241"/>
  <c r="J238"/>
  <c r="J236"/>
  <c r="J220"/>
  <c r="J217"/>
  <c r="BK214"/>
  <c r="J209"/>
  <c r="BK202"/>
  <c r="BK192"/>
  <c r="J189"/>
  <c r="BK187"/>
  <c r="BK184"/>
  <c r="BK181"/>
  <c r="BK177"/>
  <c r="J174"/>
  <c r="J171"/>
  <c r="BK170"/>
  <c r="BK166"/>
  <c r="BK160"/>
  <c r="BK156"/>
  <c r="J153"/>
  <c r="BK137"/>
  <c r="J134"/>
  <c r="J130"/>
  <c i="6" r="BK149"/>
  <c r="BK148"/>
  <c r="J147"/>
  <c r="J146"/>
  <c r="BK145"/>
  <c r="BK144"/>
  <c r="J142"/>
  <c r="J141"/>
  <c r="BK136"/>
  <c r="J129"/>
  <c i="5" r="J240"/>
  <c r="BK239"/>
  <c r="BK238"/>
  <c r="J237"/>
  <c r="BK236"/>
  <c r="J235"/>
  <c r="BK231"/>
  <c r="BK230"/>
  <c r="J228"/>
  <c r="BK227"/>
  <c r="J226"/>
  <c r="J221"/>
  <c r="J220"/>
  <c r="BK218"/>
  <c r="BK217"/>
  <c r="J216"/>
  <c r="BK215"/>
  <c r="BK211"/>
  <c r="J209"/>
  <c r="BK205"/>
  <c r="BK201"/>
  <c r="J197"/>
  <c r="BK193"/>
  <c r="BK192"/>
  <c r="J190"/>
  <c r="J185"/>
  <c r="BK184"/>
  <c r="BK182"/>
  <c r="BK178"/>
  <c r="J176"/>
  <c r="J174"/>
  <c r="BK172"/>
  <c r="BK171"/>
  <c r="J170"/>
  <c r="BK166"/>
  <c r="BK163"/>
  <c r="BK157"/>
  <c r="J155"/>
  <c r="BK153"/>
  <c r="BK147"/>
  <c r="J143"/>
  <c r="J140"/>
  <c r="BK135"/>
  <c r="BK133"/>
  <c r="J131"/>
  <c r="BK129"/>
  <c i="4" r="J291"/>
  <c r="J289"/>
  <c r="BK287"/>
  <c r="BK285"/>
  <c r="J274"/>
  <c r="J273"/>
  <c r="BK271"/>
  <c r="BK265"/>
  <c r="BK250"/>
  <c r="BK248"/>
  <c r="BK247"/>
  <c r="BK232"/>
  <c r="BK231"/>
  <c r="J225"/>
  <c r="J224"/>
  <c r="J218"/>
  <c r="J216"/>
  <c r="BK215"/>
  <c r="BK214"/>
  <c r="BK211"/>
  <c r="J209"/>
  <c r="BK208"/>
  <c r="BK207"/>
  <c r="J206"/>
  <c r="J205"/>
  <c r="BK202"/>
  <c r="J199"/>
  <c r="BK196"/>
  <c r="J192"/>
  <c r="J186"/>
  <c r="BK182"/>
  <c r="J180"/>
  <c r="J171"/>
  <c r="BK169"/>
  <c r="J166"/>
  <c r="J165"/>
  <c r="BK164"/>
  <c r="J161"/>
  <c r="J158"/>
  <c r="BK156"/>
  <c r="J155"/>
  <c r="J154"/>
  <c r="J152"/>
  <c r="J143"/>
  <c r="J142"/>
  <c r="BK140"/>
  <c r="BK138"/>
  <c r="J134"/>
  <c r="BK133"/>
  <c r="BK131"/>
  <c r="J127"/>
  <c i="3" r="BK312"/>
  <c r="J311"/>
  <c r="J310"/>
  <c r="BK307"/>
  <c r="J305"/>
  <c r="J304"/>
  <c r="BK301"/>
  <c r="BK300"/>
  <c r="J299"/>
  <c r="BK298"/>
  <c r="BK297"/>
  <c r="BK296"/>
  <c r="BK295"/>
  <c r="J293"/>
  <c r="BK292"/>
  <c r="J291"/>
  <c r="BK286"/>
  <c r="J285"/>
  <c r="J284"/>
  <c r="BK283"/>
  <c r="J282"/>
  <c r="J281"/>
  <c r="BK280"/>
  <c r="BK276"/>
  <c r="J275"/>
  <c r="BK273"/>
  <c r="J272"/>
  <c r="BK270"/>
  <c r="BK268"/>
  <c r="J263"/>
  <c r="BK262"/>
  <c r="BK259"/>
  <c r="J258"/>
  <c r="J257"/>
  <c r="BK256"/>
  <c r="BK255"/>
  <c r="BK250"/>
  <c r="J249"/>
  <c r="J247"/>
  <c r="J246"/>
  <c r="BK244"/>
  <c r="BK242"/>
  <c r="BK240"/>
  <c r="BK238"/>
  <c r="J237"/>
  <c r="J236"/>
  <c r="BK233"/>
  <c r="BK230"/>
  <c r="BK228"/>
  <c r="BK225"/>
  <c r="BK224"/>
  <c r="BK222"/>
  <c r="J221"/>
  <c r="J219"/>
  <c r="BK211"/>
  <c r="J205"/>
  <c r="BK203"/>
  <c r="J202"/>
  <c r="J200"/>
  <c r="J199"/>
  <c r="BK198"/>
  <c r="J196"/>
  <c r="J195"/>
  <c r="BK193"/>
  <c r="J192"/>
  <c r="BK190"/>
  <c r="BK189"/>
  <c r="BK188"/>
  <c r="BK186"/>
  <c r="J185"/>
  <c r="BK184"/>
  <c r="BK181"/>
  <c r="J179"/>
  <c r="J177"/>
  <c r="J174"/>
  <c r="BK173"/>
  <c r="BK171"/>
  <c r="J170"/>
  <c r="BK164"/>
  <c r="BK163"/>
  <c r="J161"/>
  <c r="J159"/>
  <c r="BK158"/>
  <c r="J155"/>
  <c r="BK154"/>
  <c r="J152"/>
  <c r="J150"/>
  <c r="J149"/>
  <c r="BK148"/>
  <c r="BK145"/>
  <c r="BK144"/>
  <c r="J143"/>
  <c r="BK142"/>
  <c r="J141"/>
  <c r="J140"/>
  <c r="J139"/>
  <c r="J136"/>
  <c r="BK133"/>
  <c r="J132"/>
  <c r="BK131"/>
  <c r="J130"/>
  <c r="J129"/>
  <c r="BK128"/>
  <c r="J127"/>
  <c r="J126"/>
  <c i="2" r="J770"/>
  <c r="J764"/>
  <c r="BK759"/>
  <c r="J757"/>
  <c r="BK756"/>
  <c r="BK755"/>
  <c r="J754"/>
  <c r="J751"/>
  <c r="J748"/>
  <c r="J734"/>
  <c r="BK727"/>
  <c r="BK722"/>
  <c r="BK720"/>
  <c r="BK717"/>
  <c r="BK713"/>
  <c r="J710"/>
  <c r="BK707"/>
  <c r="J703"/>
  <c r="J702"/>
  <c r="J700"/>
  <c r="BK699"/>
  <c r="BK697"/>
  <c r="J696"/>
  <c r="BK695"/>
  <c r="BK694"/>
  <c r="J694"/>
  <c r="J693"/>
  <c r="BK692"/>
  <c r="J688"/>
  <c r="J687"/>
  <c r="BK685"/>
  <c r="J671"/>
  <c r="J665"/>
  <c r="BK659"/>
  <c r="BK655"/>
  <c r="J652"/>
  <c r="BK649"/>
  <c r="J646"/>
  <c r="J643"/>
  <c r="BK640"/>
  <c r="J637"/>
  <c r="BK636"/>
  <c r="J635"/>
  <c r="BK633"/>
  <c r="J632"/>
  <c r="J630"/>
  <c r="BK613"/>
  <c r="BK610"/>
  <c r="J609"/>
  <c r="J608"/>
  <c r="J598"/>
  <c r="J597"/>
  <c r="BK596"/>
  <c r="BK594"/>
  <c r="BK592"/>
  <c r="J592"/>
  <c r="J591"/>
  <c r="BK588"/>
  <c r="J585"/>
  <c r="BK582"/>
  <c r="BK579"/>
  <c r="J572"/>
  <c r="BK567"/>
  <c r="J564"/>
  <c r="BK561"/>
  <c r="BK555"/>
  <c r="J542"/>
  <c r="BK539"/>
  <c r="J530"/>
  <c r="BK524"/>
  <c r="J521"/>
  <c r="BK518"/>
  <c r="BK507"/>
  <c r="BK504"/>
  <c r="BK501"/>
  <c r="J500"/>
  <c r="J497"/>
  <c r="BK494"/>
  <c r="J491"/>
  <c r="BK490"/>
  <c r="BK487"/>
  <c r="BK486"/>
  <c r="BK484"/>
  <c r="BK481"/>
  <c r="J481"/>
  <c r="J480"/>
  <c r="BK477"/>
  <c r="BK474"/>
  <c r="BK473"/>
  <c r="BK469"/>
  <c r="J468"/>
  <c r="BK467"/>
  <c r="J467"/>
  <c r="BK464"/>
  <c r="J463"/>
  <c r="BK460"/>
  <c r="BK457"/>
  <c r="BK450"/>
  <c r="J448"/>
  <c r="J445"/>
  <c r="BK442"/>
  <c r="J439"/>
  <c r="J436"/>
  <c r="J433"/>
  <c r="J430"/>
  <c r="BK427"/>
  <c r="BK425"/>
  <c r="J422"/>
  <c r="J419"/>
  <c r="BK416"/>
  <c r="BK413"/>
  <c r="J410"/>
  <c r="BK407"/>
  <c r="J404"/>
  <c r="BK400"/>
  <c r="BK397"/>
  <c r="BK394"/>
  <c r="BK391"/>
  <c r="J387"/>
  <c r="J386"/>
  <c r="J383"/>
  <c r="J378"/>
  <c r="BK374"/>
  <c r="J371"/>
  <c r="J368"/>
  <c r="BK365"/>
  <c r="J362"/>
  <c r="BK359"/>
  <c r="J358"/>
  <c r="J355"/>
  <c r="BK351"/>
  <c r="BK350"/>
  <c r="J350"/>
  <c r="J347"/>
  <c r="J344"/>
  <c r="BK341"/>
  <c r="J338"/>
  <c r="BK337"/>
  <c r="J334"/>
  <c r="BK333"/>
  <c r="J327"/>
  <c r="BK326"/>
  <c r="BK323"/>
  <c r="BK320"/>
  <c r="J317"/>
  <c r="J301"/>
  <c r="BK297"/>
  <c r="J296"/>
  <c r="J292"/>
  <c r="J276"/>
  <c r="BK273"/>
  <c r="J270"/>
  <c r="BK267"/>
  <c r="BK264"/>
  <c r="BK260"/>
  <c r="BK258"/>
  <c r="J254"/>
  <c r="BK251"/>
  <c r="J248"/>
  <c r="BK247"/>
  <c r="J246"/>
  <c r="BK245"/>
  <c r="BK241"/>
  <c r="J240"/>
  <c r="J239"/>
  <c r="J238"/>
  <c r="BK237"/>
  <c r="BK226"/>
  <c r="J223"/>
  <c r="BK219"/>
  <c r="J215"/>
  <c r="J211"/>
  <c r="J208"/>
  <c r="BK205"/>
  <c r="BK202"/>
  <c r="J199"/>
  <c r="J191"/>
  <c r="J190"/>
  <c r="J185"/>
  <c r="J180"/>
  <c r="BK170"/>
  <c r="J167"/>
  <c r="J164"/>
  <c r="J162"/>
  <c r="BK159"/>
  <c r="J156"/>
  <c r="BK153"/>
  <c r="J148"/>
  <c r="J145"/>
  <c r="J142"/>
  <c r="BK139"/>
  <c i="1" r="AS94"/>
  <c i="7" r="BK243"/>
  <c r="J243"/>
  <c r="BK233"/>
  <c r="BK231"/>
  <c r="BK223"/>
  <c r="BK209"/>
  <c r="BK201"/>
  <c r="J197"/>
  <c r="J193"/>
  <c r="BK189"/>
  <c r="BK174"/>
  <c r="J159"/>
  <c r="J146"/>
  <c r="BK143"/>
  <c r="BK140"/>
  <c r="BK130"/>
  <c i="6" r="J148"/>
  <c r="BK147"/>
  <c r="BK143"/>
  <c r="BK141"/>
  <c r="J139"/>
  <c r="J138"/>
  <c r="BK137"/>
  <c r="J134"/>
  <c r="J132"/>
  <c r="BK131"/>
  <c r="BK127"/>
  <c i="5" r="J231"/>
  <c r="BK228"/>
  <c r="J227"/>
  <c r="BK226"/>
  <c r="J225"/>
  <c r="J224"/>
  <c r="BK223"/>
  <c r="BK221"/>
  <c r="J218"/>
  <c r="J217"/>
  <c r="J215"/>
  <c r="J211"/>
  <c r="BK207"/>
  <c r="BK206"/>
  <c r="J205"/>
  <c r="J204"/>
  <c r="J202"/>
  <c r="BK200"/>
  <c r="BK199"/>
  <c r="J198"/>
  <c r="BK197"/>
  <c r="J192"/>
  <c r="BK190"/>
  <c r="BK188"/>
  <c r="J184"/>
  <c r="J180"/>
  <c r="BK174"/>
  <c r="J173"/>
  <c r="BK170"/>
  <c r="J169"/>
  <c r="J166"/>
  <c r="J161"/>
  <c r="BK159"/>
  <c r="BK155"/>
  <c r="BK149"/>
  <c r="J147"/>
  <c r="BK144"/>
  <c r="BK143"/>
  <c r="BK131"/>
  <c r="J129"/>
  <c r="BK127"/>
  <c i="4" r="BK291"/>
  <c r="BK289"/>
  <c r="J283"/>
  <c r="BK281"/>
  <c r="BK279"/>
  <c r="BK278"/>
  <c r="J276"/>
  <c r="BK275"/>
  <c r="BK273"/>
  <c r="J271"/>
  <c r="BK269"/>
  <c r="BK267"/>
  <c r="BK263"/>
  <c r="J261"/>
  <c r="J259"/>
  <c r="BK257"/>
  <c r="BK255"/>
  <c r="BK253"/>
  <c r="BK251"/>
  <c r="J250"/>
  <c r="J248"/>
  <c r="J247"/>
  <c r="BK245"/>
  <c r="J243"/>
  <c r="BK241"/>
  <c r="J240"/>
  <c r="BK239"/>
  <c r="J237"/>
  <c r="BK236"/>
  <c r="BK234"/>
  <c r="J230"/>
  <c r="BK228"/>
  <c r="J227"/>
  <c r="BK226"/>
  <c r="BK221"/>
  <c r="BK219"/>
  <c r="BK217"/>
  <c r="J215"/>
  <c r="BK213"/>
  <c r="J211"/>
  <c r="J207"/>
  <c r="BK205"/>
  <c r="BK204"/>
  <c r="BK203"/>
  <c r="BK199"/>
  <c r="J197"/>
  <c r="J196"/>
  <c r="J194"/>
  <c r="BK192"/>
  <c r="J190"/>
  <c r="J188"/>
  <c r="BK186"/>
  <c r="BK184"/>
  <c r="J182"/>
  <c r="BK180"/>
  <c r="BK178"/>
  <c r="J178"/>
  <c r="BK177"/>
  <c r="J177"/>
  <c r="J175"/>
  <c r="BK173"/>
  <c r="BK171"/>
  <c r="J170"/>
  <c r="J169"/>
  <c r="J168"/>
  <c r="J167"/>
  <c r="BK166"/>
  <c r="BK165"/>
  <c r="BK163"/>
  <c r="BK161"/>
  <c r="J160"/>
  <c r="BK158"/>
  <c r="J156"/>
  <c r="BK154"/>
  <c r="BK153"/>
  <c r="BK152"/>
  <c r="J151"/>
  <c r="BK149"/>
  <c r="BK147"/>
  <c r="BK145"/>
  <c r="BK143"/>
  <c r="J141"/>
  <c r="J140"/>
  <c r="BK139"/>
  <c r="J138"/>
  <c r="BK137"/>
  <c r="BK136"/>
  <c r="BK135"/>
  <c r="BK134"/>
  <c r="J130"/>
  <c r="J129"/>
  <c r="BK128"/>
  <c i="3" r="BK309"/>
  <c r="J307"/>
  <c r="BK304"/>
  <c r="BK303"/>
  <c r="J300"/>
  <c r="BK299"/>
  <c r="J296"/>
  <c r="J294"/>
  <c r="BK293"/>
  <c r="J292"/>
  <c r="BK290"/>
  <c r="J289"/>
  <c r="J288"/>
  <c r="J287"/>
  <c r="J286"/>
  <c r="BK282"/>
  <c r="J280"/>
  <c r="J279"/>
  <c r="J278"/>
  <c r="BK277"/>
  <c r="J276"/>
  <c r="BK274"/>
  <c r="BK272"/>
  <c r="BK271"/>
  <c r="J270"/>
  <c r="BK269"/>
  <c r="BK266"/>
  <c r="BK265"/>
  <c r="BK264"/>
  <c r="BK263"/>
  <c r="J262"/>
  <c r="J261"/>
  <c r="J260"/>
  <c r="J256"/>
  <c r="J255"/>
  <c r="BK254"/>
  <c r="BK253"/>
  <c r="J252"/>
  <c r="BK251"/>
  <c r="BK249"/>
  <c r="BK248"/>
  <c r="BK247"/>
  <c r="BK246"/>
  <c r="J245"/>
  <c r="J244"/>
  <c r="J243"/>
  <c r="J241"/>
  <c r="J240"/>
  <c r="J239"/>
  <c r="J238"/>
  <c r="BK237"/>
  <c r="BK236"/>
  <c r="J235"/>
  <c r="J234"/>
  <c r="BK232"/>
  <c r="J231"/>
  <c r="BK229"/>
  <c r="J228"/>
  <c r="BK227"/>
  <c r="BK226"/>
  <c r="J225"/>
  <c r="J224"/>
  <c r="BK223"/>
  <c r="BK221"/>
  <c r="J220"/>
  <c r="BK219"/>
  <c r="J218"/>
  <c r="BK217"/>
  <c r="BK216"/>
  <c r="BK215"/>
  <c r="BK214"/>
  <c r="J213"/>
  <c r="J212"/>
  <c r="J211"/>
  <c r="J210"/>
  <c r="J209"/>
  <c r="BK208"/>
  <c r="J207"/>
  <c r="BK206"/>
  <c r="J204"/>
  <c r="J203"/>
  <c r="BK202"/>
  <c r="J201"/>
  <c r="BK200"/>
  <c r="J197"/>
  <c r="BK196"/>
  <c r="BK194"/>
  <c r="BK191"/>
  <c r="J189"/>
  <c r="J188"/>
  <c r="J187"/>
  <c r="J183"/>
  <c r="BK182"/>
  <c r="J180"/>
  <c r="BK178"/>
  <c r="BK177"/>
  <c r="J176"/>
  <c r="BK174"/>
  <c r="J172"/>
  <c r="BK169"/>
  <c r="J168"/>
  <c r="J167"/>
  <c r="BK166"/>
  <c r="J165"/>
  <c r="BK162"/>
  <c r="BK161"/>
  <c r="J160"/>
  <c r="BK159"/>
  <c r="BK157"/>
  <c r="J156"/>
  <c r="BK155"/>
  <c r="BK153"/>
  <c r="BK151"/>
  <c r="BK150"/>
  <c r="J147"/>
  <c r="J146"/>
  <c r="J145"/>
  <c r="BK143"/>
  <c r="BK141"/>
  <c r="BK139"/>
  <c r="BK138"/>
  <c r="BK137"/>
  <c r="BK134"/>
  <c r="J131"/>
  <c r="BK129"/>
  <c r="BK127"/>
  <c r="BK126"/>
  <c r="BK125"/>
  <c i="2" r="BK748"/>
  <c r="J736"/>
  <c r="BK731"/>
  <c r="BK730"/>
  <c r="J727"/>
  <c r="BK726"/>
  <c r="J725"/>
  <c r="J722"/>
  <c r="J719"/>
  <c r="BK718"/>
  <c r="BK714"/>
  <c r="J713"/>
  <c r="J704"/>
  <c r="BK703"/>
  <c r="J698"/>
  <c r="J697"/>
  <c r="BK693"/>
  <c r="BK691"/>
  <c r="BK690"/>
  <c r="J689"/>
  <c r="BK687"/>
  <c r="J686"/>
  <c r="J685"/>
  <c r="BK684"/>
  <c r="BK683"/>
  <c r="BK680"/>
  <c r="J677"/>
  <c r="J668"/>
  <c r="J662"/>
  <c r="BK656"/>
  <c r="J655"/>
  <c r="BK652"/>
  <c r="J649"/>
  <c r="BK646"/>
  <c r="BK637"/>
  <c r="BK634"/>
  <c r="J633"/>
  <c r="BK632"/>
  <c r="J631"/>
  <c r="BK630"/>
  <c r="BK628"/>
  <c r="BK625"/>
  <c r="BK622"/>
  <c r="J619"/>
  <c r="BK616"/>
  <c r="J610"/>
  <c r="BK607"/>
  <c r="BK606"/>
  <c r="BK605"/>
  <c r="BK604"/>
  <c r="J603"/>
  <c r="J601"/>
  <c r="BK598"/>
  <c r="BK597"/>
  <c r="J596"/>
  <c r="J595"/>
  <c r="J593"/>
  <c r="J588"/>
  <c r="J576"/>
  <c r="BK569"/>
  <c r="BK564"/>
  <c r="BK558"/>
  <c r="J555"/>
  <c r="J552"/>
  <c r="BK548"/>
  <c r="J545"/>
  <c r="BK542"/>
  <c r="BK533"/>
  <c r="J527"/>
  <c r="BK521"/>
  <c r="BK514"/>
  <c r="BK511"/>
  <c i="8" r="F37"/>
  <c i="1" r="BD101"/>
  <c i="2" l="1" r="BK138"/>
  <c r="J138"/>
  <c r="J98"/>
  <c r="T138"/>
  <c r="P163"/>
  <c r="BK214"/>
  <c r="J214"/>
  <c r="J100"/>
  <c r="T214"/>
  <c r="BK300"/>
  <c r="J300"/>
  <c r="J102"/>
  <c r="T300"/>
  <c r="T377"/>
  <c r="R406"/>
  <c r="P426"/>
  <c r="BK449"/>
  <c r="J449"/>
  <c r="J108"/>
  <c r="R449"/>
  <c r="P485"/>
  <c r="BK568"/>
  <c r="J568"/>
  <c r="J110"/>
  <c r="T568"/>
  <c r="P602"/>
  <c r="T602"/>
  <c r="P629"/>
  <c r="BK701"/>
  <c r="J701"/>
  <c r="J113"/>
  <c r="T701"/>
  <c r="P721"/>
  <c r="T721"/>
  <c r="P735"/>
  <c r="BK758"/>
  <c r="J758"/>
  <c r="J116"/>
  <c r="R758"/>
  <c i="3" r="BK124"/>
  <c r="T124"/>
  <c r="P135"/>
  <c r="T135"/>
  <c r="R175"/>
  <c r="P267"/>
  <c r="BK302"/>
  <c r="J302"/>
  <c r="J101"/>
  <c r="R302"/>
  <c r="BK308"/>
  <c r="J308"/>
  <c r="J103"/>
  <c r="P308"/>
  <c i="4" r="BK126"/>
  <c r="T126"/>
  <c r="R159"/>
  <c r="T159"/>
  <c r="P172"/>
  <c r="BK201"/>
  <c r="J201"/>
  <c r="J100"/>
  <c r="BK210"/>
  <c r="J210"/>
  <c r="J101"/>
  <c r="BK223"/>
  <c r="J223"/>
  <c r="J102"/>
  <c r="T223"/>
  <c r="R242"/>
  <c r="BK280"/>
  <c r="J280"/>
  <c r="J105"/>
  <c i="5" r="T126"/>
  <c r="BK145"/>
  <c r="J145"/>
  <c r="J99"/>
  <c r="BK150"/>
  <c r="J150"/>
  <c r="J101"/>
  <c r="BK175"/>
  <c r="J175"/>
  <c r="J102"/>
  <c r="BK196"/>
  <c r="J196"/>
  <c r="J103"/>
  <c r="BK229"/>
  <c r="J229"/>
  <c r="J104"/>
  <c r="P234"/>
  <c i="6" r="BK123"/>
  <c r="BK130"/>
  <c r="J130"/>
  <c r="J100"/>
  <c r="R135"/>
  <c i="7" r="R129"/>
  <c r="R162"/>
  <c r="T169"/>
  <c r="P188"/>
  <c r="R208"/>
  <c r="P232"/>
  <c r="BK237"/>
  <c r="J237"/>
  <c r="J106"/>
  <c r="R237"/>
  <c i="2" r="R138"/>
  <c r="R163"/>
  <c r="R214"/>
  <c r="P259"/>
  <c r="T259"/>
  <c r="R300"/>
  <c r="P377"/>
  <c r="BK406"/>
  <c r="T406"/>
  <c r="R426"/>
  <c r="BK485"/>
  <c r="J485"/>
  <c r="J109"/>
  <c r="R485"/>
  <c r="P568"/>
  <c r="BK602"/>
  <c r="J602"/>
  <c r="J111"/>
  <c r="R602"/>
  <c r="R629"/>
  <c r="R701"/>
  <c r="R721"/>
  <c r="R735"/>
  <c r="P758"/>
  <c i="3" r="P124"/>
  <c r="BK135"/>
  <c r="J135"/>
  <c r="J98"/>
  <c r="R135"/>
  <c r="T175"/>
  <c r="T267"/>
  <c r="P302"/>
  <c r="R308"/>
  <c i="4" r="P126"/>
  <c r="R172"/>
  <c r="P201"/>
  <c r="T201"/>
  <c r="R210"/>
  <c r="P223"/>
  <c r="BK242"/>
  <c r="J242"/>
  <c r="J103"/>
  <c r="T242"/>
  <c r="BK272"/>
  <c r="J272"/>
  <c r="J104"/>
  <c r="P272"/>
  <c r="P280"/>
  <c i="5" r="R126"/>
  <c r="T142"/>
  <c r="T145"/>
  <c r="R150"/>
  <c r="P175"/>
  <c r="P196"/>
  <c r="P229"/>
  <c r="BK234"/>
  <c r="J234"/>
  <c r="J105"/>
  <c i="6" r="T123"/>
  <c r="R130"/>
  <c r="BK135"/>
  <c r="J135"/>
  <c r="J102"/>
  <c i="7" r="T129"/>
  <c r="T128"/>
  <c r="T162"/>
  <c r="R169"/>
  <c r="T188"/>
  <c r="BK208"/>
  <c i="4" r="T280"/>
  <c i="5" r="P126"/>
  <c r="P142"/>
  <c r="R145"/>
  <c r="P150"/>
  <c r="T175"/>
  <c r="T196"/>
  <c r="R229"/>
  <c r="T234"/>
  <c i="6" r="R123"/>
  <c r="R122"/>
  <c r="T130"/>
  <c r="T135"/>
  <c i="7" r="P129"/>
  <c r="P128"/>
  <c r="P162"/>
  <c r="P169"/>
  <c r="R188"/>
  <c r="T208"/>
  <c r="T207"/>
  <c r="T232"/>
  <c r="T237"/>
  <c i="2" r="P138"/>
  <c r="BK163"/>
  <c r="J163"/>
  <c r="J99"/>
  <c r="T163"/>
  <c r="P214"/>
  <c r="BK259"/>
  <c r="J259"/>
  <c r="J101"/>
  <c r="R259"/>
  <c r="P300"/>
  <c r="BK377"/>
  <c r="J377"/>
  <c r="J103"/>
  <c r="R377"/>
  <c r="P406"/>
  <c r="BK426"/>
  <c r="J426"/>
  <c r="J107"/>
  <c r="T426"/>
  <c r="P449"/>
  <c r="T449"/>
  <c r="T485"/>
  <c r="R568"/>
  <c r="BK629"/>
  <c r="J629"/>
  <c r="J112"/>
  <c r="T629"/>
  <c r="P701"/>
  <c r="BK721"/>
  <c r="J721"/>
  <c r="J114"/>
  <c r="BK735"/>
  <c r="J735"/>
  <c r="J115"/>
  <c r="T735"/>
  <c r="T758"/>
  <c i="3" r="R124"/>
  <c r="BK175"/>
  <c r="J175"/>
  <c r="J99"/>
  <c r="P175"/>
  <c r="BK267"/>
  <c r="J267"/>
  <c r="J100"/>
  <c r="R267"/>
  <c r="T302"/>
  <c r="T308"/>
  <c i="4" r="R126"/>
  <c r="BK159"/>
  <c r="J159"/>
  <c r="J98"/>
  <c r="P159"/>
  <c r="BK172"/>
  <c r="J172"/>
  <c r="J99"/>
  <c r="T172"/>
  <c r="R201"/>
  <c r="P210"/>
  <c r="T210"/>
  <c r="R223"/>
  <c r="P242"/>
  <c r="T272"/>
  <c r="R280"/>
  <c i="5" r="BK126"/>
  <c r="J126"/>
  <c r="J97"/>
  <c r="BK142"/>
  <c r="J142"/>
  <c r="J98"/>
  <c r="R142"/>
  <c r="P145"/>
  <c r="T150"/>
  <c r="R175"/>
  <c r="R196"/>
  <c r="T229"/>
  <c r="R234"/>
  <c i="6" r="P123"/>
  <c r="P130"/>
  <c r="P135"/>
  <c i="7" r="BK129"/>
  <c r="J129"/>
  <c r="J98"/>
  <c r="BK162"/>
  <c r="J162"/>
  <c r="J99"/>
  <c r="BK169"/>
  <c r="J169"/>
  <c r="J100"/>
  <c r="BK188"/>
  <c r="J188"/>
  <c r="J101"/>
  <c r="P208"/>
  <c r="P207"/>
  <c r="BK232"/>
  <c r="J232"/>
  <c r="J105"/>
  <c r="R232"/>
  <c r="P237"/>
  <c i="8" r="BK122"/>
  <c r="J122"/>
  <c r="J98"/>
  <c r="P122"/>
  <c r="R122"/>
  <c r="R121"/>
  <c r="R120"/>
  <c r="T122"/>
  <c r="BK127"/>
  <c r="J127"/>
  <c r="J99"/>
  <c r="P127"/>
  <c r="T127"/>
  <c i="2" r="BE511"/>
  <c r="BE533"/>
  <c r="BE542"/>
  <c r="BE552"/>
  <c r="BE555"/>
  <c r="BE558"/>
  <c r="BE561"/>
  <c r="BE567"/>
  <c r="BE588"/>
  <c r="BE591"/>
  <c r="BE594"/>
  <c r="BE595"/>
  <c r="BE598"/>
  <c r="BE604"/>
  <c r="BE609"/>
  <c r="BE616"/>
  <c r="BE628"/>
  <c r="BE635"/>
  <c r="BE636"/>
  <c r="BE643"/>
  <c r="BE649"/>
  <c r="BE655"/>
  <c r="BE659"/>
  <c r="BE665"/>
  <c r="BE668"/>
  <c r="BE671"/>
  <c r="BE683"/>
  <c r="BE684"/>
  <c r="BE686"/>
  <c r="BE688"/>
  <c r="BE694"/>
  <c r="BE702"/>
  <c r="BE710"/>
  <c r="BE713"/>
  <c r="BE714"/>
  <c r="BE718"/>
  <c r="BE722"/>
  <c r="BE725"/>
  <c r="BE730"/>
  <c r="BE734"/>
  <c r="BE736"/>
  <c i="3" r="E113"/>
  <c r="BE125"/>
  <c r="BE126"/>
  <c r="BE128"/>
  <c r="BE130"/>
  <c r="BE133"/>
  <c r="BE134"/>
  <c r="BE136"/>
  <c r="BE137"/>
  <c r="BE138"/>
  <c r="BE140"/>
  <c r="BE149"/>
  <c r="BE152"/>
  <c r="BE154"/>
  <c r="BE158"/>
  <c r="BE159"/>
  <c r="BE160"/>
  <c r="BE161"/>
  <c r="BE166"/>
  <c r="BE167"/>
  <c r="BE173"/>
  <c r="BE174"/>
  <c r="BE176"/>
  <c r="BE181"/>
  <c r="BE186"/>
  <c r="BE190"/>
  <c r="BE193"/>
  <c r="BE199"/>
  <c r="BE201"/>
  <c r="BE207"/>
  <c r="BE210"/>
  <c r="BE211"/>
  <c r="BE218"/>
  <c r="BE222"/>
  <c r="BE224"/>
  <c r="BE225"/>
  <c r="BE226"/>
  <c r="BE228"/>
  <c r="BE230"/>
  <c r="BE236"/>
  <c r="BE242"/>
  <c r="BE245"/>
  <c r="BE247"/>
  <c r="BE249"/>
  <c r="BE250"/>
  <c r="BE252"/>
  <c r="BE257"/>
  <c r="BE260"/>
  <c r="BE262"/>
  <c r="BE264"/>
  <c r="BE269"/>
  <c r="BE270"/>
  <c r="BE271"/>
  <c r="BE275"/>
  <c r="BE281"/>
  <c r="BE284"/>
  <c r="BE287"/>
  <c r="BE288"/>
  <c r="BE292"/>
  <c r="BE296"/>
  <c r="BE297"/>
  <c r="BE298"/>
  <c r="BE305"/>
  <c r="BE310"/>
  <c i="4" r="E85"/>
  <c r="J119"/>
  <c r="F122"/>
  <c r="BE128"/>
  <c r="BE131"/>
  <c r="BE133"/>
  <c r="BE137"/>
  <c r="BE138"/>
  <c r="BE142"/>
  <c r="BE143"/>
  <c r="BE145"/>
  <c r="BE151"/>
  <c r="BE153"/>
  <c r="BE155"/>
  <c r="BE156"/>
  <c r="BE158"/>
  <c r="BE161"/>
  <c r="BE166"/>
  <c r="BE170"/>
  <c r="BE171"/>
  <c r="BE177"/>
  <c r="BE178"/>
  <c r="BE184"/>
  <c r="BE188"/>
  <c r="BE190"/>
  <c r="BE196"/>
  <c r="BE197"/>
  <c r="BE202"/>
  <c r="BE204"/>
  <c r="BE214"/>
  <c r="BE216"/>
  <c r="BE225"/>
  <c r="BE231"/>
  <c r="BE232"/>
  <c r="BE236"/>
  <c r="BE239"/>
  <c r="BE241"/>
  <c r="BE245"/>
  <c r="BE247"/>
  <c r="BE248"/>
  <c r="BE250"/>
  <c r="BE251"/>
  <c r="BE253"/>
  <c r="BE257"/>
  <c r="BE259"/>
  <c r="BE265"/>
  <c r="BE281"/>
  <c r="BE285"/>
  <c r="BE287"/>
  <c r="BE291"/>
  <c i="5" r="E115"/>
  <c r="BE135"/>
  <c r="BE153"/>
  <c r="BE171"/>
  <c r="BE176"/>
  <c r="BE180"/>
  <c r="BE188"/>
  <c r="BE195"/>
  <c r="BE202"/>
  <c r="BE209"/>
  <c r="BE211"/>
  <c r="BE212"/>
  <c r="BE215"/>
  <c r="BE220"/>
  <c r="BE233"/>
  <c r="BE237"/>
  <c i="6" r="J119"/>
  <c r="BE129"/>
  <c r="BE134"/>
  <c r="BE138"/>
  <c r="BE139"/>
  <c r="BE144"/>
  <c r="BE145"/>
  <c r="BE146"/>
  <c r="BK126"/>
  <c r="J126"/>
  <c r="J98"/>
  <c i="7" r="E85"/>
  <c r="BE134"/>
  <c r="BE137"/>
  <c r="BE146"/>
  <c r="BE152"/>
  <c r="BE156"/>
  <c r="BE160"/>
  <c r="BE163"/>
  <c r="BE166"/>
  <c r="BE177"/>
  <c r="BE180"/>
  <c r="BE184"/>
  <c r="BE196"/>
  <c r="BE201"/>
  <c r="BE206"/>
  <c r="BE214"/>
  <c r="BE220"/>
  <c r="BE236"/>
  <c r="BE238"/>
  <c r="BE241"/>
  <c r="BE243"/>
  <c i="8" r="E85"/>
  <c r="J89"/>
  <c r="F92"/>
  <c r="BE123"/>
  <c i="2" r="J89"/>
  <c r="J92"/>
  <c r="BE142"/>
  <c r="BE145"/>
  <c r="BE148"/>
  <c r="BE156"/>
  <c r="BE167"/>
  <c r="BE190"/>
  <c r="BE223"/>
  <c r="BE238"/>
  <c r="BE239"/>
  <c r="BE242"/>
  <c r="BE245"/>
  <c r="BE248"/>
  <c r="BE251"/>
  <c r="BE260"/>
  <c r="BE267"/>
  <c r="BE327"/>
  <c r="BE334"/>
  <c r="BE337"/>
  <c r="BE338"/>
  <c r="BE341"/>
  <c r="BE344"/>
  <c r="BE347"/>
  <c r="BE350"/>
  <c r="BE355"/>
  <c r="BE358"/>
  <c r="BE368"/>
  <c r="BE371"/>
  <c r="BE383"/>
  <c r="BE386"/>
  <c r="BE400"/>
  <c r="BE404"/>
  <c r="BE410"/>
  <c r="BE419"/>
  <c r="BE422"/>
  <c r="BE425"/>
  <c r="BE427"/>
  <c r="BE430"/>
  <c r="BE436"/>
  <c r="BE439"/>
  <c r="BE445"/>
  <c r="BE448"/>
  <c r="BE450"/>
  <c r="BE457"/>
  <c r="BE463"/>
  <c r="BE468"/>
  <c r="BE469"/>
  <c r="BE473"/>
  <c r="BE477"/>
  <c r="BE480"/>
  <c r="BE484"/>
  <c r="BE486"/>
  <c r="BE490"/>
  <c r="BE491"/>
  <c r="BE494"/>
  <c r="BE500"/>
  <c r="BE507"/>
  <c r="BE514"/>
  <c r="BE524"/>
  <c r="BE530"/>
  <c r="BE539"/>
  <c r="BE545"/>
  <c r="BE576"/>
  <c r="BE579"/>
  <c r="BE601"/>
  <c r="BE603"/>
  <c r="BE605"/>
  <c r="BE606"/>
  <c r="BE608"/>
  <c r="BE610"/>
  <c r="BE619"/>
  <c r="BE625"/>
  <c r="BE630"/>
  <c r="BE632"/>
  <c r="BE633"/>
  <c r="BE634"/>
  <c r="BE637"/>
  <c r="BE677"/>
  <c r="BE689"/>
  <c r="BE692"/>
  <c r="BE693"/>
  <c r="BE696"/>
  <c r="BE698"/>
  <c r="BE704"/>
  <c r="BE719"/>
  <c r="BE748"/>
  <c r="BE756"/>
  <c r="BE757"/>
  <c r="BE764"/>
  <c i="3" r="J89"/>
  <c r="F92"/>
  <c r="J120"/>
  <c r="BE141"/>
  <c r="BE143"/>
  <c r="BE144"/>
  <c r="BE146"/>
  <c r="BE147"/>
  <c r="BE153"/>
  <c r="BE157"/>
  <c r="BE170"/>
  <c r="BE172"/>
  <c r="BE180"/>
  <c r="BE183"/>
  <c r="BE185"/>
  <c r="BE187"/>
  <c r="BE189"/>
  <c r="BE191"/>
  <c r="BE192"/>
  <c r="BE195"/>
  <c r="BE197"/>
  <c r="BE202"/>
  <c r="BE208"/>
  <c r="BE209"/>
  <c r="BE213"/>
  <c r="BE215"/>
  <c r="BE216"/>
  <c r="BE223"/>
  <c r="BE229"/>
  <c r="BE232"/>
  <c r="BE235"/>
  <c r="BE239"/>
  <c r="BE243"/>
  <c r="BE244"/>
  <c r="BE246"/>
  <c r="BE248"/>
  <c r="BE251"/>
  <c r="BE253"/>
  <c r="BE254"/>
  <c r="BE255"/>
  <c r="BE258"/>
  <c r="BE259"/>
  <c r="BE261"/>
  <c r="BE268"/>
  <c r="BE277"/>
  <c r="BE278"/>
  <c r="BE279"/>
  <c r="BE289"/>
  <c r="BE290"/>
  <c r="BE291"/>
  <c r="BE294"/>
  <c r="BE299"/>
  <c r="BE300"/>
  <c r="BE301"/>
  <c r="BE303"/>
  <c r="BE304"/>
  <c r="BE307"/>
  <c r="BK306"/>
  <c r="J306"/>
  <c r="J102"/>
  <c i="4" r="BE127"/>
  <c r="BE129"/>
  <c r="BE130"/>
  <c r="BE139"/>
  <c r="BE160"/>
  <c r="BE163"/>
  <c r="BE168"/>
  <c r="BE175"/>
  <c r="BE194"/>
  <c r="BE206"/>
  <c r="BE207"/>
  <c r="BE209"/>
  <c r="BE211"/>
  <c r="BE213"/>
  <c r="BE218"/>
  <c r="BE221"/>
  <c r="BE227"/>
  <c r="BE234"/>
  <c r="BE237"/>
  <c r="BE255"/>
  <c r="BE261"/>
  <c r="BE267"/>
  <c r="BE275"/>
  <c r="BE283"/>
  <c r="BE289"/>
  <c i="5" r="J89"/>
  <c r="F92"/>
  <c r="BE144"/>
  <c r="BE151"/>
  <c r="BE161"/>
  <c r="BE169"/>
  <c r="BE185"/>
  <c r="BE186"/>
  <c r="BE194"/>
  <c r="BE198"/>
  <c r="BE207"/>
  <c r="BE222"/>
  <c r="BE224"/>
  <c r="BE225"/>
  <c r="BE227"/>
  <c r="BE231"/>
  <c r="BE232"/>
  <c i="6" r="E112"/>
  <c r="F119"/>
  <c r="BE124"/>
  <c r="BE127"/>
  <c r="BE142"/>
  <c r="BK128"/>
  <c r="J128"/>
  <c r="J99"/>
  <c r="BK133"/>
  <c r="J133"/>
  <c r="J101"/>
  <c i="7" r="F124"/>
  <c r="BE140"/>
  <c r="BE149"/>
  <c r="BE161"/>
  <c r="BE193"/>
  <c r="BE217"/>
  <c r="BE223"/>
  <c r="BE226"/>
  <c i="5" r="J122"/>
  <c r="BE127"/>
  <c r="BE140"/>
  <c r="BE146"/>
  <c r="BE147"/>
  <c r="BE155"/>
  <c r="BE157"/>
  <c r="BE163"/>
  <c r="BE170"/>
  <c r="BE172"/>
  <c r="BE182"/>
  <c r="BE190"/>
  <c r="BE192"/>
  <c r="BE197"/>
  <c r="BE204"/>
  <c r="BE210"/>
  <c r="BE213"/>
  <c r="BE216"/>
  <c r="BE223"/>
  <c r="BE228"/>
  <c r="BE238"/>
  <c r="BE239"/>
  <c i="6" r="J116"/>
  <c r="BE141"/>
  <c r="BE149"/>
  <c i="7" r="J124"/>
  <c r="BE130"/>
  <c r="BE143"/>
  <c r="BE174"/>
  <c r="BE181"/>
  <c r="BE187"/>
  <c r="BE189"/>
  <c r="BE192"/>
  <c r="BE197"/>
  <c r="BE202"/>
  <c i="8" r="J117"/>
  <c r="BE124"/>
  <c r="BE125"/>
  <c i="2" r="E85"/>
  <c r="F92"/>
  <c r="BE139"/>
  <c r="BE153"/>
  <c r="BE159"/>
  <c r="BE162"/>
  <c r="BE164"/>
  <c r="BE170"/>
  <c r="BE180"/>
  <c r="BE185"/>
  <c r="BE191"/>
  <c r="BE199"/>
  <c r="BE202"/>
  <c r="BE205"/>
  <c r="BE208"/>
  <c r="BE211"/>
  <c r="BE215"/>
  <c r="BE219"/>
  <c r="BE226"/>
  <c r="BE237"/>
  <c r="BE240"/>
  <c r="BE241"/>
  <c r="BE246"/>
  <c r="BE247"/>
  <c r="BE254"/>
  <c r="BE258"/>
  <c r="BE264"/>
  <c r="BE270"/>
  <c r="BE273"/>
  <c r="BE276"/>
  <c r="BE292"/>
  <c r="BE296"/>
  <c r="BE297"/>
  <c r="BE301"/>
  <c r="BE317"/>
  <c r="BE320"/>
  <c r="BE323"/>
  <c r="BE326"/>
  <c r="BE333"/>
  <c r="BE351"/>
  <c r="BE359"/>
  <c r="BE362"/>
  <c r="BE365"/>
  <c r="BE374"/>
  <c r="BE378"/>
  <c r="BE387"/>
  <c r="BE391"/>
  <c r="BE394"/>
  <c r="BE397"/>
  <c r="BE407"/>
  <c r="BE413"/>
  <c r="BE416"/>
  <c r="BE433"/>
  <c r="BE442"/>
  <c r="BE460"/>
  <c r="BE464"/>
  <c r="BE467"/>
  <c r="BE474"/>
  <c r="BE481"/>
  <c r="BE487"/>
  <c r="BE497"/>
  <c r="BE501"/>
  <c r="BE504"/>
  <c r="BE518"/>
  <c r="BE521"/>
  <c r="BE527"/>
  <c r="BE548"/>
  <c r="BE564"/>
  <c r="BE569"/>
  <c r="BE572"/>
  <c r="BE582"/>
  <c r="BE585"/>
  <c r="BE592"/>
  <c r="BE593"/>
  <c r="BE596"/>
  <c r="BE597"/>
  <c r="BE607"/>
  <c r="BE613"/>
  <c r="BE622"/>
  <c r="BE631"/>
  <c r="BE640"/>
  <c r="BE646"/>
  <c r="BE652"/>
  <c r="BE656"/>
  <c r="BE662"/>
  <c r="BE680"/>
  <c r="BE685"/>
  <c r="BE687"/>
  <c r="BE690"/>
  <c r="BE691"/>
  <c r="BE695"/>
  <c r="BE697"/>
  <c r="BE699"/>
  <c r="BE700"/>
  <c r="BE703"/>
  <c r="BE707"/>
  <c r="BE717"/>
  <c r="BE720"/>
  <c r="BE726"/>
  <c r="BE727"/>
  <c r="BE731"/>
  <c r="BE751"/>
  <c r="BE754"/>
  <c r="BE755"/>
  <c r="BE759"/>
  <c r="BE770"/>
  <c r="BK403"/>
  <c r="J403"/>
  <c r="J104"/>
  <c i="3" r="BE127"/>
  <c r="BE129"/>
  <c r="BE131"/>
  <c r="BE132"/>
  <c r="BE139"/>
  <c r="BE142"/>
  <c r="BE145"/>
  <c r="BE148"/>
  <c r="BE150"/>
  <c r="BE151"/>
  <c r="BE155"/>
  <c r="BE156"/>
  <c r="BE162"/>
  <c r="BE163"/>
  <c r="BE164"/>
  <c r="BE165"/>
  <c r="BE168"/>
  <c r="BE169"/>
  <c r="BE171"/>
  <c r="BE177"/>
  <c r="BE178"/>
  <c r="BE179"/>
  <c r="BE182"/>
  <c r="BE184"/>
  <c r="BE188"/>
  <c r="BE194"/>
  <c r="BE196"/>
  <c r="BE198"/>
  <c r="BE200"/>
  <c r="BE203"/>
  <c r="BE204"/>
  <c r="BE205"/>
  <c r="BE206"/>
  <c r="BE212"/>
  <c r="BE214"/>
  <c r="BE217"/>
  <c r="BE219"/>
  <c r="BE220"/>
  <c r="BE221"/>
  <c r="BE227"/>
  <c r="BE231"/>
  <c r="BE233"/>
  <c r="BE234"/>
  <c r="BE237"/>
  <c r="BE238"/>
  <c r="BE240"/>
  <c r="BE241"/>
  <c r="BE256"/>
  <c r="BE263"/>
  <c r="BE265"/>
  <c r="BE266"/>
  <c r="BE272"/>
  <c r="BE273"/>
  <c r="BE274"/>
  <c r="BE276"/>
  <c r="BE280"/>
  <c r="BE282"/>
  <c r="BE283"/>
  <c r="BE285"/>
  <c r="BE286"/>
  <c r="BE293"/>
  <c r="BE295"/>
  <c r="BE309"/>
  <c r="BE311"/>
  <c r="BE312"/>
  <c r="BE313"/>
  <c i="4" r="J92"/>
  <c r="BE134"/>
  <c r="BE135"/>
  <c r="BE136"/>
  <c r="BE140"/>
  <c r="BE141"/>
  <c r="BE147"/>
  <c r="BE149"/>
  <c r="BE152"/>
  <c r="BE154"/>
  <c r="BE164"/>
  <c r="BE165"/>
  <c r="BE167"/>
  <c r="BE169"/>
  <c r="BE173"/>
  <c r="BE180"/>
  <c r="BE182"/>
  <c r="BE186"/>
  <c r="BE192"/>
  <c r="BE199"/>
  <c r="BE203"/>
  <c r="BE205"/>
  <c r="BE208"/>
  <c r="BE215"/>
  <c r="BE217"/>
  <c r="BE219"/>
  <c r="BE224"/>
  <c r="BE226"/>
  <c r="BE228"/>
  <c r="BE230"/>
  <c r="BE240"/>
  <c r="BE243"/>
  <c r="BE263"/>
  <c r="BE269"/>
  <c r="BE271"/>
  <c r="BE273"/>
  <c r="BE274"/>
  <c r="BE276"/>
  <c r="BE278"/>
  <c r="BE279"/>
  <c i="5" r="BE129"/>
  <c r="BE131"/>
  <c r="BE133"/>
  <c r="BE143"/>
  <c r="BE149"/>
  <c r="BE159"/>
  <c r="BE166"/>
  <c r="BE173"/>
  <c r="BE174"/>
  <c r="BE178"/>
  <c r="BE184"/>
  <c r="BE193"/>
  <c r="BE199"/>
  <c r="BE200"/>
  <c r="BE201"/>
  <c r="BE203"/>
  <c r="BE205"/>
  <c r="BE206"/>
  <c r="BE217"/>
  <c r="BE218"/>
  <c r="BE219"/>
  <c r="BE221"/>
  <c r="BE226"/>
  <c r="BE230"/>
  <c r="BE235"/>
  <c r="BE236"/>
  <c r="BE240"/>
  <c r="BE241"/>
  <c r="BK148"/>
  <c r="J148"/>
  <c r="J100"/>
  <c i="6" r="BE125"/>
  <c r="BE131"/>
  <c r="BE132"/>
  <c r="BE136"/>
  <c r="BE137"/>
  <c r="BE140"/>
  <c r="BE143"/>
  <c r="BE147"/>
  <c r="BE148"/>
  <c i="7" r="J89"/>
  <c r="BE153"/>
  <c r="BE159"/>
  <c r="BE170"/>
  <c r="BE171"/>
  <c r="BE209"/>
  <c r="BE231"/>
  <c r="BE233"/>
  <c r="BK205"/>
  <c r="J205"/>
  <c r="J102"/>
  <c r="BK242"/>
  <c r="J242"/>
  <c r="J107"/>
  <c i="8" r="BE126"/>
  <c r="BE128"/>
  <c r="BE129"/>
  <c r="BE131"/>
  <c r="BK130"/>
  <c r="J130"/>
  <c r="J100"/>
  <c i="2" r="J34"/>
  <c i="1" r="AW95"/>
  <c i="4" r="F36"/>
  <c i="1" r="BC97"/>
  <c i="6" r="F37"/>
  <c i="1" r="BD99"/>
  <c i="2" r="F36"/>
  <c i="1" r="BC95"/>
  <c i="4" r="F35"/>
  <c i="1" r="BB97"/>
  <c i="5" r="F36"/>
  <c i="1" r="BC98"/>
  <c i="2" r="F34"/>
  <c i="1" r="BA95"/>
  <c i="3" r="F37"/>
  <c i="1" r="BD96"/>
  <c i="8" r="F34"/>
  <c i="1" r="BA101"/>
  <c i="2" r="F35"/>
  <c i="1" r="BB95"/>
  <c i="3" r="J34"/>
  <c i="1" r="AW96"/>
  <c i="5" r="J34"/>
  <c i="1" r="AW98"/>
  <c i="5" r="F37"/>
  <c i="1" r="BD98"/>
  <c i="7" r="J34"/>
  <c i="1" r="AW100"/>
  <c i="7" r="F37"/>
  <c i="1" r="BD100"/>
  <c i="4" r="F34"/>
  <c i="1" r="BA97"/>
  <c i="5" r="F35"/>
  <c i="1" r="BB98"/>
  <c i="8" r="F35"/>
  <c i="1" r="BB101"/>
  <c i="3" r="F35"/>
  <c i="1" r="BB96"/>
  <c i="5" r="F34"/>
  <c i="1" r="BA98"/>
  <c i="7" r="F36"/>
  <c i="1" r="BC100"/>
  <c i="3" r="F36"/>
  <c i="1" r="BC96"/>
  <c i="6" r="F35"/>
  <c i="1" r="BB99"/>
  <c i="2" r="F37"/>
  <c i="1" r="BD95"/>
  <c i="6" r="F36"/>
  <c i="1" r="BC99"/>
  <c i="7" r="F35"/>
  <c i="1" r="BB100"/>
  <c i="8" r="F36"/>
  <c i="1" r="BC101"/>
  <c i="4" r="J34"/>
  <c i="1" r="AW97"/>
  <c i="6" r="F34"/>
  <c i="1" r="BA99"/>
  <c i="6" r="J34"/>
  <c i="1" r="AW99"/>
  <c i="3" r="F34"/>
  <c i="1" r="BA96"/>
  <c i="4" r="F37"/>
  <c i="1" r="BD97"/>
  <c i="7" r="F34"/>
  <c i="1" r="BA100"/>
  <c i="8" r="J34"/>
  <c i="1" r="AW101"/>
  <c i="8" l="1" r="T121"/>
  <c r="T120"/>
  <c i="6" r="P122"/>
  <c i="1" r="AU99"/>
  <c i="2" r="P137"/>
  <c i="5" r="R125"/>
  <c i="2" r="T405"/>
  <c r="R137"/>
  <c i="7" r="R128"/>
  <c i="5" r="T125"/>
  <c i="3" r="BK123"/>
  <c r="J123"/>
  <c r="J96"/>
  <c i="2" r="R405"/>
  <c r="T137"/>
  <c r="T136"/>
  <c i="4" r="R125"/>
  <c i="7" r="P127"/>
  <c i="1" r="AU100"/>
  <c i="5" r="P125"/>
  <c i="1" r="AU98"/>
  <c i="7" r="BK207"/>
  <c r="J207"/>
  <c r="J103"/>
  <c i="6" r="BK122"/>
  <c r="J122"/>
  <c r="J96"/>
  <c i="4" r="T125"/>
  <c i="3" r="R123"/>
  <c i="4" r="P125"/>
  <c i="1" r="AU97"/>
  <c i="3" r="P123"/>
  <c i="1" r="AU96"/>
  <c i="2" r="BK405"/>
  <c r="J405"/>
  <c r="J105"/>
  <c i="7" r="R207"/>
  <c i="4" r="BK125"/>
  <c r="J125"/>
  <c i="8" r="P121"/>
  <c r="P120"/>
  <c i="1" r="AU101"/>
  <c i="2" r="P405"/>
  <c i="7" r="T127"/>
  <c i="6" r="T122"/>
  <c i="3" r="T123"/>
  <c r="J124"/>
  <c r="J97"/>
  <c i="4" r="J126"/>
  <c r="J97"/>
  <c i="6" r="J123"/>
  <c r="J97"/>
  <c i="7" r="BK128"/>
  <c r="J128"/>
  <c r="J97"/>
  <c i="2" r="J406"/>
  <c r="J106"/>
  <c i="7" r="J208"/>
  <c r="J104"/>
  <c i="5" r="BK125"/>
  <c r="J125"/>
  <c i="2" r="BK137"/>
  <c r="BK136"/>
  <c r="J136"/>
  <c r="J96"/>
  <c i="8" r="BK121"/>
  <c r="J121"/>
  <c r="J97"/>
  <c i="3" r="F33"/>
  <c i="1" r="AZ96"/>
  <c i="5" r="F33"/>
  <c i="1" r="AZ98"/>
  <c i="6" r="F33"/>
  <c i="1" r="AZ99"/>
  <c i="8" r="F33"/>
  <c i="1" r="AZ101"/>
  <c i="5" r="J33"/>
  <c i="1" r="AV98"/>
  <c r="AT98"/>
  <c i="7" r="F33"/>
  <c i="1" r="AZ100"/>
  <c i="4" r="F33"/>
  <c i="1" r="AZ97"/>
  <c i="2" r="F33"/>
  <c i="1" r="AZ95"/>
  <c r="BD94"/>
  <c r="W33"/>
  <c i="5" r="J30"/>
  <c i="1" r="AG98"/>
  <c r="AN98"/>
  <c r="BA94"/>
  <c r="W30"/>
  <c i="2" r="J33"/>
  <c i="1" r="AV95"/>
  <c r="AT95"/>
  <c r="BB94"/>
  <c r="W31"/>
  <c i="8" r="J33"/>
  <c i="1" r="AV101"/>
  <c r="AT101"/>
  <c i="4" r="J30"/>
  <c i="1" r="AG97"/>
  <c r="BC94"/>
  <c r="W32"/>
  <c i="3" r="J33"/>
  <c i="1" r="AV96"/>
  <c r="AT96"/>
  <c i="4" r="J33"/>
  <c i="1" r="AV97"/>
  <c r="AT97"/>
  <c i="7" r="J33"/>
  <c i="1" r="AV100"/>
  <c r="AT100"/>
  <c i="6" r="J33"/>
  <c i="1" r="AV99"/>
  <c r="AT99"/>
  <c i="7" l="1" r="R127"/>
  <c i="2" r="R136"/>
  <c r="P136"/>
  <c i="1" r="AU95"/>
  <c i="5" r="J39"/>
  <c i="4" r="J39"/>
  <c i="5" r="J96"/>
  <c i="7" r="BK127"/>
  <c r="J127"/>
  <c r="J96"/>
  <c i="2" r="J137"/>
  <c r="J97"/>
  <c i="4" r="J96"/>
  <c i="8" r="BK120"/>
  <c r="J120"/>
  <c r="J96"/>
  <c i="1" r="AN97"/>
  <c r="AU94"/>
  <c r="AZ94"/>
  <c r="W29"/>
  <c r="AW94"/>
  <c r="AK30"/>
  <c i="6" r="J30"/>
  <c i="1" r="AG99"/>
  <c r="AN99"/>
  <c i="2" r="J30"/>
  <c i="1" r="AG95"/>
  <c r="AN95"/>
  <c r="AY94"/>
  <c i="3" r="J30"/>
  <c i="1" r="AG96"/>
  <c r="AN96"/>
  <c r="AX94"/>
  <c i="3" l="1" r="J39"/>
  <c i="2" r="J39"/>
  <c i="6" r="J39"/>
  <c i="7" r="J30"/>
  <c i="1" r="AG100"/>
  <c r="AN100"/>
  <c r="AV94"/>
  <c r="AK29"/>
  <c i="8" r="J30"/>
  <c i="1" r="AG101"/>
  <c r="AN101"/>
  <c i="7" l="1" r="J39"/>
  <c i="8" r="J39"/>
  <c i="1" r="AG94"/>
  <c r="AK26"/>
  <c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<sst xmlns="http://schemas.openxmlformats.org/spreadsheetml/2006/main">
  <si>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</si>
  <si>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</si>
  <si>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</si>
  <si>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</si>
  <si>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</si>
  <si>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{5f8002fa-1be7-446f-be47-2392a5bb18fa}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</si>
  <si>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</si>
  <si>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</si>
  <si>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</si>
  <si>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</si>
  <si>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</si>
  <si>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</si>
  <si>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</si>
  <si>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</si>
  <si>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MUZEUM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</si>
  <si>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</si>
  <si>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</si>
  <si>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Návštěvnické centrum turistické oblasti Králický Sněžník</t>
  </si>
  <si>
    <t>KSO:</t>
  </si>
  <si>
    <t>CC-CZ:</t>
  </si>
  <si>
    <t>Místo:</t>
  </si>
  <si>
    <t>Králíky</t>
  </si>
  <si>
    <t>Datum:</t>
  </si>
  <si>
    <t>4. 1. 2021</t>
  </si>
  <si>
    <t>Zadavatel:</t>
  </si>
  <si>
    <t>IČ:</t>
  </si>
  <si>
    <t>Město Králíky,Velké nám.5,561 69 Králíky</t>
  </si>
  <si>
    <t>DIČ:</t>
  </si>
  <si>
    <t>Uchazeč:</t>
  </si>
  <si>
    <t>Vyplň údaj</t>
  </si>
  <si>
    <t>Projektant:</t>
  </si>
  <si>
    <t>ing.arch.David Vahala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</si>
  <si>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</si>
  <si>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</si>
  <si>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</si>
  <si>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</si>
  <si>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</si>
  <si>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</si>
  <si>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</si>
  <si>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</si>
  <si>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</si>
  <si>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</si>
  <si>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</si>
  <si>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</si>
  <si>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</si>
  <si>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</si>
  <si>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</si>
  <si>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</si>
  <si>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</si>
  <si>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</si>
  <si>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</si>
  <si>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</si>
  <si>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</si>
  <si>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</si>
  <si>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</si>
  <si>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</si>
  <si>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</si>
  <si>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</si>
  <si>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</si>
  <si>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</si>
  <si>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</si>
  <si>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</si>
  <si>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</si>
  <si>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</si>
  <si>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</si>
  <si>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</si>
  <si>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</si>
  <si>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</si>
  <si>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</si>
  <si>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</si>
  <si>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</si>
  <si>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</si>
  <si>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</si>
  <si>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</si>
  <si>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</si>
  <si>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</si>
  <si>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</si>
  <si>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</si>
  <si>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</si>
  <si>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</si>
  <si>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</si>
  <si>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Objekt 01.1</t>
  </si>
  <si>
    <t>Budova návštěvnického centra - HSV a PSV</t>
  </si>
  <si>
    <t>STA</t>
  </si>
  <si>
    <t>1</t>
  </si>
  <si>
    <t>{c534223d-e8fc-4934-9a7c-1dc4012d0560}</t>
  </si>
  <si>
    <t>2</t>
  </si>
  <si>
    <t>Objekt 01.2</t>
  </si>
  <si>
    <t>Budova návštěvnického centra - Silnoproudá elektroinstalace a hromosvod</t>
  </si>
  <si>
    <t>{4f0df584-de80-47b5-a94b-7d60febc3df0}</t>
  </si>
  <si>
    <t>Objekt 01.3</t>
  </si>
  <si>
    <t>Budova návštěvnického centra - Slaboproudá elektroinstalace</t>
  </si>
  <si>
    <t>{15003897-5fde-45e2-ba0f-b1cabc6e1cf7}</t>
  </si>
  <si>
    <t>Objekt 01.4</t>
  </si>
  <si>
    <t>Budova návštěvnického centra - ZTI</t>
  </si>
  <si>
    <t>{27b9faff-6ae0-4409-b3fb-48dfc2beeb5e}</t>
  </si>
  <si>
    <t>Objekt 01.5</t>
  </si>
  <si>
    <t>Budova návštěvnického centra - VZT</t>
  </si>
  <si>
    <t>{1bd96df2-7a8e-4de4-931a-f34aed010d4c}</t>
  </si>
  <si>
    <t>Objekt 02</t>
  </si>
  <si>
    <t>Přístupový chodník, parkovací stání, přístřešek</t>
  </si>
  <si>
    <t>{6b0bcf9d-83f4-4de1-acac-4eed0f095ea6}</t>
  </si>
  <si>
    <t>Objekt 03</t>
  </si>
  <si>
    <t>Vedlejší rozpočtové náklady</t>
  </si>
  <si>
    <t>VON</t>
  </si>
  <si>
    <t>{939851f7-e7cf-437d-a505-c4829010d91f}</t>
  </si>
  <si>
    <t>KRYCÍ LIST SOUPISU PRACÍ</t>
  </si>
  <si>
    <t>Objekt:</t>
  </si>
  <si>
    <t>Objekt 01.1 - Budova návštěvnického centra - HSV a PSV</t>
  </si>
  <si>
    <t>Město Králiky,Velké náměstí 5,56169 Králíky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</si>
  <si>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</si>
  <si>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</si>
  <si>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</si>
  <si>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</si>
  <si>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</si>
  <si>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</si>
  <si>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</si>
  <si>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</si>
  <si>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</si>
  <si>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</si>
  <si>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</si>
  <si>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</si>
  <si>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</si>
  <si>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</si>
  <si>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</si>
  <si>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</si>
  <si>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</si>
  <si>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</si>
  <si>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</si>
  <si>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</si>
  <si>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</si>
  <si>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</si>
  <si>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</si>
  <si>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</si>
  <si>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</si>
  <si>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</si>
  <si>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</si>
  <si>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</si>
  <si>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</si>
  <si>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</si>
  <si>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</si>
  <si>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</si>
  <si>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</si>
  <si>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</si>
  <si>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</si>
  <si>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</si>
  <si>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</si>
  <si>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</si>
  <si>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</si>
  <si>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</si>
  <si>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</si>
  <si>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</si>
  <si>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</si>
  <si>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121151103</t>
  </si>
  <si>
    <t>Sejmutí ornice plochy do 100 m2 tl vrstvy 150 mm strojně</t>
  </si>
  <si>
    <t>m2</t>
  </si>
  <si>
    <t>CS ÚRS 2020 01</t>
  </si>
  <si>
    <t>4</t>
  </si>
  <si>
    <t>VV</t>
  </si>
  <si>
    <t>"D.1.1b)05"26*13*0,15-3*5,6*0,15</t>
  </si>
  <si>
    <t>Součet</t>
  </si>
  <si>
    <t>131201101R</t>
  </si>
  <si>
    <t>Hloubení jam -odstranění změklých jílů ve výkopu-jímka</t>
  </si>
  <si>
    <t>sada</t>
  </si>
  <si>
    <t>1"D.1.1b)05"</t>
  </si>
  <si>
    <t>3</t>
  </si>
  <si>
    <t>131251100</t>
  </si>
  <si>
    <t>Hloubení jam nezapažených v hornině třídy těžitelnosti I, skupiny 3 objem do 20 m3 strojně-"D.1.1b)05"</t>
  </si>
  <si>
    <t>m3</t>
  </si>
  <si>
    <t>6</t>
  </si>
  <si>
    <t>23,16*9,12*0,03-2,33*5,52*0,03</t>
  </si>
  <si>
    <t>132251101</t>
  </si>
  <si>
    <t xml:space="preserve">Hloubení rýh nezapažených  š do 800 mm v hornině třídy těžitelnosti I, skupiny 3 objem do 20 m3 strojně-"D.1.1b)05"</t>
  </si>
  <si>
    <t>8</t>
  </si>
  <si>
    <t>(2,35+3,1*2+7,3)*0,3*1,15</t>
  </si>
  <si>
    <t>(7,72+3,51+4,2)*0,5*1,15</t>
  </si>
  <si>
    <t>0,6*0,6*2*1,3+0,6*2,2*0,3</t>
  </si>
  <si>
    <t>5</t>
  </si>
  <si>
    <t>132251252</t>
  </si>
  <si>
    <t>Hloubení rýh nezapažených š do 2000 mm v hornině třídy těžitelnosti I, skupiny 3 objem do 50 m3 strojně-"D.1.1b)05"</t>
  </si>
  <si>
    <t>10</t>
  </si>
  <si>
    <t>(20,2+9,2-1,4)*2*0,7*1,15+(6,45+0,6+3,6)*0,7*1,15</t>
  </si>
  <si>
    <t>162751117</t>
  </si>
  <si>
    <t>Vodorovné přemístění do 10000 m výkopku/sypaniny z horniny třídy těžitelnosti I, skupiny 1 až 3</t>
  </si>
  <si>
    <t>12</t>
  </si>
  <si>
    <t>5,951+15,672+53,653+5</t>
  </si>
  <si>
    <t>7</t>
  </si>
  <si>
    <t>171201231</t>
  </si>
  <si>
    <t>Poplatek za uložení zeminy a kamení na recyklační skládce (skládkovné) kód odpadu 17 05 04</t>
  </si>
  <si>
    <t>t</t>
  </si>
  <si>
    <t>14</t>
  </si>
  <si>
    <t>80,276*1,8</t>
  </si>
  <si>
    <t>171251201</t>
  </si>
  <si>
    <t>Uložení sypaniny na skládky nebo meziskládky</t>
  </si>
  <si>
    <t>16</t>
  </si>
  <si>
    <t>Zakládání</t>
  </si>
  <si>
    <t>9</t>
  </si>
  <si>
    <t>213311111</t>
  </si>
  <si>
    <t xml:space="preserve">Zásyp jímky  z kameniva drceného po vrstvách tl.cca 200mm a hutnit-"D.1.1b)05"</t>
  </si>
  <si>
    <t>18</t>
  </si>
  <si>
    <t>3,6*2,6*2,55+5</t>
  </si>
  <si>
    <t>213311141</t>
  </si>
  <si>
    <t>Polštáře zhutněné pod základy ze štěrkopísku tříděného"D.1.1b)02"</t>
  </si>
  <si>
    <t>20</t>
  </si>
  <si>
    <t>(20,2+7,72)*2*0,7*0,1+(6,45+0,6+3,6)*0,7*0,1+(4,2+3,51+7,72)*0,5*0,1+(2,33+7,3+3,1*2)*0,3*0,1</t>
  </si>
  <si>
    <t>11</t>
  </si>
  <si>
    <t>2133111411</t>
  </si>
  <si>
    <t>Polštáře zhutněné pod základ.deskou ze štěrkopísku tříděného-"D.1.1b)02"</t>
  </si>
  <si>
    <t>22</t>
  </si>
  <si>
    <t>(7,6*3,33+4,52*9,3-0,6*0,7+3,66*4,3+8,02*9,6-4,2*0,5-3,51*0,5-9,45*0,7)*0,13</t>
  </si>
  <si>
    <t>Mezisoučet</t>
  </si>
  <si>
    <t>"u základovek"(19,02+8,02)*2*0,5*0,15+0,6*0,15*0,5+3*0,15*0,5+6,45*0,15*2*0,5</t>
  </si>
  <si>
    <t>(7,72+3,51)*0,2*0,5+1"u základovek"</t>
  </si>
  <si>
    <t>"101"7,5*3,6*0,13</t>
  </si>
  <si>
    <t>0,6*2,2*0,2</t>
  </si>
  <si>
    <t>0,6*0,6*2*0,1</t>
  </si>
  <si>
    <t>273321411</t>
  </si>
  <si>
    <t>Základové desky ze ŽB bez zvýšených nároků na prostředí tř. C 20/25-"D.1.1b)05"</t>
  </si>
  <si>
    <t>24</t>
  </si>
  <si>
    <t>19,394/0,13*0,12</t>
  </si>
  <si>
    <t>"101"7,5*3,6*0,06</t>
  </si>
  <si>
    <t>0,6*2,2*0,3</t>
  </si>
  <si>
    <t>13</t>
  </si>
  <si>
    <t>273362021</t>
  </si>
  <si>
    <t>Výztuž základových desek svařovanými sítěmi Kari</t>
  </si>
  <si>
    <t>26</t>
  </si>
  <si>
    <t>19,394/0,13*4,2*0,001*1,1</t>
  </si>
  <si>
    <t>7,5*3,6*4,2*0,001*1,1</t>
  </si>
  <si>
    <t>0,6*2,2*4,2*0,001*1,1</t>
  </si>
  <si>
    <t>273-pc 1</t>
  </si>
  <si>
    <t>Prostupy v základech-"D.1.1b)05"</t>
  </si>
  <si>
    <t>28</t>
  </si>
  <si>
    <t>17</t>
  </si>
  <si>
    <t>274313711</t>
  </si>
  <si>
    <t>Základové pásy z betonu tř. C 20/25-"D.1.1b)05"</t>
  </si>
  <si>
    <t>34</t>
  </si>
  <si>
    <t>(20,2+7,8)*2*0,7*0,55+6,45*0,7*0,55+0,7*0,6*0,55+3,6*0,7*0,55</t>
  </si>
  <si>
    <t>4,2*0,5*0,4+(7,72+3,51)*0,5*0,55</t>
  </si>
  <si>
    <t>(2,33+7,3+3,1*2)*0,3*0,4</t>
  </si>
  <si>
    <t>31,488*0,035</t>
  </si>
  <si>
    <t>0,6*0,6*2*0,85</t>
  </si>
  <si>
    <t>279113132</t>
  </si>
  <si>
    <t>Základová zeď tl do 200 mm z tvárnic ztraceného bednění včetně výplně z betonu tř. C 16/20-"D.1.1b)05"</t>
  </si>
  <si>
    <t>36</t>
  </si>
  <si>
    <t>(2,7+7,6+3,0*2)*1,0</t>
  </si>
  <si>
    <t>19</t>
  </si>
  <si>
    <t>279113134</t>
  </si>
  <si>
    <t>Základová zeď tl do 300 mm z tvárnic ztraceného bednění včetně výplně z betonu tř. C 16/20-"D.1.1b)05"</t>
  </si>
  <si>
    <t>38</t>
  </si>
  <si>
    <t>(6,45+8,02+3,8)*0,75</t>
  </si>
  <si>
    <t>279113135</t>
  </si>
  <si>
    <t>Základová zeď tl do 400 mm z tvárnic ztraceného bednění včetně výplně z betonu tř. C 16/20-"D.1.1b)05"</t>
  </si>
  <si>
    <t>40</t>
  </si>
  <si>
    <t>(19,9+8,02)*0,75*2+(0,6+3,5)*0,75</t>
  </si>
  <si>
    <t>279361821</t>
  </si>
  <si>
    <t>Výztuž základových zdí nosných betonářskou ocelí 10 505</t>
  </si>
  <si>
    <t>42</t>
  </si>
  <si>
    <t>(16,3*0,2+13,703*0,3+44,955*0,4)*30*0,001</t>
  </si>
  <si>
    <t>2793618211</t>
  </si>
  <si>
    <t>Výztuž základových pasů nosných betonářskou ocelí 10 505</t>
  </si>
  <si>
    <t>44</t>
  </si>
  <si>
    <t>32,59*30*0,001</t>
  </si>
  <si>
    <t>Svislé a kompletní konstrukce</t>
  </si>
  <si>
    <t>23</t>
  </si>
  <si>
    <t>311235111</t>
  </si>
  <si>
    <t>Zdivo jednovrstvé z cihel broušených přes P10 do P15 na tenkovrstvou maltu tl 175 mm"D.1.1b)01"</t>
  </si>
  <si>
    <t>46</t>
  </si>
  <si>
    <t>3,9*(2,75+3,5)*0,5-0,8*2,1+1,75*(3,5+4,0)*0,5-0,8*2,1</t>
  </si>
  <si>
    <t>4,0*(2,75+3,5)*0,5</t>
  </si>
  <si>
    <t>311235121</t>
  </si>
  <si>
    <t>Zdivo jednovrstvé z cihel broušených do P10 na tenkovrstvou maltu tl 200 mm-"D.1.1b)01"</t>
  </si>
  <si>
    <t>48</t>
  </si>
  <si>
    <t>6,35*3,475-0,7*2,1"1,05b"</t>
  </si>
  <si>
    <t>"atika"(9,2+3,6+5,5+4,4+4)*0,15</t>
  </si>
  <si>
    <t>25</t>
  </si>
  <si>
    <t>311237141</t>
  </si>
  <si>
    <t>Zdivo jednovrstvé tepelně izolační z cihel broušených na tenkovrstvou maltu U přes 0,18 do 0,22 W/m2K tl zdiva 440 mm-"D.1.1b)01"</t>
  </si>
  <si>
    <t>50</t>
  </si>
  <si>
    <t>(20,0+8,2)*2*0,25+(0,6+3,5)*0,25</t>
  </si>
  <si>
    <t>311237161</t>
  </si>
  <si>
    <t>Zdivo jednovrstvé tepelně izolační z cihel broušených na tenkovrstvou maltu U přes 0,14 do 0,18 W/m2K tl zdiva 500 mm-"D.1.1b)01"</t>
  </si>
  <si>
    <t>52</t>
  </si>
  <si>
    <t>4,64*4,5</t>
  </si>
  <si>
    <t>(20,0-4,6)*2,45</t>
  </si>
  <si>
    <t>4,5*(2,25+3,45)*0,5+5,0*3,25+4,2*(3,45+3,71)*0,5</t>
  </si>
  <si>
    <t>(15-9,82)*2,25+9,82*2,3</t>
  </si>
  <si>
    <t>4*(4,5+3,25)*0,5+4*(3,25+2,3)*0,5</t>
  </si>
  <si>
    <t>3,5*(3,45+3,71)*0,5</t>
  </si>
  <si>
    <t>-(2,25*0,65+1,5*2,25+0,75*0,75*5+0,9*2,25+2,25*1,4+1,*2,25*2+2,025*1,4+0,75*1,4*3+3,75*1,4+1*2,25)</t>
  </si>
  <si>
    <t>27</t>
  </si>
  <si>
    <t>317168012</t>
  </si>
  <si>
    <t>Překlad keramický plochý š 115 mm dl 1250 mm-"D.1.1b)01"</t>
  </si>
  <si>
    <t>kus</t>
  </si>
  <si>
    <t>54</t>
  </si>
  <si>
    <t>317168013</t>
  </si>
  <si>
    <t>Překlad keramický plochý š 115 mm dl 1500 mm-"D.1.1b)01"</t>
  </si>
  <si>
    <t>56</t>
  </si>
  <si>
    <t>29</t>
  </si>
  <si>
    <t>317168018</t>
  </si>
  <si>
    <t>Překlad keramický plochý š 115 mm dl 2750 mm-"D.1.1b)01"</t>
  </si>
  <si>
    <t>58</t>
  </si>
  <si>
    <t>30</t>
  </si>
  <si>
    <t>317168033</t>
  </si>
  <si>
    <t>Překlad keramický plochý š 175 mm dl 1500 mm-"D.1.1b)01"</t>
  </si>
  <si>
    <t>60</t>
  </si>
  <si>
    <t>31</t>
  </si>
  <si>
    <t>317168052</t>
  </si>
  <si>
    <t>Překlad keramický vysoký v 238 mm dl 1250 mm-"D.1.1b)01"</t>
  </si>
  <si>
    <t>62</t>
  </si>
  <si>
    <t>32</t>
  </si>
  <si>
    <t>317168053</t>
  </si>
  <si>
    <t>Překlad keramický vysoký v 238 mm dl 1500 mm-"D.1.1b)01"</t>
  </si>
  <si>
    <t>64</t>
  </si>
  <si>
    <t>33</t>
  </si>
  <si>
    <t>317168155</t>
  </si>
  <si>
    <t>Překlad keramický vysoký v 23,8 cm dl 200 cm-"D.1.1b)01"</t>
  </si>
  <si>
    <t>66</t>
  </si>
  <si>
    <t>317168157</t>
  </si>
  <si>
    <t>Překlad keramický vysoký v 23,8 cm dl 250 cm-"D.1.1b)01"</t>
  </si>
  <si>
    <t>68</t>
  </si>
  <si>
    <t>35</t>
  </si>
  <si>
    <t>317168158</t>
  </si>
  <si>
    <t>Překlad keramický vysoký v 23,8 cm dl 275 cm-"D.1.1b)01"</t>
  </si>
  <si>
    <t>70</t>
  </si>
  <si>
    <t>317998115</t>
  </si>
  <si>
    <t>Tepelná izolace mezi překlady v 24 cm z polystyrénu tl 150 mm-"D.1.1b)01"</t>
  </si>
  <si>
    <t>m</t>
  </si>
  <si>
    <t>72</t>
  </si>
  <si>
    <t>2,75+2+1,25*8+2,5+1,5*4+2,5*2</t>
  </si>
  <si>
    <t>37</t>
  </si>
  <si>
    <t>342244201</t>
  </si>
  <si>
    <t>Příčka z cihel broušených na tenkovrstvou maltu tloušťky 80 mm-"D.1.1b)01"</t>
  </si>
  <si>
    <t>74</t>
  </si>
  <si>
    <t>2,15*3,5+0,6*3,5</t>
  </si>
  <si>
    <t>342244211</t>
  </si>
  <si>
    <t>Příčka z cihel broušených na tenkovrstvou maltu tloušťky 115 mm-"D.1.1b)01"</t>
  </si>
  <si>
    <t>76</t>
  </si>
  <si>
    <t>"104,103"( 2,125+4,5)*(2,75+3,25)*0,5-1*0,8*2</t>
  </si>
  <si>
    <t>"105"3,9*(2,75+3,25)*0,5-0,8*2,1</t>
  </si>
  <si>
    <t>39</t>
  </si>
  <si>
    <t>342-pc 1</t>
  </si>
  <si>
    <t>Obezdívka geberitu-"D.1.1b)01"</t>
  </si>
  <si>
    <t>78</t>
  </si>
  <si>
    <t>Vodorovné konstrukce</t>
  </si>
  <si>
    <t>41</t>
  </si>
  <si>
    <t>413941125</t>
  </si>
  <si>
    <t>Osazování ocelových válcovaných nosníků stropů I, IE, U, UE nebo L č. 24 a vyšší-"D.1.1b)01"</t>
  </si>
  <si>
    <t>82</t>
  </si>
  <si>
    <t>(3,25+5,3+5+3,76)*60,3*0,001</t>
  </si>
  <si>
    <t>8,25*83*0,001</t>
  </si>
  <si>
    <t>M</t>
  </si>
  <si>
    <t>130109640</t>
  </si>
  <si>
    <t>ocel profilová HE-A, v jakosti 11 375, h=240 mm</t>
  </si>
  <si>
    <t>84</t>
  </si>
  <si>
    <t>1,044*1,1</t>
  </si>
  <si>
    <t>43</t>
  </si>
  <si>
    <t>130109660</t>
  </si>
  <si>
    <t>ocel profilová HE-A, v jakosti 11 375, h=280 mm</t>
  </si>
  <si>
    <t>86</t>
  </si>
  <si>
    <t>0,685*1,1</t>
  </si>
  <si>
    <t>417238311</t>
  </si>
  <si>
    <t>Obezdívka věnce jednostranná věncovkou keram. v 150 mm včetně polystyrenu tl 150 mm-"D.1.1b)08"</t>
  </si>
  <si>
    <t>88</t>
  </si>
  <si>
    <t>"+4,5"5,64+5,18</t>
  </si>
  <si>
    <t>45</t>
  </si>
  <si>
    <t>417238313</t>
  </si>
  <si>
    <t xml:space="preserve">Obezdívka věnce jednostranná věncovkou  keram.v  250 mm včetně polystyrenu tl 150 mm-"D.1.1b)08"</t>
  </si>
  <si>
    <t>90</t>
  </si>
  <si>
    <t>(20,14+9,14)*2</t>
  </si>
  <si>
    <t>417321515</t>
  </si>
  <si>
    <t>Ztužující pásy a věnce ze ŽB tř.C 25/30-"D.1.1b)08"</t>
  </si>
  <si>
    <t>92</t>
  </si>
  <si>
    <t xml:space="preserve">"+4,5-D"(4,64+1)*0,15*0,25+"C"(5,18)*0,15*0,25+4,2*0,5*0,2 </t>
  </si>
  <si>
    <t>1*0,125*0,15</t>
  </si>
  <si>
    <t>0,25*1,6*3,0</t>
  </si>
  <si>
    <t>0,25*0,25*5,57</t>
  </si>
  <si>
    <t>0,25*0,25*(5,26+10,01)+0,25*0,3*4,25+0,25*0,2*4,11</t>
  </si>
  <si>
    <t>0,25*0,25*5+0,3*0,25*5</t>
  </si>
  <si>
    <t>0,35*0,16*1,5+0,25*0,25*4,35</t>
  </si>
  <si>
    <t>0,49*0,225*0,6+0,25*0,225*0,6</t>
  </si>
  <si>
    <t>0,35*0,16*1,6+0,25*0,15*4,89</t>
  </si>
  <si>
    <t>0,25*0,25*14,62+0,5+0,175*0,25*8,02</t>
  </si>
  <si>
    <t>0,2*0,225*6,525+0,25*0,25*6,35</t>
  </si>
  <si>
    <t>8,52*0,25*0,25</t>
  </si>
  <si>
    <t>10,01*0,25*0,25+4,11*0,25*0,2</t>
  </si>
  <si>
    <t>3,91*0,175*0,25</t>
  </si>
  <si>
    <t>47</t>
  </si>
  <si>
    <t>417351115</t>
  </si>
  <si>
    <t>Zřízení bednění ztužujících věnců-"D.1.1b)08"</t>
  </si>
  <si>
    <t>94</t>
  </si>
  <si>
    <t>(4,64+1+5,18+1)*0,25*2+4,2*0,3*2</t>
  </si>
  <si>
    <t>(1,5*2+5+5+5,7+5,26+4,25+10,01+4,11+1,5+4,35+1,6+4,9+14,65+8,52+6,35+6,53+3,91+8,02+0,6)*0,3*2</t>
  </si>
  <si>
    <t>417351116</t>
  </si>
  <si>
    <t>Odstranění bednění ztužujících věnců-"D.1.1b)08"</t>
  </si>
  <si>
    <t>96</t>
  </si>
  <si>
    <t>49</t>
  </si>
  <si>
    <t>417361821</t>
  </si>
  <si>
    <t>Výztuž ztužujících pásů a věnců betonářskou ocelí 10 505</t>
  </si>
  <si>
    <t>98</t>
  </si>
  <si>
    <t>9,28*120*0,001</t>
  </si>
  <si>
    <t>Úpravy povrchů, podlahy a osazování výplní</t>
  </si>
  <si>
    <t>612321141R</t>
  </si>
  <si>
    <t xml:space="preserve">Sádrová  omítka  vnitřních stěn včetně přebandážování styků různých materiálů pod omítkou,nebo expon.místech-"D.1.1b)01"</t>
  </si>
  <si>
    <t>100</t>
  </si>
  <si>
    <t>"102"(4,25+8,0)*2*(2,6+3,9)*0,5</t>
  </si>
  <si>
    <t>"1.03+1.04"(2,65+4,5)*2*(2,6+3,3)*0,5</t>
  </si>
  <si>
    <t>(2,2+2,125)*2*(3,75+2,95)*0,5</t>
  </si>
  <si>
    <t>(2,125+2,175)*2*(2,6+2,95)*0,5</t>
  </si>
  <si>
    <t xml:space="preserve">"105"(4,45+2,85)*2*2,95+(4,45+0,95)*2*3,25   </t>
  </si>
  <si>
    <t>"106"(3,9+1)*2*(3,3+2,6)*0,5</t>
  </si>
  <si>
    <t>"107-9"(1,55+2,2+2,73*3)*2*2,3</t>
  </si>
  <si>
    <t>"1,10"(3,83+5,05)*2*(3,3+2,6)*0,5+3,83*2,45+3,0*(2,6+1,2)*0,5</t>
  </si>
  <si>
    <t>-30,81-0,8*2,1*2*8-0,9*2,1-2,95*1,4*2-0,7*2,0*2*6-0,6*2*2-0,8*0,6*2</t>
  </si>
  <si>
    <t>(2,25+0,65*2+1,5+2,25*2+0,75*3*5+2,25+1,4*2)*0,3</t>
  </si>
  <si>
    <t>(1+2,25*2)*0,45*4+(2,025+1,4*2+0,75*3+1,4*6+2,025+1,4*2+3,75+1,4*2)*0,3</t>
  </si>
  <si>
    <t>51</t>
  </si>
  <si>
    <t>619991011</t>
  </si>
  <si>
    <t>Obalení konstrukcí a prvků fólií přilepenou lepící páskou-"D.1.1b)01"</t>
  </si>
  <si>
    <t>102</t>
  </si>
  <si>
    <t>30,81</t>
  </si>
  <si>
    <t>622-pc 2</t>
  </si>
  <si>
    <t xml:space="preserve">Organická syst.  probarvená tenkovrstvá omítka zrnitosti 1,5mm dle TZ+podkl.vyrovnávací jádrová štuková zatažena armov.tmelem a sitkou-"D.1.1b)01"</t>
  </si>
  <si>
    <t>104</t>
  </si>
  <si>
    <t>"1.01"3,64*2,75*2+5,0*2,5-2,25*0,65-1,4*2,17+(2,25+0,65*2)*0,3</t>
  </si>
  <si>
    <t>53</t>
  </si>
  <si>
    <t>622-pc 2 a</t>
  </si>
  <si>
    <t xml:space="preserve">Organická syst.  probarvená tenkovrstvá omítka zrnitosti 1,5mm dle TZ+KZS z miner.vlny,lepené a kotvené systém.hmoždinkami s armov.stěrkou a pancéř.armovací tkaninou-"D.1.1b)01"</t>
  </si>
  <si>
    <t>106</t>
  </si>
  <si>
    <t>"1.01"26,3</t>
  </si>
  <si>
    <t>629991011</t>
  </si>
  <si>
    <t>Zakrytí výplní otvorů a svislých ploch fólií přilepenou lepící páskou-"D.1.1b)01"</t>
  </si>
  <si>
    <t>108</t>
  </si>
  <si>
    <t>55</t>
  </si>
  <si>
    <t>631311115</t>
  </si>
  <si>
    <t>Mazanina tl do 80 mm z betonu prostého bez zvýšených nároků na prostředí tř. C 20/25-"D.1.1b)02"</t>
  </si>
  <si>
    <t>110</t>
  </si>
  <si>
    <t>"P2"34,6*0,07</t>
  </si>
  <si>
    <t>"P1"(16,5+5+4,3+4,6+6,3+19,7+2,8+3,7+1,2+4,2+8)*0,06</t>
  </si>
  <si>
    <t>"P3"(12,7+4,2)*0,06</t>
  </si>
  <si>
    <t>"P5"26,3*0,06</t>
  </si>
  <si>
    <t>631319171</t>
  </si>
  <si>
    <t>Příplatek k mazanině tl do 80 mm za stržení povrchu spodní vrstvy před vložením výztuže-"D.1.1b)02"</t>
  </si>
  <si>
    <t>112</t>
  </si>
  <si>
    <t>57</t>
  </si>
  <si>
    <t>631362021</t>
  </si>
  <si>
    <t>Výztuž mazanin svařovanými sítěmi Kari</t>
  </si>
  <si>
    <t>114</t>
  </si>
  <si>
    <t>(76,3+34,6+16,9+26,3)*4,2*0,001*1,1</t>
  </si>
  <si>
    <t>59</t>
  </si>
  <si>
    <t>631-pc 5</t>
  </si>
  <si>
    <t>Stavební výpomci pro specialisty např.ruční výkop pro vyhledání stáv. sítí od bunkru K-14</t>
  </si>
  <si>
    <t>118</t>
  </si>
  <si>
    <t>632451021</t>
  </si>
  <si>
    <t>Vyrovnávací potěr tl do 20 mm z MC 15 provedený v pásu-atika-"D.1.1b)02"</t>
  </si>
  <si>
    <t>120</t>
  </si>
  <si>
    <t>(9,2+3,6+5,5+4,4+4)*0,2</t>
  </si>
  <si>
    <t>61</t>
  </si>
  <si>
    <t>635111142</t>
  </si>
  <si>
    <t xml:space="preserve">Násyp  z hrubého kameniva 16-32 -okapový chodník</t>
  </si>
  <si>
    <t>122</t>
  </si>
  <si>
    <t>(24,14+9,14)*2*0,5*0,15</t>
  </si>
  <si>
    <t>635111215</t>
  </si>
  <si>
    <t>Násyp pod podlahy ze štěrkopísku se zhutněním-P5-"D.1.1b)02"</t>
  </si>
  <si>
    <t>124</t>
  </si>
  <si>
    <t>82,92*0,13</t>
  </si>
  <si>
    <t>63</t>
  </si>
  <si>
    <t>636311121</t>
  </si>
  <si>
    <t>Kladení dlažby z betonových dlaždic 50x50cm -P5</t>
  </si>
  <si>
    <t>126</t>
  </si>
  <si>
    <t>3,6*7,5"1,01"</t>
  </si>
  <si>
    <t>592456200</t>
  </si>
  <si>
    <t>dlažba desková betonová 50x50x5 cm šedá</t>
  </si>
  <si>
    <t>128</t>
  </si>
  <si>
    <t>65</t>
  </si>
  <si>
    <t>636-pc 3</t>
  </si>
  <si>
    <t>D+m obklad soklu - dlažba z betonových dlaždic 50x50x 5cm -"D.1.1b)01"</t>
  </si>
  <si>
    <t>130</t>
  </si>
  <si>
    <t>(20,14+9,14)*2*0,5+3,64*0,5*2+0,50*0,5*2-(1,5+1,0*5)*0,3</t>
  </si>
  <si>
    <t>31,47*0,05</t>
  </si>
  <si>
    <t>636-pc 6</t>
  </si>
  <si>
    <t>04-D+m prefabr.betonový schod,775/550/350mm pohledový beton,horní plocha zdrsněna -protiskl.úprava,ochranný transp.uzavírací nátěr--"D.1.1b)05"</t>
  </si>
  <si>
    <t>132</t>
  </si>
  <si>
    <t>67</t>
  </si>
  <si>
    <t>636-pc 6a</t>
  </si>
  <si>
    <t>04-D+m prefabr.betonový schod,830/480/350mm pohledový beton,horní plocha zdrsněna -protiskl.úprava,ochranný transp.uzavírací nátěr-"D.1.1b)05"</t>
  </si>
  <si>
    <t>134</t>
  </si>
  <si>
    <t>636-pc 6b</t>
  </si>
  <si>
    <t>04-D+m prefabr.betonový schod,830/450/350mm pohledový beton,horní plocha zdrsněna -protiskl.úprava,ochranný transp.uzavírací nátěr-"D.1.1b)05"</t>
  </si>
  <si>
    <t>136</t>
  </si>
  <si>
    <t>69</t>
  </si>
  <si>
    <t>636-pc 7</t>
  </si>
  <si>
    <t>05-D+m prefabr.betonová rampa 950/830/200-500mm pohledový beton,horní plocha zdrsněna -protiskl.úprava,ochranný transp.uzavírací nátěr-"D.1.1b)05"</t>
  </si>
  <si>
    <t>138</t>
  </si>
  <si>
    <t>636-pc 7a</t>
  </si>
  <si>
    <t>05-D+m prefabr.betonová rampa 900/1000/200-480mm pohledový beton,horní plocha zdrsněna -protiskl.úprava,ochranný transp.uzavírací nátěr-"D.1.1b)05"</t>
  </si>
  <si>
    <t>140</t>
  </si>
  <si>
    <t>71</t>
  </si>
  <si>
    <t>636-pc 8</t>
  </si>
  <si>
    <t>08-D+m systémová čistící rohož v zapušt.rámu z nerez.oceli v líci s navazuj.podlahou 420/1500mm-"D.1.1b)05"</t>
  </si>
  <si>
    <t>142</t>
  </si>
  <si>
    <t>636-pc 8a</t>
  </si>
  <si>
    <t>08-D+m systémová čistící rohož v zapušt.rámu z nerez.oceli v líci s navazuj.podlahou 420/1000mm-"D.1.1b)05"</t>
  </si>
  <si>
    <t>144</t>
  </si>
  <si>
    <t>1+1</t>
  </si>
  <si>
    <t>73</t>
  </si>
  <si>
    <t>637121111</t>
  </si>
  <si>
    <t>Okapový chodník z kačírku tl 100 mm s udusáním-"D.1.1b)01"</t>
  </si>
  <si>
    <t>146</t>
  </si>
  <si>
    <t>4,992/0,15</t>
  </si>
  <si>
    <t>Ostatní konstrukce a práce, bourání</t>
  </si>
  <si>
    <t>941111121</t>
  </si>
  <si>
    <t>Montáž lešení řadového trubkového lehkého s podlahami zatížení do 200 kg/m2 š do 1,2 m v do 10 m-"D.1.1b)01"</t>
  </si>
  <si>
    <t>148</t>
  </si>
  <si>
    <t>7,7*5,8+6*4,8+12,5*3,2</t>
  </si>
  <si>
    <t>11,3*3,3+16,2*4,8</t>
  </si>
  <si>
    <t>9,14*4+9,14*4,5</t>
  </si>
  <si>
    <t>75</t>
  </si>
  <si>
    <t>941111221</t>
  </si>
  <si>
    <t>Příplatek k lešení řadovému trubkovému lehkému s podlahami š 1,2 m v 10 m za první a ZKD den použití</t>
  </si>
  <si>
    <t>150</t>
  </si>
  <si>
    <t>306,200*60</t>
  </si>
  <si>
    <t>941111821</t>
  </si>
  <si>
    <t>Demontáž lešení řadového trubkového lehkého s podlahami zatížení do 200 kg/m2 š do 1,2 m v do 10 m</t>
  </si>
  <si>
    <t>152</t>
  </si>
  <si>
    <t>77</t>
  </si>
  <si>
    <t>949101111</t>
  </si>
  <si>
    <t>Lešení pomocné pro objekty pozemních staveb s lešeňovou podlahou v do 1,9 m zatížení do 150 kg/m2</t>
  </si>
  <si>
    <t>154</t>
  </si>
  <si>
    <t>26,3+34,6+16,5+5+12,7+4,2+4,3+4,6+6,3+1,7+19,7+2,8+3,7+1,2+4,2+8</t>
  </si>
  <si>
    <t>26,3</t>
  </si>
  <si>
    <t>949-pc 1</t>
  </si>
  <si>
    <t>Požární technika-hasicí přístroje,tabulky</t>
  </si>
  <si>
    <t>156</t>
  </si>
  <si>
    <t>79</t>
  </si>
  <si>
    <t>952901111</t>
  </si>
  <si>
    <t>Vyčištění budov bytové a občanské výstavby při výšce podlaží do 4 m</t>
  </si>
  <si>
    <t>158</t>
  </si>
  <si>
    <t>(20,14*9,14+4,64*3,9)</t>
  </si>
  <si>
    <t>80</t>
  </si>
  <si>
    <t>952-pc 1</t>
  </si>
  <si>
    <t>D+m chrániček pro bleskovody</t>
  </si>
  <si>
    <t>160</t>
  </si>
  <si>
    <t>81</t>
  </si>
  <si>
    <t>961044111</t>
  </si>
  <si>
    <t>Demontáž plastové jímky-odčerpání,odkop, vytažení a odvoz</t>
  </si>
  <si>
    <t>162</t>
  </si>
  <si>
    <t>998</t>
  </si>
  <si>
    <t>Přesun hmot</t>
  </si>
  <si>
    <t>998011001</t>
  </si>
  <si>
    <t>Přesun hmot pro budovy zděné v do 6 m</t>
  </si>
  <si>
    <t>164</t>
  </si>
  <si>
    <t>PSV</t>
  </si>
  <si>
    <t>Práce a dodávky PSV</t>
  </si>
  <si>
    <t>711</t>
  </si>
  <si>
    <t>Izolace proti vodě, vlhkosti a plynům</t>
  </si>
  <si>
    <t>83</t>
  </si>
  <si>
    <t>711111001</t>
  </si>
  <si>
    <t>Provedení izolace proti zemní vlhkosti vodorovné za studena nátěrem penetračním-"D.1.1b)02"</t>
  </si>
  <si>
    <t>166</t>
  </si>
  <si>
    <t>(20,14+0,5)*(9,14+0,5)-5,0*3,5</t>
  </si>
  <si>
    <t>111631500</t>
  </si>
  <si>
    <t>lak asfaltový ALP/9 (t) bal 9 kg</t>
  </si>
  <si>
    <t>168</t>
  </si>
  <si>
    <t>181,47*0,0003 "Přepočtené koeficientem množství</t>
  </si>
  <si>
    <t>85</t>
  </si>
  <si>
    <t>711113115</t>
  </si>
  <si>
    <t>Izolace proti zemní vlhkosti na vodorovné ploše za studena těsnicí hmotou -"D.1.1b)02"</t>
  </si>
  <si>
    <t>170</t>
  </si>
  <si>
    <t>1,0*1,5*3+1,0*1,6*2+1,0*1,0*2+2,25*1,9</t>
  </si>
  <si>
    <t>711113125</t>
  </si>
  <si>
    <t>Izolace proti zemní vlhkosti na svislé ploše za studena těsnicí hmotou-"D.1.1b)02"</t>
  </si>
  <si>
    <t>172</t>
  </si>
  <si>
    <t>(0,6*2+0,9)*2,0+(1,6+0,98)*2*2,0</t>
  </si>
  <si>
    <t>87</t>
  </si>
  <si>
    <t>711141559</t>
  </si>
  <si>
    <t>Provedení izolace proti zemní vlhkosti pásy přitavením vodorovné NAIP-"D.1.1b)02"</t>
  </si>
  <si>
    <t>174</t>
  </si>
  <si>
    <t>181,47*2</t>
  </si>
  <si>
    <t>628361100</t>
  </si>
  <si>
    <t>Hydroizolační pás z modifik.asf.s atestem proti pronikání radonu</t>
  </si>
  <si>
    <t>176</t>
  </si>
  <si>
    <t>362,94*1,15 "Přepočtené koeficientem množství</t>
  </si>
  <si>
    <t>89</t>
  </si>
  <si>
    <t>998711201</t>
  </si>
  <si>
    <t>Přesun hmot procentní pro izolace proti vodě, vlhkosti a plynům v objektech v do 6 m</t>
  </si>
  <si>
    <t>%</t>
  </si>
  <si>
    <t>178</t>
  </si>
  <si>
    <t>712</t>
  </si>
  <si>
    <t>Povlakové krytiny</t>
  </si>
  <si>
    <t>712-pc 1</t>
  </si>
  <si>
    <t>D+m Hydroizol.folie odolná proti prorůstání kořínků, kotvená proti sání větru+ochranná vodoakumul.textilie -"D.1.1b)07"</t>
  </si>
  <si>
    <t>180</t>
  </si>
  <si>
    <t>(23,14+0,15*2)*(9,14+0,15*2)*1,1</t>
  </si>
  <si>
    <t>91</t>
  </si>
  <si>
    <t>712-pc 2</t>
  </si>
  <si>
    <t>D+m strukturovaná vodoakumulační a drenážní rohož s nosnou vložkou-"D.1.1b)07"</t>
  </si>
  <si>
    <t>182</t>
  </si>
  <si>
    <t>243,401-(23,14+9,14)*2*0,25</t>
  </si>
  <si>
    <t>712-pc 3</t>
  </si>
  <si>
    <t>D+m předpěstovaná vegetační rohož+extenzivní substrát určený pro šikmé střechy+protiskl.systém23,14-"D.1.1b)07"</t>
  </si>
  <si>
    <t>184</t>
  </si>
  <si>
    <t>22,14*8,14-3*5,5-4*0,5*4-1,25*0,5*2</t>
  </si>
  <si>
    <t>93</t>
  </si>
  <si>
    <t>712-pc 4</t>
  </si>
  <si>
    <t>D+m pojistná hydroizolace-difuzně otevřená kont.folie,vodot.spoje-S1+2</t>
  </si>
  <si>
    <t>186</t>
  </si>
  <si>
    <t>(23,14+0,5*2)*(9,14+0,85+0,5)-3*5,5</t>
  </si>
  <si>
    <t>712-pc 5</t>
  </si>
  <si>
    <t xml:space="preserve">D+m praného kameniva 32-63 vymezena  geotextilií-"D.1.1b)07"</t>
  </si>
  <si>
    <t>188</t>
  </si>
  <si>
    <t>(23,14-0,6+8,14)*2*0,3*0,125+4,0*0,3*0,125*4+0,9*0,3*0,125*2</t>
  </si>
  <si>
    <t>95</t>
  </si>
  <si>
    <t>712-pc 6</t>
  </si>
  <si>
    <t>D+m plast.drenážní trubka obalená filtrační geotextilií vložená do spodní části vrstva kameniva</t>
  </si>
  <si>
    <t>190</t>
  </si>
  <si>
    <t>(15,5+3+5,5+9,82)*1,1</t>
  </si>
  <si>
    <t>712-pc 7</t>
  </si>
  <si>
    <t>D+m klín u atiky-"D.1.1b)07"</t>
  </si>
  <si>
    <t>192</t>
  </si>
  <si>
    <t>(23,14+9,14+4*2)*2</t>
  </si>
  <si>
    <t>97</t>
  </si>
  <si>
    <t>998712201</t>
  </si>
  <si>
    <t>Přesun hmot procentní pro krytiny povlakové v objektech v do 6 m</t>
  </si>
  <si>
    <t>194</t>
  </si>
  <si>
    <t>713</t>
  </si>
  <si>
    <t>Izolace tepelné</t>
  </si>
  <si>
    <t>713111121</t>
  </si>
  <si>
    <t>Montáž izolace tepelné spodem stropů s uchycením drátem rohoží, pásů, dílců, desek--"D.1.1b)02"</t>
  </si>
  <si>
    <t>196</t>
  </si>
  <si>
    <t>"5"129,5</t>
  </si>
  <si>
    <t>"10+14"(19*8-5*3,5)*2</t>
  </si>
  <si>
    <t>"u pozednice"0,2*(20,0+5,2)*2</t>
  </si>
  <si>
    <t>99</t>
  </si>
  <si>
    <t>631481120</t>
  </si>
  <si>
    <t xml:space="preserve">deska minerální izolační  tl.100 mm</t>
  </si>
  <si>
    <t>198</t>
  </si>
  <si>
    <t>139,54*1,02</t>
  </si>
  <si>
    <t>631481140</t>
  </si>
  <si>
    <t xml:space="preserve">deska minerální izolační  tl.140 mm</t>
  </si>
  <si>
    <t>200</t>
  </si>
  <si>
    <t>101</t>
  </si>
  <si>
    <t>631508230</t>
  </si>
  <si>
    <t xml:space="preserve">Minerální vlna mezi roštem pro SDK  tl.50mm</t>
  </si>
  <si>
    <t>202</t>
  </si>
  <si>
    <t>713121111</t>
  </si>
  <si>
    <t>Montáž izolace tepelné podlah volně kladenými rohožemi, pásy, dílci, deskami 1 vrstva-"D.1.1b)02"</t>
  </si>
  <si>
    <t>204</t>
  </si>
  <si>
    <t>76,3+34,6+16,9</t>
  </si>
  <si>
    <t>103</t>
  </si>
  <si>
    <t>283723120</t>
  </si>
  <si>
    <t>deska z pěnového polystyrenu EPS 100 S 1000 x 500 x 120 mm</t>
  </si>
  <si>
    <t>206</t>
  </si>
  <si>
    <t>283723080</t>
  </si>
  <si>
    <t>deska z pěnového polystyrenu EPS 100 S 1000 x 500 x 80 mm</t>
  </si>
  <si>
    <t>208</t>
  </si>
  <si>
    <t>105</t>
  </si>
  <si>
    <t>713121211</t>
  </si>
  <si>
    <t>Montáž izolace tepelné podlah volně kladenými okrajovými pásky-"D.1.1b)02"</t>
  </si>
  <si>
    <t>210</t>
  </si>
  <si>
    <t>(2,13+2,2+2,2+2,13+4,5+2,65+4,25+8+4,45+3,9+1+3,9+1,8+2,2+1,75+1,8)*2</t>
  </si>
  <si>
    <t>(0,9*3+1,38*3+0,93*2+3+4+2,2+2,8*3+1,55+2,2+3,83+5)*2</t>
  </si>
  <si>
    <t>631402740</t>
  </si>
  <si>
    <t>pásek okrajový ROCKWOOL STEPROCK š 120 mm tl.12 mm</t>
  </si>
  <si>
    <t>212</t>
  </si>
  <si>
    <t>107</t>
  </si>
  <si>
    <t>713131141</t>
  </si>
  <si>
    <t>Montáž izolace tepelné stěn a základů lepením celoplošně rohoží, pásů, dílců, desek-"D.1.1b)02"</t>
  </si>
  <si>
    <t>214</t>
  </si>
  <si>
    <t>(19,8+8,8)*2*1,0</t>
  </si>
  <si>
    <t>283763720</t>
  </si>
  <si>
    <t xml:space="preserve">polystyren extrudovaný  tl. 100 mm</t>
  </si>
  <si>
    <t>216</t>
  </si>
  <si>
    <t>57,2*1,02 "Přepočtené koeficientem množství</t>
  </si>
  <si>
    <t>109</t>
  </si>
  <si>
    <t>713191132</t>
  </si>
  <si>
    <t>Montáž izolace tepelné podlah, stropů vrchem nebo střech překrytí separační fólií z PE-"D.1.1b)02"</t>
  </si>
  <si>
    <t>218</t>
  </si>
  <si>
    <t>283231500</t>
  </si>
  <si>
    <t>fólie separační PE bal. 100 m2</t>
  </si>
  <si>
    <t>220</t>
  </si>
  <si>
    <t>127,8*1,1 "Přepočtené koeficientem množství</t>
  </si>
  <si>
    <t>111</t>
  </si>
  <si>
    <t>998713201</t>
  </si>
  <si>
    <t>Přesun hmot procentní pro izolace tepelné v objektech v do 6 m</t>
  </si>
  <si>
    <t>222</t>
  </si>
  <si>
    <t>762</t>
  </si>
  <si>
    <t>Konstrukce tesařské</t>
  </si>
  <si>
    <t>762332131</t>
  </si>
  <si>
    <t>Montáž vázaných kcí krovů pravidelných z hraněného řeziva průřezové plochy do 120 cm2-mezonet-"D.1.1b)06"</t>
  </si>
  <si>
    <t>224</t>
  </si>
  <si>
    <t>113</t>
  </si>
  <si>
    <t>762332132</t>
  </si>
  <si>
    <t>Montáž vázaných kcí krovů pravidelných z hraněného řeziva průřezové plochy do 224 cm2-KVH-"D.1.1b)06"</t>
  </si>
  <si>
    <t>226</t>
  </si>
  <si>
    <t>28,5+17,8</t>
  </si>
  <si>
    <t>762332132M</t>
  </si>
  <si>
    <t>Montáž vázaných kcí krovů pravidelných z hraněného řeziva průřezové plochy do 224 cm2-mezonet-"D.1.1b)06"</t>
  </si>
  <si>
    <t>228</t>
  </si>
  <si>
    <t>115</t>
  </si>
  <si>
    <t>762332133</t>
  </si>
  <si>
    <t>Montáž vázaných kcí krovů pravidelných z hraněného řeziva průřezové plochy do 288 cm2-pozednice-"D.1.1b)06"</t>
  </si>
  <si>
    <t>230</t>
  </si>
  <si>
    <t>4,7+9,4+4,55+6+15+4</t>
  </si>
  <si>
    <t>116</t>
  </si>
  <si>
    <t>605120110</t>
  </si>
  <si>
    <t>řezivo jehličnaté hranol jakost I nad 120 cm2</t>
  </si>
  <si>
    <t>232</t>
  </si>
  <si>
    <t>43,650*0,24*0,12*1,1</t>
  </si>
  <si>
    <t>117</t>
  </si>
  <si>
    <t>7623321331</t>
  </si>
  <si>
    <t>Montáž vázaných kcí krovů pravidelných z hraněného řeziva průřezové plochy do 288 cm2-KVH-"D.1.1b)06"</t>
  </si>
  <si>
    <t>234</t>
  </si>
  <si>
    <t>192+34</t>
  </si>
  <si>
    <t>762332133M</t>
  </si>
  <si>
    <t>Montáž vázaných kcí krovů pravidelných z hraněného řeziva průřezové plochy do 288 cm2-mezonet-"D.1.1b)06"</t>
  </si>
  <si>
    <t>236</t>
  </si>
  <si>
    <t>119</t>
  </si>
  <si>
    <t>762332134</t>
  </si>
  <si>
    <t>Montáž vázaných kcí krovů pravidelných z hraněného řeziva průřezové plochy do 450 cm2-KVH-"D.1.1b)06"</t>
  </si>
  <si>
    <t>238</t>
  </si>
  <si>
    <t>37,5</t>
  </si>
  <si>
    <t>612211580</t>
  </si>
  <si>
    <t xml:space="preserve">hranol konstrukční masivní KVH  120 x 240 mm, smrkové</t>
  </si>
  <si>
    <t>240</t>
  </si>
  <si>
    <t>42*4,6*1,1+7*4,9*1,1</t>
  </si>
  <si>
    <t>121</t>
  </si>
  <si>
    <t>612221040</t>
  </si>
  <si>
    <t xml:space="preserve">hranol konstrukční masivní KVH Si 60 x 200  mm, smrkové -mezonet</t>
  </si>
  <si>
    <t>242</t>
  </si>
  <si>
    <t>16,4+1,1+4+0,45</t>
  </si>
  <si>
    <t>21,95*0,1</t>
  </si>
  <si>
    <t>612222100</t>
  </si>
  <si>
    <t xml:space="preserve">hranol konstrukční masivní KVH Si 140 x 200  mm-mezonet</t>
  </si>
  <si>
    <t>244</t>
  </si>
  <si>
    <t>3,12*1,1</t>
  </si>
  <si>
    <t>123</t>
  </si>
  <si>
    <t>612211520</t>
  </si>
  <si>
    <t xml:space="preserve">hranol konstrukční masivní KVH Si 120 x 120  mm, smrkové -mezonet</t>
  </si>
  <si>
    <t>246</t>
  </si>
  <si>
    <t>3,45+2,3</t>
  </si>
  <si>
    <t>5,75*0,1</t>
  </si>
  <si>
    <t>612211410</t>
  </si>
  <si>
    <t xml:space="preserve">hranol konstrukční masivní KVH  80 x 240 mm, smrkové</t>
  </si>
  <si>
    <t>248</t>
  </si>
  <si>
    <t>4*4,1*1,1+5*3,6*1,1</t>
  </si>
  <si>
    <t>125</t>
  </si>
  <si>
    <t>612211640</t>
  </si>
  <si>
    <t xml:space="preserve">hranol konstrukční masivní KVH  160 x 240 mm, smrkové</t>
  </si>
  <si>
    <t>250</t>
  </si>
  <si>
    <t>7*5,4*1,1</t>
  </si>
  <si>
    <t>762341027</t>
  </si>
  <si>
    <t>Bednění střech rovných z desek 2xOSB tl 15 mm na pero a drážku šroubovaných na krokve-"D.1.1b)06"</t>
  </si>
  <si>
    <t>252</t>
  </si>
  <si>
    <t>(20,14+0,4)*(9,14+0,4)+3,0*4,04+4,0*0,4+4,4*0,4</t>
  </si>
  <si>
    <t>127</t>
  </si>
  <si>
    <t>762342441</t>
  </si>
  <si>
    <t xml:space="preserve">Montáž lišt  kontralatí na střechách sklonu do 60°-"D.1.1b)06"</t>
  </si>
  <si>
    <t>254</t>
  </si>
  <si>
    <t>4,6*42+4,9*7+5,4*7+4,1*7+3,6*5</t>
  </si>
  <si>
    <t>605141010</t>
  </si>
  <si>
    <t>řezivo jehličnaté lať jakost I 10 - 25 cm2</t>
  </si>
  <si>
    <t>256</t>
  </si>
  <si>
    <t>312,000*0,06*0,06*1,1</t>
  </si>
  <si>
    <t>129</t>
  </si>
  <si>
    <t>762395000R</t>
  </si>
  <si>
    <t>Spojovací prostředky pro montáž krovu, bednění, laťování, světlíky, klíny,závit.tyče,chem.kotvy-"D.1.1b)06"</t>
  </si>
  <si>
    <t>258</t>
  </si>
  <si>
    <t>1,383/1,1+250,25*0,12*0,24/1,1+37,84*0,08*0,24+41,58*0,16*0,24+211,432*0,03+312*0,06*0,06</t>
  </si>
  <si>
    <t>5,75*0,12*0,12</t>
  </si>
  <si>
    <t>3,12*0,14*0,2</t>
  </si>
  <si>
    <t>21,95*0,06*0,2</t>
  </si>
  <si>
    <t>762810026</t>
  </si>
  <si>
    <t>Podbití stropů z desek OSB tl 22 mm na pero a drážku ,spoje přelepené parotěsnící páskou-"D.1.1b)06"</t>
  </si>
  <si>
    <t>260</t>
  </si>
  <si>
    <t>76,3+34,6+16,9+26,3</t>
  </si>
  <si>
    <t>131</t>
  </si>
  <si>
    <t>762810027</t>
  </si>
  <si>
    <t>Záklop stropů z desek 2xOSB tl 15 mm na pero a drážku šroubovaných -P4-"D.1.1b)06"</t>
  </si>
  <si>
    <t>262</t>
  </si>
  <si>
    <t>3,0*3,15</t>
  </si>
  <si>
    <t>762895000</t>
  </si>
  <si>
    <t>Spojovací prostředky pro montáž záklopu, stropnice a podbíjení</t>
  </si>
  <si>
    <t>264</t>
  </si>
  <si>
    <t>9,45*0,03+154,1*0,03</t>
  </si>
  <si>
    <t>133</t>
  </si>
  <si>
    <t>762-PC 2</t>
  </si>
  <si>
    <t>D + m boční stěny přev.částí střechy+obklad dřevěnými prvky-03</t>
  </si>
  <si>
    <t>266</t>
  </si>
  <si>
    <t>2,5*4,5*0,5</t>
  </si>
  <si>
    <t>1,5*4,5*0,5</t>
  </si>
  <si>
    <t xml:space="preserve">Součet </t>
  </si>
  <si>
    <t>762-PC 3</t>
  </si>
  <si>
    <t>T13-D + m dřev.schody do mezipatra včetně zábradlí a kotvení,bílý lak-"D.1.1c)02"</t>
  </si>
  <si>
    <t>268</t>
  </si>
  <si>
    <t>135</t>
  </si>
  <si>
    <t>762-PC 4</t>
  </si>
  <si>
    <t>D + m dřevěná konstrukce stropu nad terasou-zavětrování,táhla,ztužení,nosná konstr.podhledu,sloupky..</t>
  </si>
  <si>
    <t>270</t>
  </si>
  <si>
    <t>29,08</t>
  </si>
  <si>
    <t>762-PC 5</t>
  </si>
  <si>
    <t>D + m KVH hranolu vloženého do SDK příčky v nadpraží-01</t>
  </si>
  <si>
    <t>272</t>
  </si>
  <si>
    <t>137</t>
  </si>
  <si>
    <t>762-PC 6</t>
  </si>
  <si>
    <t>D + m KVH hranolu vloženého do SDK příčky v nadpraží-03</t>
  </si>
  <si>
    <t>274</t>
  </si>
  <si>
    <t>762-PC 7</t>
  </si>
  <si>
    <t>D + m atiky-průběžná dř.fošna 60/170mm+sv.seříznuté sloupky KVH 100/40+opláštění atiky z OSB desek vč.kotvení</t>
  </si>
  <si>
    <t>276</t>
  </si>
  <si>
    <t>23,14*2</t>
  </si>
  <si>
    <t>139</t>
  </si>
  <si>
    <t>998762202</t>
  </si>
  <si>
    <t>Přesun hmot procentní pro kce tesařské v objektech v do 12 m</t>
  </si>
  <si>
    <t>278</t>
  </si>
  <si>
    <t>763</t>
  </si>
  <si>
    <t>Konstrukce suché výstavby</t>
  </si>
  <si>
    <t>763111411</t>
  </si>
  <si>
    <t>SDK příčka tl 100 mm profil CW+UW 50 desky 2xA 12,5 TI 50 mm EI 60 Rw 50 dB-2,01-"D.1.1b)01"</t>
  </si>
  <si>
    <t>280</t>
  </si>
  <si>
    <t>3*2*1,1"201"</t>
  </si>
  <si>
    <t>141</t>
  </si>
  <si>
    <t>7631114111</t>
  </si>
  <si>
    <t>SDK příčka tl 100 mm profil CW+UW 50 desky 2xA 12,5 TI 50 mm EI 60 Rw 50 dB-"D.1.1b)01"</t>
  </si>
  <si>
    <t>282</t>
  </si>
  <si>
    <t>"103"3,9*(2,75+3,5)*0,5</t>
  </si>
  <si>
    <t>"105"4,45*3,5</t>
  </si>
  <si>
    <t>7631114141</t>
  </si>
  <si>
    <t>SDK příčka tl 125 mm profil CW+UW 75 desky 2xA 12,5 TI 75 mm EI 60 Rw 53 dB-"D.1.1b)01"</t>
  </si>
  <si>
    <t>284</t>
  </si>
  <si>
    <t>(3,9+2,85*2+3,0)*2,35"107-109"</t>
  </si>
  <si>
    <t>143</t>
  </si>
  <si>
    <t>763111431</t>
  </si>
  <si>
    <t>SDK příčka tl 100 mm profil CW+UW 50 desky 2xH2 12,5 TI 50 mm EI 60 Rw 50 dB-"D.1.1b)01"</t>
  </si>
  <si>
    <t>286</t>
  </si>
  <si>
    <t>"1,12-1,15"(4,0+1,8+1,375*3+3,1+0,9*2+0,9)*(2,75+3,5)*0,5</t>
  </si>
  <si>
    <t>763113337</t>
  </si>
  <si>
    <t>SDK příčka instalační tl 250 mm zdvojený profil CW+UW 75 desky 2xH2DF 12,5 TI 60 mm EI 90 52 dB-"D.1.1b)01"</t>
  </si>
  <si>
    <t>288</t>
  </si>
  <si>
    <t>3,1*(3,45+2,8)*0,5"1,13-1,14"</t>
  </si>
  <si>
    <t>145</t>
  </si>
  <si>
    <t>763131421R</t>
  </si>
  <si>
    <t>SDK podhled desky 2xA 12,5 bez TI dvouvrstvá spodní kce profil CD+UD včetně pružného oddilat,spáry zatmel.akrylát.tmelem -"D.1.1b)09"</t>
  </si>
  <si>
    <t>290</t>
  </si>
  <si>
    <t>16,5+5+12,7+4,2+4,3+4,6+6,3+1,7+19,7</t>
  </si>
  <si>
    <t>763131461R</t>
  </si>
  <si>
    <t>SDK podhled desky 2xH2 12,5 bez TI dvouvrstvá spodní kce profil CD+UD včetně pružn.oddilat.,spáry zatmelit akryl.tmelem-"D.1.1b)09"</t>
  </si>
  <si>
    <t>292</t>
  </si>
  <si>
    <t>26,3+2,8+3,7+1,2+4,2+8</t>
  </si>
  <si>
    <t>147</t>
  </si>
  <si>
    <t>763173111</t>
  </si>
  <si>
    <t>Montáž úchytu pro umyvadlo v SDK kci</t>
  </si>
  <si>
    <t>294</t>
  </si>
  <si>
    <t>590307300</t>
  </si>
  <si>
    <t>konstrukce pro uchycení umyvadla se stojánkovými bateriemi, osová rozteč CW profilů 450 - 625 mm</t>
  </si>
  <si>
    <t>296</t>
  </si>
  <si>
    <t>149</t>
  </si>
  <si>
    <t>763173112</t>
  </si>
  <si>
    <t>Montáž úchytu pro pisoár v SDK kci</t>
  </si>
  <si>
    <t>298</t>
  </si>
  <si>
    <t>590307280</t>
  </si>
  <si>
    <t>konstrukce pro uchycení pisoáru, osová rozteč CW profilů 450 - 625 mm</t>
  </si>
  <si>
    <t>300</t>
  </si>
  <si>
    <t>151</t>
  </si>
  <si>
    <t>763173113</t>
  </si>
  <si>
    <t>Montáž úchytu pro WC v SDK kci</t>
  </si>
  <si>
    <t>302</t>
  </si>
  <si>
    <t>590307310</t>
  </si>
  <si>
    <t>konstrukce pro uchycení WC, osová rozteč CW profilů 450 - 625 mm</t>
  </si>
  <si>
    <t>304</t>
  </si>
  <si>
    <t>153</t>
  </si>
  <si>
    <t>763173114</t>
  </si>
  <si>
    <t>V místech většího zatížení vložit do příčky výztuhy nebo roznášecí fošny.ocelová stojka pro kotvení madla u imobil.WC</t>
  </si>
  <si>
    <t>306</t>
  </si>
  <si>
    <t>763-pc 1</t>
  </si>
  <si>
    <t>Podhled-akustické panely-místnost 1.02-"D.1.1b)09"</t>
  </si>
  <si>
    <t>308</t>
  </si>
  <si>
    <t>34,6</t>
  </si>
  <si>
    <t>155</t>
  </si>
  <si>
    <t>998763201</t>
  </si>
  <si>
    <t>Přesun hmot procentní pro dřevostavby v objektech v do 12 m</t>
  </si>
  <si>
    <t>310</t>
  </si>
  <si>
    <t>764</t>
  </si>
  <si>
    <t>Konstrukce klempířské</t>
  </si>
  <si>
    <t>764212663</t>
  </si>
  <si>
    <t xml:space="preserve">K7-Okapnička pod pojistn.hydroizol.stř.pláště  ocelový lakovaný plech rš 145 mm, včetně kotevních prvků, příponek-"D.1.1c)04"</t>
  </si>
  <si>
    <t>312</t>
  </si>
  <si>
    <t>157</t>
  </si>
  <si>
    <t>7642146051</t>
  </si>
  <si>
    <t xml:space="preserve">K5-Oplechování  atik  z Pz s povrch úpravou rš 350 mm včetně kotevních prvk,příponek"D.1.1c)04"</t>
  </si>
  <si>
    <t>314</t>
  </si>
  <si>
    <t>764214606</t>
  </si>
  <si>
    <t>K1-Oplechování atik bez rohů z Pz s povrch úpravou rš 425 mm včetně kotevních prvk,příponek</t>
  </si>
  <si>
    <t>316</t>
  </si>
  <si>
    <t>159</t>
  </si>
  <si>
    <t>7642146061</t>
  </si>
  <si>
    <t>K2-Oplechování atik bez rohů z Pz s povrch úpravou rš 430 mm včetně kotevních prvk,příponek"D.1.1c)04"</t>
  </si>
  <si>
    <t>318</t>
  </si>
  <si>
    <t>7642146062</t>
  </si>
  <si>
    <t>K3-Oplechování atik bez rohů z Pz s povrch úpravou rš 410 mm včetně kotevních prvk,příponek"D.1.1c)04"</t>
  </si>
  <si>
    <t>320</t>
  </si>
  <si>
    <t>161</t>
  </si>
  <si>
    <t>7642146063</t>
  </si>
  <si>
    <t>K4-Oplechování atik bez rohů z Pz s povrch úpravou rš 480 mm včetně kotevních prvk,příponek"D.1.1c)04"</t>
  </si>
  <si>
    <t>322</t>
  </si>
  <si>
    <t>7642146064</t>
  </si>
  <si>
    <t>K6-Oplechování atik bez rohů z Pz s povrch úpravou rš 450 mm včetně kotevních prvk,příponek"D.1.1c)04"</t>
  </si>
  <si>
    <t>324</t>
  </si>
  <si>
    <t>163</t>
  </si>
  <si>
    <t>764216644</t>
  </si>
  <si>
    <t>K8-Oplechování parapetů ,ocel.lakovaný plech rš 290 mm včetně kotevních prvků, příponek"D.1.1c)04"</t>
  </si>
  <si>
    <t>326</t>
  </si>
  <si>
    <t>0,75*8+3,75+2,025+2,25+1,5</t>
  </si>
  <si>
    <t>764518621</t>
  </si>
  <si>
    <t>K9-Svody kruhové včetně objímek, kolen, odskoků ,ocel.lakovaný plech průměru 80 mm"D.1.1c)04"</t>
  </si>
  <si>
    <t>328</t>
  </si>
  <si>
    <t>3,3*2</t>
  </si>
  <si>
    <t>165</t>
  </si>
  <si>
    <t>764518621K</t>
  </si>
  <si>
    <t>K10-Svody kruhové včetně objímek, kolen, odskoků ,ocel.lakovaný plech průměru 100 mm"D.1.1c)04"</t>
  </si>
  <si>
    <t>330</t>
  </si>
  <si>
    <t>3,3</t>
  </si>
  <si>
    <t>764-pc 1</t>
  </si>
  <si>
    <t>06-D+m atiková vpust s integr.PVC manžetou pro střešní svody prům.100 "D.1.1c)04"</t>
  </si>
  <si>
    <t>332</t>
  </si>
  <si>
    <t>167</t>
  </si>
  <si>
    <t>764-pc 1a</t>
  </si>
  <si>
    <t>06-D+m atiková vpust s integr.PVC manžetou pro střešní svody prům.80"D.1.1c)04"</t>
  </si>
  <si>
    <t>334</t>
  </si>
  <si>
    <t>764-pc 2</t>
  </si>
  <si>
    <t xml:space="preserve">07-D+m lapač  střešních splavenin plast.šedý dl.min.380mm"D.1.1c)04"</t>
  </si>
  <si>
    <t>336</t>
  </si>
  <si>
    <t>2+1</t>
  </si>
  <si>
    <t>169</t>
  </si>
  <si>
    <t>998764201</t>
  </si>
  <si>
    <t>Přesun hmot procentní pro konstrukce klempířské v objektech v do 6 m</t>
  </si>
  <si>
    <t>338</t>
  </si>
  <si>
    <t>766</t>
  </si>
  <si>
    <t>Konstrukce truhlářské</t>
  </si>
  <si>
    <t xml:space="preserve">766-pc  1</t>
  </si>
  <si>
    <t xml:space="preserve">T2-D+m dřevěné eurookno okno 75/75  s trojsklem Ug=0,7, Uw=0,9,včetnětěsnění,vně vrstvené sklo s bezp.folií, se zvýšenou odolností proti vloupání, bezp.třída min. P4A, rámy ostění a nadpraží jsou kryté obkl.ostění a nadpr. vláknocem.deskami"D.1.1c)02"</t>
  </si>
  <si>
    <t>340</t>
  </si>
  <si>
    <t>171</t>
  </si>
  <si>
    <t xml:space="preserve">766-pc  2</t>
  </si>
  <si>
    <t xml:space="preserve">T3-D+m dřevěné eurookno okno 75/140  s trojsklem Ug=0,7, Uw=0,9,včetnětěsnění,vně vrstvené sklo s bezp.folií, se zvýšenou odolností proti vloupání, bezp.třída min. P4A, rámy ostění a nadpraží jsou kryté obkl.ostění a nadpr. vláknocem.deskami"D.1.1c)02"</t>
  </si>
  <si>
    <t>342</t>
  </si>
  <si>
    <t xml:space="preserve">766-pc  3</t>
  </si>
  <si>
    <t xml:space="preserve">T4-D+m dřevěné eurookno okno 375/140  s trojsklem Ug=0,7, Uw=0,9,včetnětěsnění,vně vrstvené sklo s bezp.folií, se zvýšenou odolností proti vloupání, bezp.třída min. P4A, rámy ostění a nadpraží jsou kryté obkl.ostění a nadpr. vláknocem.deskami "D.1.1c)02"</t>
  </si>
  <si>
    <t>344</t>
  </si>
  <si>
    <t>173</t>
  </si>
  <si>
    <t xml:space="preserve">766-pc  4</t>
  </si>
  <si>
    <t xml:space="preserve">T5-D+m dřevěné eurookno okno 202,5/140  s trojsklem Ug=0,7, Uw=0,9,včetnětěsnění,vně vrstvené sklo s bezp.folií, se zvýšenou odolností proti vloupání, bezp.třída min. P4A,rámy ostění a nadpraží jsou kryté obkl.ostění a nadpr. vláknocem.deskami "D.1.1c)02"</t>
  </si>
  <si>
    <t>346</t>
  </si>
  <si>
    <t xml:space="preserve">766-pc  5</t>
  </si>
  <si>
    <t xml:space="preserve">T6-D+m dřevěné eurookno okno 225/140  s trojsklem Ug=0,7, Uw=0,9,včetnětěsnění,vně vrstvené sklo s bezp.folií, se zvýšenou odolností proti vloupání, bezp.třída min. P4A, rámy ostění a nadpraží jsou kryté obkl.ostění a nadpr. vláknocem.deskami "D.1.1c)02"</t>
  </si>
  <si>
    <t>348</t>
  </si>
  <si>
    <t>175</t>
  </si>
  <si>
    <t xml:space="preserve">766-pc  6</t>
  </si>
  <si>
    <t xml:space="preserve">T7-D+m dřevěné eurookno okno 150/160  s trojsklem Ug=0,7, Uw=0,9,včetnětěsnění,vně vrstvené sklo s bezp.folií, se zvýšenou odolností proti vloupání, bezp.třída min. P4A, rámy ostění a nadpraží jsou kryté obkl.ostění a nadpr. vláknocem.deskami "D.1.1c)02"</t>
  </si>
  <si>
    <t>350</t>
  </si>
  <si>
    <t xml:space="preserve">766-pc  7</t>
  </si>
  <si>
    <t>T1-D+m vstupní dv.vně 100/225+zárub,dvojté těsnění,Uw=1,0W/m2K,bezp.závěsy+kování+vložky,zámek FAB,elektrom.kontakt závrtný,těsnění,prah.spojka,z vně str.obkl.dřev.prkny,rámy ostění a nadpr.kryté obkladem vláknocem.deskami "D.1.1c)02"</t>
  </si>
  <si>
    <t>352</t>
  </si>
  <si>
    <t>177</t>
  </si>
  <si>
    <t xml:space="preserve">766-pc  8</t>
  </si>
  <si>
    <t>T8-D+m vnitřní dveře se zvýš.odolností proti vlhkoti 70/210,vni výpln DTDvčetně oc. zárubně s těsněním,klika-klika,nerez,zámek obyč.bílý lak "D.1.1c)02"</t>
  </si>
  <si>
    <t>354</t>
  </si>
  <si>
    <t xml:space="preserve">766-pc  8b</t>
  </si>
  <si>
    <t xml:space="preserve">T8,b,c-D+m vnitřní dveře se zvýš.odolností proti vlhkoti 70/210,vni výpln DTDvčetně oc. zárubně s těsněním,klika-klika,nerez,zámek WC  kombinace,bílý lak "D.1.1c)02"</t>
  </si>
  <si>
    <t>356</t>
  </si>
  <si>
    <t>179</t>
  </si>
  <si>
    <t xml:space="preserve">766-pc  8c</t>
  </si>
  <si>
    <t>T8,b,c-D+m vnitřní dveře se zvýš.odolností proti vlhkoti 70/210,vni výpln DTDvčetně oc. zárubně s těsněním,klika-klika,nerez,zámek bezp.vložka,zámek FAB,bílý lak "D.1.1c)02"</t>
  </si>
  <si>
    <t>358</t>
  </si>
  <si>
    <t xml:space="preserve">766-pc  9</t>
  </si>
  <si>
    <t>T9-D+m vnitřní dveře se zvýš.odolností proti vlhkoti 70/210,vni výpln DTDvčetně oc. zárubně s těsněním,klika-klika,nerez,zámek obyč.bílý lak "D.1.1c)02"</t>
  </si>
  <si>
    <t>360</t>
  </si>
  <si>
    <t>181</t>
  </si>
  <si>
    <t xml:space="preserve">766-pc  9b</t>
  </si>
  <si>
    <t xml:space="preserve">T8,b,c-D+m vnitřní dveře se zvýš.odolností proti vlhkoti 80/210,vni výpln DTDvčetně oc. zárubně s těsněním,klika-klika,nerez,zámek WC  kombinace,bílý lak "D.1.1c)02"</t>
  </si>
  <si>
    <t>362</t>
  </si>
  <si>
    <t>766-pc 10</t>
  </si>
  <si>
    <t>T10-D+m vnitřní dveře se zvýš.odolností proti vlhkoti 80/217,5,vni výpln DTDvčetně oc. zárubně s těsněním,klika-klika,nerez,zámek bezp.vložka,zámek FAB,bílý lak "D.1.1c)02"</t>
  </si>
  <si>
    <t>364</t>
  </si>
  <si>
    <t>183</t>
  </si>
  <si>
    <t>766-pc 11</t>
  </si>
  <si>
    <t>T11-D+m vnitřní dveře masiv,proskl. bezp.sklo 80/210,klika-klika,nerez,skryté závěsy,zámek obyčejný,bílý lak "D.1.1c)02"</t>
  </si>
  <si>
    <t>366</t>
  </si>
  <si>
    <t>766-pc 12</t>
  </si>
  <si>
    <t>T12-D+m parapet vnitřní, lakovaná MDF tl.40mm včetně hl.prof.pod deskou "D.1.1c)02"</t>
  </si>
  <si>
    <t>368</t>
  </si>
  <si>
    <t>185</t>
  </si>
  <si>
    <t>766-pc 13</t>
  </si>
  <si>
    <t>370</t>
  </si>
  <si>
    <t>766-pc 14</t>
  </si>
  <si>
    <t>O1-D+m skleněné posuvné dveře, bezpečnostní pískované sklo tl.8mm.nerez.madlo 65/210 včetně kompl.kování pro posuvné dveře "D.1.1c)02"</t>
  </si>
  <si>
    <t>372</t>
  </si>
  <si>
    <t>187</t>
  </si>
  <si>
    <t>766-pc 15</t>
  </si>
  <si>
    <t>O2-D+m skleněná sprchová bezrámová zástěna,bodové kotvení,nerez, bezpečnostní pískov.sklo tl.8mm 45/210 "D.1.1c)02"</t>
  </si>
  <si>
    <t>374</t>
  </si>
  <si>
    <t>766-pc 16</t>
  </si>
  <si>
    <t>O3-D+m skleněné posuvné okno, bezpečnostní pískované sklo tl.8mm.147/150cm včetně kompl.kování pro posuvné okno,kování pro uzavření skla,zámek FAB "D.1.1c)02"</t>
  </si>
  <si>
    <t>376</t>
  </si>
  <si>
    <t>189</t>
  </si>
  <si>
    <t>766-pc 8</t>
  </si>
  <si>
    <t>D+m obložení fasády dřev.latěmi-horský modřín,ochranný fungicidní nátěr+nosný rošt KVH dřev.hranoly+folie pojistná hydroizol."D.1.1c)02"</t>
  </si>
  <si>
    <t>378</t>
  </si>
  <si>
    <t>9,14*0,5*(3+3,75)*0,5+4,57*(3,75+5,5)*0,5-2,25*1,4</t>
  </si>
  <si>
    <t>9,14*(3,0+4,5)*0,5+0,5*4,5+0,5*3,9</t>
  </si>
  <si>
    <t>9,8*3,0+(15,64-9,8)*4,5+8,07*1,5+0,5*3,0-0,75*0,75*5</t>
  </si>
  <si>
    <t>4,64*5,5+3,07*1,5+0,5*3+(20,14-4,64)*3,0-2,025*1,4-0,75*1,4*3-3,7*1,4-1,5*1,6</t>
  </si>
  <si>
    <t>766-pc 8a</t>
  </si>
  <si>
    <t>D+m obložení ostění a nadpraží fasádními deskami cembonit zenit, tmavě šedé v odstínu fasády+latě pro kotvení a trvale pružný tmel "D.1.1c)02"</t>
  </si>
  <si>
    <t>380</t>
  </si>
  <si>
    <t>(2,25+0,65*2+0,75*3*5+2,25*1,4*2+2,025+1,4*2+0,75*3+1,4*6+3,75+1,4*2)*0,2</t>
  </si>
  <si>
    <t>191</t>
  </si>
  <si>
    <t>766-pc 8b</t>
  </si>
  <si>
    <t>Příplatek za odnimatelná prkna pro přístup ke zkušebním svorkám bleskosvodu a deštovým svodům</t>
  </si>
  <si>
    <t>382</t>
  </si>
  <si>
    <t>998766201</t>
  </si>
  <si>
    <t>Přesun hmot procentní pro konstrukce truhlářské v objektech v do 6 m</t>
  </si>
  <si>
    <t>384</t>
  </si>
  <si>
    <t>193</t>
  </si>
  <si>
    <t xml:space="preserve">767-pc  1</t>
  </si>
  <si>
    <t>Z1-d+m vstupní hliník.dveře vně vč.zárubně 150/225, dvojité těsněníUw=1,0Wm2K,bezp.závěsy,vrchní kování-madlo-madlo a bezp.vložka,zámek FAB,elektrom.kontakt závrtný,2xtěsn.pásky,ukonč. L prof.+tmel "D.1.1c)03"</t>
  </si>
  <si>
    <t>386</t>
  </si>
  <si>
    <t xml:space="preserve">767-pc  2</t>
  </si>
  <si>
    <t>Z2-d+m posuvné hliník.okno posuvné 225/68, dvojité těsněníUw=1,0Wm2K,bezp.vrchní kování a bezp.vložka,zámek FAB,elektrom.kontakt závrtný,2xtěsn.pásky,ukonč. L prof.+tmel "D.1.1c)03"</t>
  </si>
  <si>
    <t>388</t>
  </si>
  <si>
    <t>195</t>
  </si>
  <si>
    <t xml:space="preserve">767-pc  3</t>
  </si>
  <si>
    <t>Z3-d+m vni proskl.stěna bez dveří T11 včetně těsnění ,L prof.,bezp.sklo 152,5+100+100/298,5cm "D.1.1c)03"</t>
  </si>
  <si>
    <t>390</t>
  </si>
  <si>
    <t xml:space="preserve">767-pc  4</t>
  </si>
  <si>
    <t>Z4-d+m pult výdejního okénka 100/31,2cm "D.1.1c)03"</t>
  </si>
  <si>
    <t>392</t>
  </si>
  <si>
    <t>197</t>
  </si>
  <si>
    <t xml:space="preserve">767-pc  5</t>
  </si>
  <si>
    <t>Z5-d+m kotvenínosného horiz.fasádního roštu pro uchycení dř.hranolu 40x80mm-C prof.z ocel. pásoviny 86/45 s navař.kotevním trnem,kotveno pomocí chem.kotvy "D.1.1c)03"</t>
  </si>
  <si>
    <t>394</t>
  </si>
  <si>
    <t xml:space="preserve">767-pc  6</t>
  </si>
  <si>
    <t>Z6-d+m kotvenínosného horiz.fasádního roštu pro uchycení dř.hranolu 40x120mm-C prof.z ocel. pásoviny 126/45 s navař.kotevním trnem,kotveno pomocí chem.kotvy "D.1.1c)03"</t>
  </si>
  <si>
    <t>396</t>
  </si>
  <si>
    <t>199</t>
  </si>
  <si>
    <t xml:space="preserve">767-pc  7</t>
  </si>
  <si>
    <t>Z7-d+m kotvenínosného horiz.fasádního roštu pro uchycení dř.hranolu v nadpraží -C prof.z ocel. pásoviny 86/45 s navař.kotevním trnem,kotveno pomocí chem.kotvy "D.1.1c)03"</t>
  </si>
  <si>
    <t>398</t>
  </si>
  <si>
    <t xml:space="preserve">767-pc  8</t>
  </si>
  <si>
    <t>Z8-d+m kotvenínosného horiz.fasádního roštu pro uchycení dř.hranolu v nadpraží -L prof.z ocel. pásoviny 86/45 s navař.kotevním trnem,kotveno pomocí chem.kotvy "D.1.1c)03"</t>
  </si>
  <si>
    <t>400</t>
  </si>
  <si>
    <t>201</t>
  </si>
  <si>
    <t xml:space="preserve">767-pc  9</t>
  </si>
  <si>
    <t>Z9-d+m kotvenínosného horiz.fasádního roštu pro uchycení dř.hranolu 40x80mm -L prof.z ocel. pásoviny 86/45 s navař.kotevním trnem "D.1.1c)03"</t>
  </si>
  <si>
    <t>402</t>
  </si>
  <si>
    <t>767-pc 10</t>
  </si>
  <si>
    <t>Z10-d+m kotvenínosného horiz.fasádního roštu pro uchycení dř.hranolu 40x120mm -C prof.z ocel. pásoviny 126/45 s navař.kotevním trnem "D.1.1c)03"</t>
  </si>
  <si>
    <t>404</t>
  </si>
  <si>
    <t>203</t>
  </si>
  <si>
    <t>767-pc 11</t>
  </si>
  <si>
    <t>Z11-d+m průběžná konzola podpírající obklad soklu,kotveno pomocí chem.kotev "D.1.1c)03"</t>
  </si>
  <si>
    <t>406</t>
  </si>
  <si>
    <t>767-pc 12</t>
  </si>
  <si>
    <t>Z12-d+m madlo plného zábradlí "D.1.1c)03"</t>
  </si>
  <si>
    <t>408</t>
  </si>
  <si>
    <t>205</t>
  </si>
  <si>
    <t>767-pc 13</t>
  </si>
  <si>
    <t xml:space="preserve">Z13-d+m madlo  zábradlí "D.1.1c)03"</t>
  </si>
  <si>
    <t>410</t>
  </si>
  <si>
    <t>767-pc 14</t>
  </si>
  <si>
    <t>Z14-d+m ocel.lišty na styku omítky a dř.obkladu sev.fasády v místě kryté terasy "D.1.1c)03"</t>
  </si>
  <si>
    <t>412</t>
  </si>
  <si>
    <t>207</t>
  </si>
  <si>
    <t>767-pc 15</t>
  </si>
  <si>
    <t>Z15-d+m ocel.lišty na styku omítky a dř.obkladu j.fasády v místě kryté terasy "D.1.1c)03"</t>
  </si>
  <si>
    <t>414</t>
  </si>
  <si>
    <t>767-pc 16</t>
  </si>
  <si>
    <t>Z16-d+m ocel.lišta na styku omítky a dř.obkladu j.fasády v místě kryté terasy "D.1.1c)03"</t>
  </si>
  <si>
    <t>416</t>
  </si>
  <si>
    <t>209</t>
  </si>
  <si>
    <t>998767201</t>
  </si>
  <si>
    <t>418</t>
  </si>
  <si>
    <t>771</t>
  </si>
  <si>
    <t>Podlahy z dlaždic</t>
  </si>
  <si>
    <t>771474113</t>
  </si>
  <si>
    <t>Montáž soklíků z dlaždic keramických rovných epox. lepidlo v do 120 mm</t>
  </si>
  <si>
    <t>420</t>
  </si>
  <si>
    <t>211</t>
  </si>
  <si>
    <t>771554111</t>
  </si>
  <si>
    <t>Montáž podlah z dlaždic teracových lepených flexibilním lepidlem do 6 ks/m2-P2 "D.1.1c)01"</t>
  </si>
  <si>
    <t>422</t>
  </si>
  <si>
    <t>592474880</t>
  </si>
  <si>
    <t>dlaždice terasová 80x40x3,5 cm</t>
  </si>
  <si>
    <t>424</t>
  </si>
  <si>
    <t>34,6*1,1 "Přepočtené koeficientem množství</t>
  </si>
  <si>
    <t>213</t>
  </si>
  <si>
    <t>771574115</t>
  </si>
  <si>
    <t>Montáž podlah keramických režných hladkých lepených epox. lepidlem -P1 "D.1.1c)01"</t>
  </si>
  <si>
    <t>426</t>
  </si>
  <si>
    <t>76,3</t>
  </si>
  <si>
    <t>597611350</t>
  </si>
  <si>
    <t>dlaždice keramické slinité -př.cena 1600 kč/m2</t>
  </si>
  <si>
    <t>428</t>
  </si>
  <si>
    <t>76,3*1,1+85*0,1*1,1</t>
  </si>
  <si>
    <t>215</t>
  </si>
  <si>
    <t>771579191</t>
  </si>
  <si>
    <t>Příplatek k montáž podlah keramických za plochu do 5 m2</t>
  </si>
  <si>
    <t>430</t>
  </si>
  <si>
    <t>771579196</t>
  </si>
  <si>
    <t>Příplatek k montáž podlah keramických za spárování tmelem dvousložkovým</t>
  </si>
  <si>
    <t>432</t>
  </si>
  <si>
    <t>76,3+34,6</t>
  </si>
  <si>
    <t>217</t>
  </si>
  <si>
    <t>771591111</t>
  </si>
  <si>
    <t>Podlahy penetrace podkladu "D.1.1c)01"</t>
  </si>
  <si>
    <t>434</t>
  </si>
  <si>
    <t>771591115</t>
  </si>
  <si>
    <t>Podlahy spárování silikonem "D.1.1c)01"</t>
  </si>
  <si>
    <t>436</t>
  </si>
  <si>
    <t>219</t>
  </si>
  <si>
    <t>771990111</t>
  </si>
  <si>
    <t>Vyrovnání podkladu samonivelační stěrkou tl 4 mm pevnosti 15 Mpa "D.1.1c)01"</t>
  </si>
  <si>
    <t>438</t>
  </si>
  <si>
    <t>998771201</t>
  </si>
  <si>
    <t>Přesun hmot procentní pro podlahy z dlaždic v objektech v do 6 m</t>
  </si>
  <si>
    <t>440</t>
  </si>
  <si>
    <t>776</t>
  </si>
  <si>
    <t>Podlahy povlakové</t>
  </si>
  <si>
    <t>221</t>
  </si>
  <si>
    <t>776121111</t>
  </si>
  <si>
    <t>Vodou ředitelná penetrace</t>
  </si>
  <si>
    <t>442</t>
  </si>
  <si>
    <t>16,9+9,3</t>
  </si>
  <si>
    <t>776141123</t>
  </si>
  <si>
    <t>Vyrovnání podkladu povlakových podlah stěrkou pevnosti 30 MPa tl 8 mm "D.1.1c)01"</t>
  </si>
  <si>
    <t>444</t>
  </si>
  <si>
    <t>223</t>
  </si>
  <si>
    <t>776211211</t>
  </si>
  <si>
    <t>Lepení kobercových čtverců včetně lišt-P3 "D.1.1c)01"</t>
  </si>
  <si>
    <t>446</t>
  </si>
  <si>
    <t>697510710</t>
  </si>
  <si>
    <t>koberec ve čtvercích 50x50cm včetně hliník.sokl.lišty</t>
  </si>
  <si>
    <t>448</t>
  </si>
  <si>
    <t>16,9*1,1 "Přepočtené koeficientem množství</t>
  </si>
  <si>
    <t>225</t>
  </si>
  <si>
    <t>776251111</t>
  </si>
  <si>
    <t xml:space="preserve">Lepení pásů z  linolea  standardním lepidlem+lišty+svaření "D.1.1c)01"</t>
  </si>
  <si>
    <t>450</t>
  </si>
  <si>
    <t>284110680</t>
  </si>
  <si>
    <t>linoleum včetně hl.sokl.lišty</t>
  </si>
  <si>
    <t>452</t>
  </si>
  <si>
    <t>9,3*1,1 "Přepočtené koeficientem množství</t>
  </si>
  <si>
    <t>227</t>
  </si>
  <si>
    <t>998776201</t>
  </si>
  <si>
    <t>Přesun hmot procentní pro podlahy povlakové v objektech v do 6 m</t>
  </si>
  <si>
    <t>454</t>
  </si>
  <si>
    <t>781</t>
  </si>
  <si>
    <t>Dokončovací práce - obklady</t>
  </si>
  <si>
    <t>781474114</t>
  </si>
  <si>
    <t>Montáž obkladů vnitřních keramických hladkých do 22 ks/m2 lepených flexibilním lepidlem (rohy keram.obkladů budou provedeny seříznutím obkladu pod úhlem 45 stupnů) "D.1.1c)07"</t>
  </si>
  <si>
    <t>456</t>
  </si>
  <si>
    <t>"103"(2,2+2,2*2+0,6*2)*2,0+2,0*2,0</t>
  </si>
  <si>
    <t>"10"(3+0,6*2)*1,4+(0,8+0,6*2)*2,23</t>
  </si>
  <si>
    <t>"12"(1,8+2,15)*2*2,5-0,7*2-0,8*2</t>
  </si>
  <si>
    <t>"13 "(1,4*3+0,9*3)*2*2,5-0,7*2*4</t>
  </si>
  <si>
    <t>"14"(1,5+0,9)*2*2,5-0,7*2*2</t>
  </si>
  <si>
    <t>"15"(0,9*2+1,45*2)*2*2,5-0,7*2-0,6*2</t>
  </si>
  <si>
    <t>(0,98+0,9)*2,5</t>
  </si>
  <si>
    <t>229</t>
  </si>
  <si>
    <t>597610390</t>
  </si>
  <si>
    <t>obkládačky keramické</t>
  </si>
  <si>
    <t>458</t>
  </si>
  <si>
    <t>110,39*1,1 "Přepočtené koeficientem množství</t>
  </si>
  <si>
    <t>597PC 1</t>
  </si>
  <si>
    <t>09-D+m zrcadlo 90/140 nalepeno pružn.tmelem zapuštěné v líci s ker.obkladem</t>
  </si>
  <si>
    <t>460</t>
  </si>
  <si>
    <t>3*1,1 "Přepočtené koeficientem množství</t>
  </si>
  <si>
    <t>231</t>
  </si>
  <si>
    <t>781479191</t>
  </si>
  <si>
    <t>Příplatek k montáži obkladů vnitřních keramických hladkých za plochu do 10 m2</t>
  </si>
  <si>
    <t>462</t>
  </si>
  <si>
    <t>781479196</t>
  </si>
  <si>
    <t>Příplatek k montáži obkladů vnitřních keramických hladkých za spárování tmelem dvousložkovým</t>
  </si>
  <si>
    <t>464</t>
  </si>
  <si>
    <t>233</t>
  </si>
  <si>
    <t>781495111</t>
  </si>
  <si>
    <t>Penetrace podkladu vnitřních obkladů "D.1.1c)07"</t>
  </si>
  <si>
    <t>466</t>
  </si>
  <si>
    <t>998781201</t>
  </si>
  <si>
    <t>Přesun hmot procentní pro obklady keramické v objektech v do 6 m</t>
  </si>
  <si>
    <t>468</t>
  </si>
  <si>
    <t>783</t>
  </si>
  <si>
    <t>Dokončovací práce - nátěry</t>
  </si>
  <si>
    <t>235</t>
  </si>
  <si>
    <t>783117R</t>
  </si>
  <si>
    <t>Dřevěné prvky opatřit ochranným transparentním nátěrem</t>
  </si>
  <si>
    <t>470</t>
  </si>
  <si>
    <t>0,12*4*5,8</t>
  </si>
  <si>
    <t>(0,14+0,2)*2*3,2</t>
  </si>
  <si>
    <t>0,26*2*21,95</t>
  </si>
  <si>
    <t>783-pc 1</t>
  </si>
  <si>
    <t>D+m omyvatelný lak na zdi místnost 1.03+1.04+10+201</t>
  </si>
  <si>
    <t>472</t>
  </si>
  <si>
    <t>(2,2+2,2)*2*2,5-0,8*2,1*2+(1+2,25*2)*0,45</t>
  </si>
  <si>
    <t>(4,5+2,65)*2*2,5-2*2,2-0,8*2,1*2-1*2,1-2,95*1,4-0,75*1,4*2+(0,75+1,4*2)*0,45*2</t>
  </si>
  <si>
    <t>0,6*2*2,3</t>
  </si>
  <si>
    <t>"201"(3+3)*1,1</t>
  </si>
  <si>
    <t>237</t>
  </si>
  <si>
    <t>784221101</t>
  </si>
  <si>
    <t xml:space="preserve">Dvojnásobné bílé malby  difuzně otevř.silikátové malby s vysokou otěruvzdorností a krycí schopností v bílém odstínu včetně přednátěru do 3,80 m "D.1.1b)01"</t>
  </si>
  <si>
    <t>474</t>
  </si>
  <si>
    <t>121,3</t>
  </si>
  <si>
    <t>404,2</t>
  </si>
  <si>
    <t>-43,97"lak"-75,75"obkl"</t>
  </si>
  <si>
    <t>Objekt 01.2 - Budova návštěvnického centra - Silnoproudá elektroinstalace a hromosvod</t>
  </si>
  <si>
    <t>D1 - A.Rozváděče, vč. el. topení</t>
  </si>
  <si>
    <t>D2 - B.Svítidla, vč. zdrojů</t>
  </si>
  <si>
    <t>D3 - C. Elektroinstalace, kabelizace</t>
  </si>
  <si>
    <t>D4 - D. Zemnící soustava a hromosvod</t>
  </si>
  <si>
    <t>D5 - E. HZS</t>
  </si>
  <si>
    <t>D6 - F. Revize</t>
  </si>
  <si>
    <t>D7 - G. Zemní práce, zednické přípomoce, ostatní</t>
  </si>
  <si>
    <t>D1</t>
  </si>
  <si>
    <t>A.Rozváděče, vč. el. topení</t>
  </si>
  <si>
    <t>R1</t>
  </si>
  <si>
    <t>RE - Elektroměrový rozváděč pro měření přímé dvojsazbové, jistič před elektroměrem 3x32A/B + jistič pro HDO (1x2A) - provedení ČEZ, v pilířku</t>
  </si>
  <si>
    <t>ks</t>
  </si>
  <si>
    <t>R2</t>
  </si>
  <si>
    <t>Rozváděč podle v.č. D.1.4.3.03</t>
  </si>
  <si>
    <t>741210101</t>
  </si>
  <si>
    <t>Montáž rozváděčů litinových, hliníkových nebo plastových sestava do 50 kg</t>
  </si>
  <si>
    <t>R3</t>
  </si>
  <si>
    <t>El.přímotopný panel nástěnný s elektronickým termostatem P=1500W,TAC 15, IP24, tř.ochr.II (D.1.4.3.01)</t>
  </si>
  <si>
    <t>R4</t>
  </si>
  <si>
    <t>El.přímotopný panel nástěnný s elektronickým termostatem P=1250W,TAC 12, IP24, tř.ochr.II (případně použít TAC 15, 1500W) (D.1.4.3.01)</t>
  </si>
  <si>
    <t>R5</t>
  </si>
  <si>
    <t>El.přímotopný panel nástěnný s elektronickým termostatem P=1000W,TAC 10, IP24, tř.ochr.II (D.1.4.3.01)</t>
  </si>
  <si>
    <t>R6</t>
  </si>
  <si>
    <t>El.přímotopný panel nástěnný s elektronickým termostatem P=750W,TAC 07, IP24, tř.ochr.II (D.1.4.3.01)</t>
  </si>
  <si>
    <t>R7</t>
  </si>
  <si>
    <t>El.přímotopný panel nástěnný s elektronickým termostatem P=500W,TAC 05, IP24, tř.ochr.II (D.1.4.3.01)</t>
  </si>
  <si>
    <t>R8</t>
  </si>
  <si>
    <t>Prostorový termostat nástěnný programovatelný, kontaktat 230V/16A, Zálohovaný, bez nutnosti přivádět nespínanou fázi při dvousazbě (nebo upravit přívodní kabel na 4X1,5) (D.1.4.3.01)</t>
  </si>
  <si>
    <t>R9</t>
  </si>
  <si>
    <t>Montáž přímotopů</t>
  </si>
  <si>
    <t>soubor</t>
  </si>
  <si>
    <t>D2</t>
  </si>
  <si>
    <t>B.Svítidla, vč. zdrojů</t>
  </si>
  <si>
    <t>R10</t>
  </si>
  <si>
    <t xml:space="preserve">A.LED svítidlo  pro přímé  osvětlení. (Vykres D.1.4.3.T3 a D.1.4.3.01)</t>
  </si>
  <si>
    <t>741371001</t>
  </si>
  <si>
    <t>Montáž svítidlo zářivkové bytové stropní přisazené 1 zdroj bez krytu</t>
  </si>
  <si>
    <t>R11</t>
  </si>
  <si>
    <t>B. Exteriérové nástěnné LED svítidlo.(Vykres D.1.4.3.T3 a D.1.4.3.01)</t>
  </si>
  <si>
    <t>741371002</t>
  </si>
  <si>
    <t>Montáž svítidlo zářivkové bytové stropní přisazené 1 zdroj s krytem</t>
  </si>
  <si>
    <t>R12</t>
  </si>
  <si>
    <t>Bp. Exteriérové nástěnné LED svítidlo.</t>
  </si>
  <si>
    <t>R13</t>
  </si>
  <si>
    <t>C. Lineární LED svítidlo pro vestavnou montáž do stropu (Vykres D.1.4.3.T3 a D.1.4.3.01)</t>
  </si>
  <si>
    <t>R14</t>
  </si>
  <si>
    <t>D. Lineární LED svítidlo pro vestavnou montáž. (Vykres D.1.4.3.T3 a D.1.4.3.01)</t>
  </si>
  <si>
    <t>R15</t>
  </si>
  <si>
    <t>Dz. Lineární LED svítidlo pro závěsnou montáž. (Vykres D.1.4.3.T3 a D.1.4.3.01)</t>
  </si>
  <si>
    <t>741372151</t>
  </si>
  <si>
    <t>Montáž svítidlo LED průmyslové závěsné lampa</t>
  </si>
  <si>
    <t>R16</t>
  </si>
  <si>
    <t>E. Lineární LED svítidlo pro vestavnou montáž. (Vykres D.1.4.3.T3 a D.1.4.3.01)</t>
  </si>
  <si>
    <t>741372112</t>
  </si>
  <si>
    <t>Montáž svítidlo LED bytové vestavné podhledové čtvercové do 0,36 m2</t>
  </si>
  <si>
    <t>R17</t>
  </si>
  <si>
    <t>Ez. Lineární LED svítidlo pro závěsnou montáž. (Vykres D.1.4.3.T3 a D.1.4.3.01)</t>
  </si>
  <si>
    <t>R18</t>
  </si>
  <si>
    <t>F1. Prachotěsné přisazené LED svítidlo s vyšším stupněm krytí IP66. (Vykres D.1.4.3.T3 a D.1.4.3.01)</t>
  </si>
  <si>
    <t>R19</t>
  </si>
  <si>
    <t>F2. Prachotěsné přisazené LED svítidlo s vyšším stupněm krytí IP66. (Vykres D.1.4.3.T3 a D.1.4.3.01)</t>
  </si>
  <si>
    <t>R20</t>
  </si>
  <si>
    <t>G1. Vestavné LED svítidlo typu "downlight". (Vykres D.1.4.3.T3 a D.1.4.3.01)</t>
  </si>
  <si>
    <t>741372062</t>
  </si>
  <si>
    <t>Montáž svítidlo LED bytové přisazené stropní panelové do 0,36 m2</t>
  </si>
  <si>
    <t>R21</t>
  </si>
  <si>
    <t>G2. Vestavné LED svítidlo typu "downlight". (Vykres D.1.4.3.T3 a D.1.4.3.01)</t>
  </si>
  <si>
    <t>R22</t>
  </si>
  <si>
    <t>H. Vestavné LED svítidlo typu "downlight" s vyšším stupněm krytí. (Vykres D.1.4.3.T3 a D.1.4.3.01)</t>
  </si>
  <si>
    <t>R23</t>
  </si>
  <si>
    <t>I. Designové LED svítidlo pro přisazenou montáž na strop nebo stěnu. (Vykres D.1.4.3.T3 a D.1.4.3.01)</t>
  </si>
  <si>
    <t>741372022</t>
  </si>
  <si>
    <t>Montáž svítidlo LED bytové přisazené nástěnné panelové do 0,36 m2</t>
  </si>
  <si>
    <t>R24</t>
  </si>
  <si>
    <t>J. Průmyslové industriální svítidlo stropní. (Vykres D.1.4.3.T3 a D.1.4.3.01)</t>
  </si>
  <si>
    <t>R25</t>
  </si>
  <si>
    <t>K. Designové nástěnné svítidlo reflektorové, otočné/výklopné. (Vykres D.1.4.3.T3 a D.1.4.3.01)</t>
  </si>
  <si>
    <t>741372014</t>
  </si>
  <si>
    <t>Montáž svítidlo LED bytové přisazené nástěnné reflektorové lištový systém</t>
  </si>
  <si>
    <t>R26</t>
  </si>
  <si>
    <t>LED 1,2,3 Flexibilní LED pásek. (Vykres D.1.4.3.T3 a D.1.4.3.01)</t>
  </si>
  <si>
    <t>741372002</t>
  </si>
  <si>
    <t>Montáž svítidlo LED bytové přisazené nástěnné páskové lištové</t>
  </si>
  <si>
    <t>R27</t>
  </si>
  <si>
    <t>N. Vestavné LED nouzové svítidlo svítící při výpadku napájení po dobu 1hodina. (Vykres D.1.4.3.T3 a D.1.4.3.01)</t>
  </si>
  <si>
    <t>R28</t>
  </si>
  <si>
    <t>NP. Přisazené nouzové LED svítidlo svítící při výpadku napájení, označuje směr úniku po dobu 1hodina. (Vykres D.1.4.3.T3 a D.1.4.3.01)</t>
  </si>
  <si>
    <t>R28.1</t>
  </si>
  <si>
    <t>Recyklační poplatky</t>
  </si>
  <si>
    <t>komplet</t>
  </si>
  <si>
    <t>D3</t>
  </si>
  <si>
    <t>C. Elektroinstalace, kabelizace</t>
  </si>
  <si>
    <t>R29</t>
  </si>
  <si>
    <t xml:space="preserve">Vypínač jednopólový ř.1   kompletní (D.1.4.3.01)</t>
  </si>
  <si>
    <t>741310111</t>
  </si>
  <si>
    <t>Montáž ovladač (polo)zapuštěný bezšroubové připojení 0/1-tlačítkový vypínací</t>
  </si>
  <si>
    <t>R30</t>
  </si>
  <si>
    <t>Vypínač jednopólový se signálkou ř.1/Ss, kompletní, (D.1.4.3.01)</t>
  </si>
  <si>
    <t>741310102</t>
  </si>
  <si>
    <t>Montáž vypínač (polo)zapuštěný bezšroubové připojení 1S-jednopólový se signální doutnavkou</t>
  </si>
  <si>
    <t>R31</t>
  </si>
  <si>
    <t>Spínač tlačítkový ř.0/1 , kompletní, (D.1.4.3.01)</t>
  </si>
  <si>
    <t>R32</t>
  </si>
  <si>
    <t xml:space="preserve">Přepínač střídavý ř. 6  , kompletní, (D.1.4.3.01)</t>
  </si>
  <si>
    <t>741310233</t>
  </si>
  <si>
    <t>Montáž přepínač (polo)zapuštěný šroubové připojení 6-střídavý</t>
  </si>
  <si>
    <t>R33</t>
  </si>
  <si>
    <t xml:space="preserve">Přepínač dvojitý střídavý ř. 6+6  , kompletní, (D.1.4.3.01)</t>
  </si>
  <si>
    <t>741310238</t>
  </si>
  <si>
    <t>Montáž přepínač (polo)zapuštěný šroubové připojení 6+6 -dvojitý střídavý</t>
  </si>
  <si>
    <t>R34</t>
  </si>
  <si>
    <t xml:space="preserve">Přepínač seriový ř. 5  , kompletní, (D.1.4.3.01)</t>
  </si>
  <si>
    <t>741310121</t>
  </si>
  <si>
    <t>Montáž přepínač (polo)zapuštěný bezšroubové připojení 5-seriový</t>
  </si>
  <si>
    <t>R36</t>
  </si>
  <si>
    <t xml:space="preserve">Přepínač trojpólový se signálkou IP20 ř. 3  kompletní,(D.1.4.3.01)</t>
  </si>
  <si>
    <t>741310401</t>
  </si>
  <si>
    <t>Montáž spínač tří/čtyřpólový nástěnný do 16 A prostředí normální</t>
  </si>
  <si>
    <t>R37</t>
  </si>
  <si>
    <t>Spínač jednopólový IP 44 řaz. 1So (D.1.4.3.01)</t>
  </si>
  <si>
    <t>741310103</t>
  </si>
  <si>
    <t>Montáž vypínač (polo)zapuštěný bezšroubové připojení 1So-1pólový s orientační doutnavkou</t>
  </si>
  <si>
    <t>R38</t>
  </si>
  <si>
    <t>Pohybové čidlo (D.1.4.3.01)</t>
  </si>
  <si>
    <t>741311004</t>
  </si>
  <si>
    <t>Montáž čidlo pohybu nástěnné se zapojením vodičů</t>
  </si>
  <si>
    <t>R39</t>
  </si>
  <si>
    <t xml:space="preserve">Svorkovnice - Pětipólová svorkovnice s krytem s odlehčovací sponou pro pohyblivý přívod 5x 1-2,5 mm² Cu, pro pevný přívod 5x 1,5-4 mm² Cu 16 A, 400 V AC  (D.1.4.3.01)</t>
  </si>
  <si>
    <t>741112301</t>
  </si>
  <si>
    <t>Montáž rozvodka pancéřová plastová čtyřhranná 117x117 mm</t>
  </si>
  <si>
    <t>R40</t>
  </si>
  <si>
    <t>Zásuvka 230/16A jednonásobná bílá s clonkami, kompletní, (D.1.4.3.01)</t>
  </si>
  <si>
    <t>741313001</t>
  </si>
  <si>
    <t>Montáž zásuvka (polo)zapuštěná bezšroubové připojení 2P+PE se zapojením vodičů</t>
  </si>
  <si>
    <t>R41</t>
  </si>
  <si>
    <t>Zásuvka 230/16A dvojnásobná bílá vodorovná montáž 2x zásuvka, kompletní, (D.1.4.3.01)</t>
  </si>
  <si>
    <t>741313003</t>
  </si>
  <si>
    <t>Montáž zásuvka (polo)zapuštěná bezšroubové připojení 2x(2P+PE) dvojnásobná</t>
  </si>
  <si>
    <t>R42</t>
  </si>
  <si>
    <t>Zásuvka 230/16A dvojnásobná bílá vodorovná montáž 2x zásuvka, jedna s přepěťovou ochrannou třídy D, kompletní, (D.1.4.3.01)</t>
  </si>
  <si>
    <t>741313006</t>
  </si>
  <si>
    <t>Montáž zásuvka (polo)zapuštěná bezšroubové připojení 2x (2P + PE) s přepěťovou ochranou</t>
  </si>
  <si>
    <t>R43</t>
  </si>
  <si>
    <t>Zásuvka 230/16A jednonásobná bílá , IP44, kompletní, (D.1.4.3.01)</t>
  </si>
  <si>
    <t>R44</t>
  </si>
  <si>
    <t>Zásuvka 3x400V/16A 3+PE+N polozapuštěná, (D.1.4.3.01)</t>
  </si>
  <si>
    <t>741313075</t>
  </si>
  <si>
    <t>Montáž zásuvek chráněných v krabici šroubové připojení 3P+N+PE prostředí základní, vlhké</t>
  </si>
  <si>
    <t>R45</t>
  </si>
  <si>
    <t>Vypínací tlačítko pod sklem pro vypnutí elektrické energie při požáru, kompletní, (D.1.4.3.01)</t>
  </si>
  <si>
    <t>741330301</t>
  </si>
  <si>
    <t>Montáž ovladač tlačítkový vestavný bez aretace se zapojením vodičů</t>
  </si>
  <si>
    <t>R46</t>
  </si>
  <si>
    <t>Doběhové relé do instalační krabice pro ventilátory 230V/70W (D.1.4.3.01)</t>
  </si>
  <si>
    <t>741330731</t>
  </si>
  <si>
    <t>Montáž relé pomocné ventilátorové</t>
  </si>
  <si>
    <t>R47</t>
  </si>
  <si>
    <t>Krabice přístrojová KP 67, nebo 1901, (D.1.4.3.01)</t>
  </si>
  <si>
    <t>741112001</t>
  </si>
  <si>
    <t>Montáž krabice zapuštěná plastová kruhová</t>
  </si>
  <si>
    <t>R48</t>
  </si>
  <si>
    <t>Krabice rozvodná KU 68 - 1903, (D.1.4.3.01)</t>
  </si>
  <si>
    <t>R49</t>
  </si>
  <si>
    <t>Krabice protahovací KO100E, (D.1.4.3.01)</t>
  </si>
  <si>
    <t>741112103</t>
  </si>
  <si>
    <t>Montáž rozvodka zapuštěná plastová čtyřhranná</t>
  </si>
  <si>
    <t>R50</t>
  </si>
  <si>
    <t>Krabice odbočná acidur, (D.1.4.3.01)</t>
  </si>
  <si>
    <t>741112021</t>
  </si>
  <si>
    <t>Montáž krabice nástěnná plastová čtyřhranná do 100x100 mm</t>
  </si>
  <si>
    <t>PKB.711017R</t>
  </si>
  <si>
    <t>CYKY-J 2x1,5 (D.1.4.3.01)</t>
  </si>
  <si>
    <t>741122011</t>
  </si>
  <si>
    <t>Montáž kabel Cu plný kulatý žíla 2x1,5 až 6 mm2 zatažený v trubkách (např. CYKY)</t>
  </si>
  <si>
    <t>PKB.711017</t>
  </si>
  <si>
    <t>CYKY-O 2x1,5 (D.1.4.3.01)</t>
  </si>
  <si>
    <t>PKB.711018R</t>
  </si>
  <si>
    <t>CYKY-O 3x1,5 (D.1.4.3.01)</t>
  </si>
  <si>
    <t>741122122</t>
  </si>
  <si>
    <t>Montáž kabel Cu plný kulatý žíla 3x1,5 až 6 mm2 zatažený v trubkách (např. CYKY)</t>
  </si>
  <si>
    <t>PKB.711018</t>
  </si>
  <si>
    <t>CYKY-J 3x1,5 (D.1.4.3.01)</t>
  </si>
  <si>
    <t>PKB..711022</t>
  </si>
  <si>
    <t>CYKY-O 4x1,5 (D.1.4.3.01)</t>
  </si>
  <si>
    <t>741122131</t>
  </si>
  <si>
    <t>Montáž kabel Cu plný kulatý žíla 4x1,5 až 4 mm2 zatažený v trubkách (např. CYKY)</t>
  </si>
  <si>
    <t>PKB.711021</t>
  </si>
  <si>
    <t>CYKY-J 3x2,5 (D.1.4.3.01)</t>
  </si>
  <si>
    <t>PKB.711031</t>
  </si>
  <si>
    <t>CYKY-J 5x1,5 (D.1.4.3.01)</t>
  </si>
  <si>
    <t>741122142</t>
  </si>
  <si>
    <t>Montáž kabel Cu plný kulatý žíla 5x1,5 až 2,5 mm2 zatažený v trubkách (např. CYKY)</t>
  </si>
  <si>
    <t>PKB.711032</t>
  </si>
  <si>
    <t>CYKY-J 5x2,5 (D.1.4.3.01)</t>
  </si>
  <si>
    <t>PKB.713367</t>
  </si>
  <si>
    <t>CYKY-J 3x4 (D.1.4.3.01)</t>
  </si>
  <si>
    <t>PKB.711027</t>
  </si>
  <si>
    <t>CYKY-O 4x10 (D.1.4.3.01)</t>
  </si>
  <si>
    <t>741122133</t>
  </si>
  <si>
    <t>Montáž kabel Cu plný kulatý žíla 4x10 mm2 zatažený v trubkách (např. CYKY)</t>
  </si>
  <si>
    <t>R51</t>
  </si>
  <si>
    <t>Trubka Monoflex 1423/1 (D.1.4.3.01)</t>
  </si>
  <si>
    <t>741110041</t>
  </si>
  <si>
    <t>Montáž trubka plastová ohebná D přes 11 do 23 mm uložená pevně</t>
  </si>
  <si>
    <t>R52</t>
  </si>
  <si>
    <t>Trubka Monoflex 1429/1, (D.1.4.3.01)</t>
  </si>
  <si>
    <t>741110042</t>
  </si>
  <si>
    <t>Montáž trubka plastová ohebná D přes 23 do 35 mm uložená pevně</t>
  </si>
  <si>
    <t>R53</t>
  </si>
  <si>
    <t>Trubka Monoflex 1436/1, (D.1.4.3.01)</t>
  </si>
  <si>
    <t>741110043</t>
  </si>
  <si>
    <t>Montáž trubka plastová ohebná D přes 35 mm uložená pevně</t>
  </si>
  <si>
    <t>R54</t>
  </si>
  <si>
    <t>Trubka KOPOFLEX KF 09110, (D.1.4.3.01)</t>
  </si>
  <si>
    <t>460520174</t>
  </si>
  <si>
    <t>Montáž trubek ochranných plastových ohebných do 110 mm uložených do rýhy</t>
  </si>
  <si>
    <t>R55</t>
  </si>
  <si>
    <t>Trubka tuhá 4032LA, (D.1.4.3.01)</t>
  </si>
  <si>
    <t>741110002</t>
  </si>
  <si>
    <t>Montáž trubka plastová tuhá D přes 23 do 35 mm uložená pevně</t>
  </si>
  <si>
    <t>R56</t>
  </si>
  <si>
    <t>Lišta vkládací LHD 20x20, (D.1.4.3.01)</t>
  </si>
  <si>
    <t>742110041</t>
  </si>
  <si>
    <t>Montáž lišt vkládacích pro slaboproud</t>
  </si>
  <si>
    <t>R57</t>
  </si>
  <si>
    <t>Lišta vkládací LHD 40x20, (D.1.4.3.01)</t>
  </si>
  <si>
    <t>R58</t>
  </si>
  <si>
    <t>Drátěný žlab. 200/50-100mm vč. spojek , nosných konstrukcí (D.1.4.3.01)</t>
  </si>
  <si>
    <t>742110104</t>
  </si>
  <si>
    <t>Montáž kabelového žlabu pro slaboproud drátěného 250/100 mm</t>
  </si>
  <si>
    <t>742110124</t>
  </si>
  <si>
    <t>Montáž nosníku s konzolami nebo závitovými tyčemi pro slaboproud šířky 250 mm</t>
  </si>
  <si>
    <t>R59</t>
  </si>
  <si>
    <t>Vodič CYY 6 z/žl, (D.1.4.3.01)</t>
  </si>
  <si>
    <t>741120101</t>
  </si>
  <si>
    <t>Montáž vodič Cu izolovaný plný a laněný s PVC pláštěm žíla 0,15-16 mm2 zatažený (např. CY, CHAH-V)</t>
  </si>
  <si>
    <t>R60</t>
  </si>
  <si>
    <t>Vodič CYY 10 z/žl, (D.1.4.3.01)</t>
  </si>
  <si>
    <t>R61</t>
  </si>
  <si>
    <t xml:space="preserve">Vodič CYA 25  z/žl, (D.1.4.3.01)</t>
  </si>
  <si>
    <t>741120103</t>
  </si>
  <si>
    <t>Montáž vodič Cu izolovaný plný a laněný s PVC pláštěm žíla 25-35 mm2 zatažený (např. CY, CHAH-V)</t>
  </si>
  <si>
    <t>R62</t>
  </si>
  <si>
    <t>svorka Bernard + nerez. pásek, (D.1.4.3.02)</t>
  </si>
  <si>
    <t>210220321</t>
  </si>
  <si>
    <t>Montáž svorek hromosvodných na potrubí typ Bernard se zhotovením pásku</t>
  </si>
  <si>
    <t>R63</t>
  </si>
  <si>
    <t>svorka ZS4, (D.1.4.3.02)</t>
  </si>
  <si>
    <t>741420021R</t>
  </si>
  <si>
    <t>Montáž svorka hromosvodná</t>
  </si>
  <si>
    <t>D4</t>
  </si>
  <si>
    <t>D. Zemnící soustava a hromosvod</t>
  </si>
  <si>
    <t>R64</t>
  </si>
  <si>
    <t>Vodič AlMgSi D8 (D10) mm (D.1.4.3.02)</t>
  </si>
  <si>
    <t>210220022</t>
  </si>
  <si>
    <t>Montáž uzemňovacího vedení vodičů FeZn pomocí svorek v zemi drátem do 10 mm ve městské zástavbě</t>
  </si>
  <si>
    <t>R65</t>
  </si>
  <si>
    <t>Vodič FeZn D 10 s PVC izolací mm (D.1.4.3.02)</t>
  </si>
  <si>
    <t>R66</t>
  </si>
  <si>
    <t>Pásek FeZn 30x4 (D.1.4.3.02)</t>
  </si>
  <si>
    <t>210220020</t>
  </si>
  <si>
    <t>Montáž uzemňovacího vedení vodičů FeZn pomocí svorek v zemi páskou do 120 mm2 ve městské zástavbě</t>
  </si>
  <si>
    <t>R67</t>
  </si>
  <si>
    <t>Svorka připojovací SP1, včetně montáže 2 (D.1.4.3.02)</t>
  </si>
  <si>
    <t>210220301</t>
  </si>
  <si>
    <t>Montáž svorek hromosvodných se 2 šrouby</t>
  </si>
  <si>
    <t>R68</t>
  </si>
  <si>
    <t>Svorka zkušební SZ, včetně montáže 2 (D.1.4.3.02)</t>
  </si>
  <si>
    <t>R69</t>
  </si>
  <si>
    <t>Svorka SS, SU, SO včetně montáže 2 (D.1.4.3.02)</t>
  </si>
  <si>
    <t>R70</t>
  </si>
  <si>
    <t>Svorka křížová SK, včetně montáže 4 (D.1.4.3.02)</t>
  </si>
  <si>
    <t>210220302</t>
  </si>
  <si>
    <t>Montáž svorek hromosvodných se 3 a více šrouby</t>
  </si>
  <si>
    <t>R71</t>
  </si>
  <si>
    <t>Svorka pásek/drát SR3a, včetně montáže 2 (D.1.4.3.02)</t>
  </si>
  <si>
    <t>R72</t>
  </si>
  <si>
    <t>Svorka pásek/pásek SR2b, včetně montáže 4 (D.1.4.3.02)</t>
  </si>
  <si>
    <t>R73</t>
  </si>
  <si>
    <t>Označovací štítky s číslem vývodu uzemnění (D.1.4.3.02)</t>
  </si>
  <si>
    <t>741420083</t>
  </si>
  <si>
    <t>Montáž vedení hromosvodné-štítek k označení svodu</t>
  </si>
  <si>
    <t>R74</t>
  </si>
  <si>
    <t>Podpěra vedení na ploché střechy (D.1.4.3.02)</t>
  </si>
  <si>
    <t>R75</t>
  </si>
  <si>
    <t>Montáž podpěry vedení na ploché střechy</t>
  </si>
  <si>
    <t>R76</t>
  </si>
  <si>
    <t>Podpěra vedení na plechovou krytinu (D.1.4.3.02)</t>
  </si>
  <si>
    <t>R77</t>
  </si>
  <si>
    <t>Podpěra vedení na plechovou krytinu</t>
  </si>
  <si>
    <t>R78</t>
  </si>
  <si>
    <t>Podpěra vedení do zdi (D.1.4.3.02)</t>
  </si>
  <si>
    <t>R79</t>
  </si>
  <si>
    <t>Montáž podpěry do zdi</t>
  </si>
  <si>
    <t>R80</t>
  </si>
  <si>
    <t>Protikorozní ochrana vývodů uzemnění (D.1.4.3.02)</t>
  </si>
  <si>
    <t>R81</t>
  </si>
  <si>
    <t>Krabice pro zkušební svorku, nerez (D.1.4.3.02)</t>
  </si>
  <si>
    <t>741112321</t>
  </si>
  <si>
    <t>Montáž rozvodka pancéřová kovová čtyřhranná 100x100 mm</t>
  </si>
  <si>
    <t>R82</t>
  </si>
  <si>
    <t xml:space="preserve">Trubka pro zatažení svodu např.  1532HF FA (D.1.4.3.02)</t>
  </si>
  <si>
    <t>741110301</t>
  </si>
  <si>
    <t>Montáž trubka ochranná do krabic plastová tuhá D do 40 mm uložená pevně</t>
  </si>
  <si>
    <t>R83</t>
  </si>
  <si>
    <t>Pomocný materiál pro uzemnění</t>
  </si>
  <si>
    <t>R84</t>
  </si>
  <si>
    <t>Požární utěsnění prostupů stěnou</t>
  </si>
  <si>
    <t>R85</t>
  </si>
  <si>
    <t>Pomocný montážní materiál pro elektroinstalaci</t>
  </si>
  <si>
    <t>D5</t>
  </si>
  <si>
    <t>E. HZS</t>
  </si>
  <si>
    <t>R86</t>
  </si>
  <si>
    <t>Připojování spotřebičů</t>
  </si>
  <si>
    <t>hod</t>
  </si>
  <si>
    <t>R88</t>
  </si>
  <si>
    <t>Doplnění podkladů od dodavatelů přip. zař.</t>
  </si>
  <si>
    <t>R89</t>
  </si>
  <si>
    <t>Příprava ke komplexní zkoušce</t>
  </si>
  <si>
    <t>D6</t>
  </si>
  <si>
    <t>F. Revize</t>
  </si>
  <si>
    <t>44002000</t>
  </si>
  <si>
    <t>Revize</t>
  </si>
  <si>
    <t>D7</t>
  </si>
  <si>
    <t>G. Zemní práce, zednické přípomoce, ostatní</t>
  </si>
  <si>
    <t>460150874</t>
  </si>
  <si>
    <t>Hloubení kabelových zapažených i nezapažených rýh ručně š 80 cm, hl 110 cm, v hornině tř 4</t>
  </si>
  <si>
    <t>460421101</t>
  </si>
  <si>
    <t>Lože kabelů z písku nebo štěrkopísku tl 10 cm nad kabel, bez zakrytí, šířky lože do 65 cm</t>
  </si>
  <si>
    <t>460490013</t>
  </si>
  <si>
    <t>Krytí kabelů výstražnou fólií šířky 34 cm</t>
  </si>
  <si>
    <t>460560874</t>
  </si>
  <si>
    <t>Zásyp rýh ručně šířky 80 cm, hloubky 110 cm, z horniny třídy 4</t>
  </si>
  <si>
    <t>460620014</t>
  </si>
  <si>
    <t>Provizorní úprava terénu se zhutněním, v hornině tř II skupiny 4</t>
  </si>
  <si>
    <t>Objekt 01.3 - Budova návštěvnického centra - Slaboproudá elektroinstalace</t>
  </si>
  <si>
    <t>M22-1 - Příprava kabelových tras, D+M</t>
  </si>
  <si>
    <t>M22-2 - Rozvod telefonu, dat - M</t>
  </si>
  <si>
    <t>M22-3 - Rozvod telefonu, dat - D</t>
  </si>
  <si>
    <t>M22-4 - Rozvod uzavřeného televizního okruhu - M</t>
  </si>
  <si>
    <t>M22-5 - Rozvod uzavřeného televizního okruhu - D</t>
  </si>
  <si>
    <t>M22-6 - Poplachový zabezpečovací a tísňový systém - M</t>
  </si>
  <si>
    <t>M22-7 - Poplachový zabezpečovací a tísňový systém - D</t>
  </si>
  <si>
    <t>M22-8 - Akustická signalizace - M</t>
  </si>
  <si>
    <t>M22-9 - Akustická signalizace - D</t>
  </si>
  <si>
    <t>M22-1</t>
  </si>
  <si>
    <t>Příprava kabelových tras, D+M</t>
  </si>
  <si>
    <t>220111761R00</t>
  </si>
  <si>
    <t>Svorka uzemňovací</t>
  </si>
  <si>
    <t>220111721R00</t>
  </si>
  <si>
    <t>Tyč uzemňovací</t>
  </si>
  <si>
    <t>220111765R00</t>
  </si>
  <si>
    <t>Změření zemního odporu</t>
  </si>
  <si>
    <t>34140925R</t>
  </si>
  <si>
    <t>Vodič silový CY H 4,00 mm2</t>
  </si>
  <si>
    <t>220111876R00</t>
  </si>
  <si>
    <t>Uzemnění kabelů ve skříni</t>
  </si>
  <si>
    <t>P</t>
  </si>
  <si>
    <t>Poznámka k položce:_x000d_
1 x RACK, 1x PZS : 2</t>
  </si>
  <si>
    <t>210800506RT1</t>
  </si>
  <si>
    <t>Vodič (CY) 4 mm2 uložený v trubkách včetně dodávky vodiče CY 4</t>
  </si>
  <si>
    <t>222260021R00</t>
  </si>
  <si>
    <t>Krabice KO 68 pod omítku + vysekání</t>
  </si>
  <si>
    <t>345715370R</t>
  </si>
  <si>
    <t>Krabice KO 68</t>
  </si>
  <si>
    <t>222260024R00</t>
  </si>
  <si>
    <t>Krabice KO 97 pod omítku + vysekání</t>
  </si>
  <si>
    <t>34571523R</t>
  </si>
  <si>
    <t>Krabice KO 97</t>
  </si>
  <si>
    <t>222260027R00</t>
  </si>
  <si>
    <t>Krabice KO 125 pod omítku + vysekání</t>
  </si>
  <si>
    <t>34571524R</t>
  </si>
  <si>
    <t>Krabice KO 125</t>
  </si>
  <si>
    <t>220260106R00</t>
  </si>
  <si>
    <t>Vyhledání vývodu, krabice</t>
  </si>
  <si>
    <t>220260111R00</t>
  </si>
  <si>
    <t>Odvíčkování a zavíčkování krabice, víčko na závit</t>
  </si>
  <si>
    <t>220260113R00</t>
  </si>
  <si>
    <t>Odvíčkování a zavíčkov. krabice, víčko na 4 šrouby</t>
  </si>
  <si>
    <t>220260552R00</t>
  </si>
  <si>
    <t>Trubka PVC pod omítku, vnější průměr 25 mm</t>
  </si>
  <si>
    <t>Poznámka k položce:_x000d_
z výkresu Půdorys 1.np : 175</t>
  </si>
  <si>
    <t>210020305R00</t>
  </si>
  <si>
    <t>Žlab kabelový s příslušenstvím, 125/50 mm s víkem - montáž</t>
  </si>
  <si>
    <t>Poznámka k položce:_x000d_
Včetně kolen, T-kusů, prodlužovacích dílů, spojek apod._x000d_
z výkresu Půdorys 1.np : 88</t>
  </si>
  <si>
    <t>553474981R</t>
  </si>
  <si>
    <t>žlab kabelový 50X125</t>
  </si>
  <si>
    <t>Poznámka k položce:_x000d_
z výkresu Půdorys 1.np : 88</t>
  </si>
  <si>
    <t>55347509R</t>
  </si>
  <si>
    <t>víko žlabu, l=2 m</t>
  </si>
  <si>
    <t>Poznámka k položce:_x000d_
z výkresu Půdorys 1.np : 88/2</t>
  </si>
  <si>
    <t>220261661R00</t>
  </si>
  <si>
    <t>Značení trasy vedení</t>
  </si>
  <si>
    <t>222270301R00</t>
  </si>
  <si>
    <t>AY 2,5 v trubce</t>
  </si>
  <si>
    <t>34176510R</t>
  </si>
  <si>
    <t xml:space="preserve">Vodič AY- drát  2,5 mm2 B</t>
  </si>
  <si>
    <t>974051215R00</t>
  </si>
  <si>
    <t>Frézování drážky do 50x50 mm, zdivo,cihla plná</t>
  </si>
  <si>
    <t>612403382R00</t>
  </si>
  <si>
    <t>Hrubá výplň rýh ve stěnách do 5x5 cm maltou ze SMS</t>
  </si>
  <si>
    <t>970031060R00</t>
  </si>
  <si>
    <t>Prostup zdivem do D 50 mm</t>
  </si>
  <si>
    <t>Poznámka k položce:_x000d_
z výkresu Půdorys 1.np : 6*0,2</t>
  </si>
  <si>
    <t>220261641R00</t>
  </si>
  <si>
    <t>Osazení hmoždinky 6 mm v betonovém zdivu</t>
  </si>
  <si>
    <t>M22-2</t>
  </si>
  <si>
    <t>Rozvod telefonu, dat - M</t>
  </si>
  <si>
    <t>222290001R00</t>
  </si>
  <si>
    <t>Montáž zásuvky datové pod omítku</t>
  </si>
  <si>
    <t>222490901R00</t>
  </si>
  <si>
    <t>Montáž telefonního vývodu</t>
  </si>
  <si>
    <t>Poznámka k položce:_x000d_
z výkresu Schéma UK : 20</t>
  </si>
  <si>
    <t>222280214R00</t>
  </si>
  <si>
    <t>Montáž kabelu UTP/FTP kat.5e v trubkách/ lištách</t>
  </si>
  <si>
    <t>650112611R00</t>
  </si>
  <si>
    <t>Změření 1 kabelu K5E, vč. měřícího protokolu</t>
  </si>
  <si>
    <t>222290101R00</t>
  </si>
  <si>
    <t>Ukončení - forma na kebelu UTP kat.5e</t>
  </si>
  <si>
    <t>650052923R00</t>
  </si>
  <si>
    <t>Montáž zásuvkového panelu 230V</t>
  </si>
  <si>
    <t>650052921R00</t>
  </si>
  <si>
    <t>Montáž 1HU PATCH panelu kat.5E bez UK</t>
  </si>
  <si>
    <t>220110563R00</t>
  </si>
  <si>
    <t>Montáž RACKU do 40 HU</t>
  </si>
  <si>
    <t>222111023.R</t>
  </si>
  <si>
    <t>Montáž SWITCHE 100Mbps</t>
  </si>
  <si>
    <t>220001.R</t>
  </si>
  <si>
    <t>Montáž a nastavení PBÚ</t>
  </si>
  <si>
    <t>220002.R</t>
  </si>
  <si>
    <t>Montáž 1HU pomocného panelu</t>
  </si>
  <si>
    <t>M22-3</t>
  </si>
  <si>
    <t>Rozvod telefonu, dat - D</t>
  </si>
  <si>
    <t>357311024R</t>
  </si>
  <si>
    <t>Rozvaděč nástěnný 19",výška 15U jednodílný, hloubka 395 mm</t>
  </si>
  <si>
    <t>Poznámka k položce:_x000d_
z výkresu Schéma UK : 1</t>
  </si>
  <si>
    <t>357314041R</t>
  </si>
  <si>
    <t>Polička 19" s perforací, hloubka 250 mm šroubovaná</t>
  </si>
  <si>
    <t>Poznámka k položce:_x000d_
z výkresu Schéma UK : 2</t>
  </si>
  <si>
    <t>220004.R</t>
  </si>
  <si>
    <t>Ventilátor spodní(horní) 230V/60W 4 ventil., termostat</t>
  </si>
  <si>
    <t>371201303R</t>
  </si>
  <si>
    <t>Kabel UTP Cat5e, 2m, šedý</t>
  </si>
  <si>
    <t>Poznámka k položce:_x000d_
2*22</t>
  </si>
  <si>
    <t>220005.R</t>
  </si>
  <si>
    <t>Jumper ring panel 19", 5 úchytů 64 mm, 1U, šedý</t>
  </si>
  <si>
    <t>220006.R</t>
  </si>
  <si>
    <t>Zásuvková lišta 7x230V</t>
  </si>
  <si>
    <t>220008.R</t>
  </si>
  <si>
    <t>Modul RJ45, Cat5E, EIA 568B, přímý se záclonkou, bílý</t>
  </si>
  <si>
    <t>Poznámka k položce:_x000d_
z výkresu Schéma UK : 19</t>
  </si>
  <si>
    <t>220007.R</t>
  </si>
  <si>
    <t>Kabel UTP, kat. 5E, 4 páry</t>
  </si>
  <si>
    <t>Poznámka k položce:_x000d_
z výkresu Půdorys 1.np : 391</t>
  </si>
  <si>
    <t>371201010.R</t>
  </si>
  <si>
    <t>Patch panel 19"Patch panel 24xRj-45 Cat 5e UTP 1U, 568B</t>
  </si>
  <si>
    <t>34536514R</t>
  </si>
  <si>
    <t>Kryt zásuvky komunikační</t>
  </si>
  <si>
    <t>Poznámka k položce:_x000d_
z výkresu Schéma UK : 10</t>
  </si>
  <si>
    <t>220009.R</t>
  </si>
  <si>
    <t>Upevňovací třmen pro 2 moduly RJ45</t>
  </si>
  <si>
    <t>Poznámka k položce:_x000d_
z výkresu Schéma UK : 9</t>
  </si>
  <si>
    <t>220010.R</t>
  </si>
  <si>
    <t>Upevňovací třmen pro 1 modul RJ45</t>
  </si>
  <si>
    <t>220011.R</t>
  </si>
  <si>
    <t>Rámeček pro elektroinstalační přístroje jednonásobný</t>
  </si>
  <si>
    <t>220012.R</t>
  </si>
  <si>
    <t>Vystrojení viz. popis</t>
  </si>
  <si>
    <t>Poznámka k položce:_x000d_
24x 10BASE-T/100BASE-TX port, 2x Gigabit Ethernet, 2x combo Gigabit SFP, přepínací kapacita 56 Gbps, 19“ rack provedení, IPv6, web management. : 1</t>
  </si>
  <si>
    <t>220013.R</t>
  </si>
  <si>
    <t>IP ústředna viz. popis</t>
  </si>
  <si>
    <t>Poznámka k položce:_x000d_
IP ústředna, maximální počet hovorů: 45. Rozhraní: 2x FXS, 4x FXO, 2x Gigabit RJ45, USB, slot pro SD karty. : 1</t>
  </si>
  <si>
    <t>M22-4</t>
  </si>
  <si>
    <t>Rozvod uzavřeného televizního okruhu - M</t>
  </si>
  <si>
    <t>222280214.R</t>
  </si>
  <si>
    <t>Montáž kabelu UTP/FTP v trubkách/ lištách</t>
  </si>
  <si>
    <t>210172103R00</t>
  </si>
  <si>
    <t>Montáž konzol na zeď</t>
  </si>
  <si>
    <t>222731106R00</t>
  </si>
  <si>
    <t>Venkovní kamera, montáž, zapojení, nastavení</t>
  </si>
  <si>
    <t>220014.R</t>
  </si>
  <si>
    <t>Nastavení systému</t>
  </si>
  <si>
    <t>kpl</t>
  </si>
  <si>
    <t>222731206.R</t>
  </si>
  <si>
    <t>Venkovní kamera, uvedení do provozu</t>
  </si>
  <si>
    <t>220015.R</t>
  </si>
  <si>
    <t>Montáž videoústředny</t>
  </si>
  <si>
    <t>M22-5</t>
  </si>
  <si>
    <t>Rozvod uzavřeného televizního okruhu - D</t>
  </si>
  <si>
    <t>220016.R</t>
  </si>
  <si>
    <t>Kamera viz. popis</t>
  </si>
  <si>
    <t>Poznámka k položce:_x000d_
z výkresu Půdorys 1.np : _x000d_
Dome kamera; 5 megapixelů; Venkovní provedení; Délka IR přísvitu: 30 metrů; Typ objektivu: varifokální; WDR: digitální; Citlivost: standardní, PoE : 10</t>
  </si>
  <si>
    <t>220017.R</t>
  </si>
  <si>
    <t>micro SD karta 128GB</t>
  </si>
  <si>
    <t>220018.R</t>
  </si>
  <si>
    <t>3 TB HDD SATA pro CCTV</t>
  </si>
  <si>
    <t>220019.R</t>
  </si>
  <si>
    <t>Držák pro kameru</t>
  </si>
  <si>
    <t>220020.R</t>
  </si>
  <si>
    <t>Barevná úprava kamery - černá</t>
  </si>
  <si>
    <t>371205050R</t>
  </si>
  <si>
    <t>Konektor RJ45, CAT5E, UTP</t>
  </si>
  <si>
    <t>220021.R</t>
  </si>
  <si>
    <t>NVR ke kamerám viz. popis</t>
  </si>
  <si>
    <t>Poznámka k položce:_x000d_
z výkresu Schéma UK : _x000d_
NVR do 16 kamer;5 Megapixel; Počet HDD slotů: 2x; Video výstup: HDMI / VGA; Alarmy In / Out: 4 / 1; Audio In / Out: 1 / 1; Datová propustnost (In / Out): 160 / 80 Mbps, 16x PoE : 1</t>
  </si>
  <si>
    <t>220022.R</t>
  </si>
  <si>
    <t>Monitory ke kamerám viz. popis</t>
  </si>
  <si>
    <t>Poznámka k položce:_x000d_
z výkresu Schéma UK : _x000d_
Monitor barevný 21,5" Vstup: VGA D-Sub, HDMI; Rozlišení: 16:9, 1920 x 1080; Kontrast: 10 000 000:1; Rozměry: 503 x 316 x 213 mm; Napájení: 230V / max. 20W; : 2</t>
  </si>
  <si>
    <t>M22-6</t>
  </si>
  <si>
    <t>Poplachový zabezpečovací a tísňový systém - M</t>
  </si>
  <si>
    <t>222280221R00</t>
  </si>
  <si>
    <t>Montáž kabelu SYKFY 5x2x0.5 mm v trubkách, žlabech, lištách</t>
  </si>
  <si>
    <t>222280215R00</t>
  </si>
  <si>
    <t>Montáž kabelu FTP kat.6 v trubkách - pro sběrnici</t>
  </si>
  <si>
    <t>222280051R00</t>
  </si>
  <si>
    <t>Montáž kabelu 1x2x0,8 nebo 2x2x0,8 - pro sirény - trasa s funkční schopností min. 15m</t>
  </si>
  <si>
    <t>220300001R00</t>
  </si>
  <si>
    <t>Forma kabelová na kabely 5x2 do 0,5 m</t>
  </si>
  <si>
    <t>210110062RT2</t>
  </si>
  <si>
    <t>Infrapasivní spínač osvětlení bez dodávky stropního interiérového čidla</t>
  </si>
  <si>
    <t>Poznámka k položce:_x000d_
Včetně nastavení času a intenzity světla.</t>
  </si>
  <si>
    <t>220023.R</t>
  </si>
  <si>
    <t>Montáž MG. kontaktu</t>
  </si>
  <si>
    <t>222325033R00</t>
  </si>
  <si>
    <t>Montáž požárního hlásiče na omítku</t>
  </si>
  <si>
    <t>220711309R00</t>
  </si>
  <si>
    <t>Montáž tísňového hlásiče - tlačítko</t>
  </si>
  <si>
    <t>Poznámka k položce:_x000d_
Montáž včetně napojení kabelů.</t>
  </si>
  <si>
    <t>220711401R00</t>
  </si>
  <si>
    <t>Montáž poplachové sirény vnitřní</t>
  </si>
  <si>
    <t>220024.R</t>
  </si>
  <si>
    <t>Montáž ústředny, síť. přívodu</t>
  </si>
  <si>
    <t>220711111R00</t>
  </si>
  <si>
    <t>Montáž klávesnice</t>
  </si>
  <si>
    <t>222490581R00</t>
  </si>
  <si>
    <t>Montáž komunikátoru IP</t>
  </si>
  <si>
    <t>220025.R</t>
  </si>
  <si>
    <t>Montáž rozšiřujících prvků systému</t>
  </si>
  <si>
    <t>220711601.R</t>
  </si>
  <si>
    <t>Programování středního syst. EZS</t>
  </si>
  <si>
    <t>M22-7</t>
  </si>
  <si>
    <t>Poplachový zabezpečovací a tísňový systém - D</t>
  </si>
  <si>
    <t>34121050R</t>
  </si>
  <si>
    <t>Kabel sdělovací s Cu jádrem SYKFY 5 x 2 x 0,50 mm</t>
  </si>
  <si>
    <t>Poznámka k položce:_x000d_
z výkresu Půdorys 1.np : 796</t>
  </si>
  <si>
    <t>371201305R</t>
  </si>
  <si>
    <t>Kabel FTP Cat6</t>
  </si>
  <si>
    <t>Poznámka k položce:_x000d_
z výkresu Půdorys 1.np : 62</t>
  </si>
  <si>
    <t>341350122R</t>
  </si>
  <si>
    <t>Kabel JXFE-V 2x2x0,8</t>
  </si>
  <si>
    <t>220026.R</t>
  </si>
  <si>
    <t>PIR detektor, vějíř 12x17m, volitelná PET do 36kg a volitelný pohled pod sebe</t>
  </si>
  <si>
    <t>Poznámka k položce:_x000d_
z výkresu Půdorys 1.np : 9</t>
  </si>
  <si>
    <t>220027.R</t>
  </si>
  <si>
    <t>Universální držák PIR čidel na zeď</t>
  </si>
  <si>
    <t>220028.R</t>
  </si>
  <si>
    <t>MG kontakt závrtný čtyřdrát do kovu, průměr 19mm, prac. mezera 18mm, kabel 5m</t>
  </si>
  <si>
    <t>Poznámka k položce:_x000d_
z výkresu Půdorys 1.np : 19</t>
  </si>
  <si>
    <t>220029.R</t>
  </si>
  <si>
    <t>Tísňové NC/NO tlačítko výklopné s pamětí poplachu</t>
  </si>
  <si>
    <t>Poznámka k položce:_x000d_
z výkresu Půdorys 1.np : 2</t>
  </si>
  <si>
    <t>4498611201R</t>
  </si>
  <si>
    <t>Hlásič optickokouřový, samoresetovací s paticí, NC/NO</t>
  </si>
  <si>
    <t>220030.R</t>
  </si>
  <si>
    <t>Nezálohovaná vnitřní siréna dvoutónová</t>
  </si>
  <si>
    <t>220031.R</t>
  </si>
  <si>
    <t>Koncentrátor v plastovém krytu pro 8 zón a 4 PGM výstupy</t>
  </si>
  <si>
    <t>Poznámka k položce:_x000d_
z výkresu Schéma PZTS : 3</t>
  </si>
  <si>
    <t>220032.R</t>
  </si>
  <si>
    <t>Systémový Ethernet (TCP/IP) komunikátor bez krytu</t>
  </si>
  <si>
    <t>Poznámka k položce:_x000d_
z výkresu Schéma PZTS : 1</t>
  </si>
  <si>
    <t>220033.R</t>
  </si>
  <si>
    <t>Ústředna až 48 zón a 8 grup v krytu bez klávesnice s komunikátorem a zdrojem</t>
  </si>
  <si>
    <t>220034.R</t>
  </si>
  <si>
    <t>LCD klávesnice s vestavěnou čtečkou EM karet a přívěšků</t>
  </si>
  <si>
    <t>Poznámka k položce:_x000d_
z výkresu Půdorys 1.np : 3</t>
  </si>
  <si>
    <t>220035.R</t>
  </si>
  <si>
    <t>Aku. HV12170 12V 17 181x76x167 5,9 5 - 7</t>
  </si>
  <si>
    <t>Poznámka k položce:_x000d_
z výkresu Schéma PZTS : 2</t>
  </si>
  <si>
    <t>220036.R</t>
  </si>
  <si>
    <t>GSM brána VT 20 - bez SIM karty</t>
  </si>
  <si>
    <t>220037.R</t>
  </si>
  <si>
    <t>Bezkontaktní přívěšek HID</t>
  </si>
  <si>
    <t>M22-8</t>
  </si>
  <si>
    <t>Akustická signalizace - M</t>
  </si>
  <si>
    <t>220038.R</t>
  </si>
  <si>
    <t>Montáž napaječe</t>
  </si>
  <si>
    <t>220039.R</t>
  </si>
  <si>
    <t>Montáž služební jednotky</t>
  </si>
  <si>
    <t>650101921R00</t>
  </si>
  <si>
    <t>Montáž svítidla</t>
  </si>
  <si>
    <t>220711309.R</t>
  </si>
  <si>
    <t>Montáž tísňového tlačítka volání (WC)</t>
  </si>
  <si>
    <t>220040.R</t>
  </si>
  <si>
    <t>Montáž alarmové jednotky</t>
  </si>
  <si>
    <t>M22-9</t>
  </si>
  <si>
    <t>Akustická signalizace - D</t>
  </si>
  <si>
    <t>220041.R</t>
  </si>
  <si>
    <t>Napaječ</t>
  </si>
  <si>
    <t>Poznámka k položce:_x000d_
z výkresu Půdorys 1.np : 1</t>
  </si>
  <si>
    <t>220042.R</t>
  </si>
  <si>
    <t>Služební jednotka</t>
  </si>
  <si>
    <t>34800601.VR</t>
  </si>
  <si>
    <t>Svítidlo</t>
  </si>
  <si>
    <t>220043.R</t>
  </si>
  <si>
    <t>Tlačítko nouzového volání (WC)</t>
  </si>
  <si>
    <t>220044.R</t>
  </si>
  <si>
    <t>Alarmová jednotka</t>
  </si>
  <si>
    <t>220045.R</t>
  </si>
  <si>
    <t>Objekt 01.4 - Budova návštěvnického centra - ZTI</t>
  </si>
  <si>
    <t>1 - Zemní práce D1.4.1 b) 01, 05, 12</t>
  </si>
  <si>
    <t>3 - Svislé a kompletní konstrukce D1.4.1 b) 11 D+M</t>
  </si>
  <si>
    <t>5 - Komunikace D1.4.1 b) 12 D+M</t>
  </si>
  <si>
    <t>99 - Staveništní přesun hmot</t>
  </si>
  <si>
    <t>721 - Vnitřní kanalizace D1.4.1 b) 05, 06, 12 D+M</t>
  </si>
  <si>
    <t>722 - Vnitřní vodovod D1.4.1 b) 01, 02 D+M</t>
  </si>
  <si>
    <t>725 - Zařizovací předměty Vnitřní vodovod D1.4.1 b) 02 D+M</t>
  </si>
  <si>
    <t>732 - Strojovny D1.4.1 b) 02, 04 D+M</t>
  </si>
  <si>
    <t xml:space="preserve">734 - Armatury  D1.4.1 b) 02, 04 D+M</t>
  </si>
  <si>
    <t>Zemní práce D1.4.1 b) 01, 05, 12</t>
  </si>
  <si>
    <t>131301111R00</t>
  </si>
  <si>
    <t>Hloubení nezapaž. jam hor.4 do 100 m3, STROJNĚ</t>
  </si>
  <si>
    <t>"žumpa :" (5*2*2,5)*1,2</t>
  </si>
  <si>
    <t>131301119R00</t>
  </si>
  <si>
    <t>Příplatek za lepivost - hloubení nezap.jam v hor.4</t>
  </si>
  <si>
    <t>132301112R00</t>
  </si>
  <si>
    <t>Hloubení rýh š.do 60 cm v hor.4 nad 100 m3,STROJNĚ</t>
  </si>
  <si>
    <t>(154*0,6*1)*1,2</t>
  </si>
  <si>
    <t>132301119R00</t>
  </si>
  <si>
    <t>Přípl.za lepivost,hloubení rýh 60 cm,hor.4,STROJNĚ</t>
  </si>
  <si>
    <t>174101101R00</t>
  </si>
  <si>
    <t>Zásyp jam, rýh, šachet se zhutněním</t>
  </si>
  <si>
    <t>Poznámka k položce:_x000d_
včetně strojního přemístění materiálu pro zásyp ze vzdálenosti do 10 m od okraje zásypu</t>
  </si>
  <si>
    <t>"žumpa :" ((5+2)*2,5)*0,7*1,2</t>
  </si>
  <si>
    <t>175101101RT2</t>
  </si>
  <si>
    <t>Obsyp potrubí bez prohození sypaniny s dodáním štěrkopísku frakce 0 - 22 mm</t>
  </si>
  <si>
    <t>(154*0,6*0,3)*1,2</t>
  </si>
  <si>
    <t>Svislé a kompletní konstrukce D1.4.1 b) 11 D+M</t>
  </si>
  <si>
    <t>382411115U00</t>
  </si>
  <si>
    <t>Nádrž PE 6500l běžné zatížení</t>
  </si>
  <si>
    <t>724319119R00</t>
  </si>
  <si>
    <t>Montáž nádrže stojaté 5000 litrů</t>
  </si>
  <si>
    <t>Komunikace D1.4.1 b) 12 D+M</t>
  </si>
  <si>
    <t>597101111RT1</t>
  </si>
  <si>
    <t>Montáž odvodňovacího žlabu - polymerbeton A15 včetně betonového lože C 12/15, zatížení A 15 kN</t>
  </si>
  <si>
    <t>5-01</t>
  </si>
  <si>
    <t>Žlab odvodňovací 100x40, zatížení A15, rošt zápach. uzávěra, polymerbeton, štěrbinový nástavec nerez</t>
  </si>
  <si>
    <t>Staveništní přesun hmot</t>
  </si>
  <si>
    <t>998011001R00</t>
  </si>
  <si>
    <t>Přesun hmot pro budovy zděné výšky do 6 m</t>
  </si>
  <si>
    <t>721</t>
  </si>
  <si>
    <t>Vnitřní kanalizace D1.4.1 b) 05, 06, 12 D+M</t>
  </si>
  <si>
    <t>721176102R00</t>
  </si>
  <si>
    <t>Potrubí HT připojovací D 40 x 1,8 mm</t>
  </si>
  <si>
    <t>Poznámka k položce:_x000d_
Potrubí včetně tvarovek. Bez zednických výpomocí.</t>
  </si>
  <si>
    <t>721176103R00</t>
  </si>
  <si>
    <t>Potrubí HT připojovací D 50 x 1,8 mm</t>
  </si>
  <si>
    <t>721176104R00</t>
  </si>
  <si>
    <t>Potrubí HT připojovací D 75 x 1,9 mm</t>
  </si>
  <si>
    <t>721176105R00</t>
  </si>
  <si>
    <t>Potrubí HT připojovací D 110 x 2,7 mm</t>
  </si>
  <si>
    <t>721176115R00</t>
  </si>
  <si>
    <t>Potrubí HT odpadní svislé D 110 x 2,7 mm</t>
  </si>
  <si>
    <t>Poznámka k položce:_x000d_
Potrubí včetně tvarovek, objímek a vložek pro tlumení hluku. Bez zednických výpomocí._x000d_
Včetně zřízení a demontáže pomocného lešení.</t>
  </si>
  <si>
    <t>721176222R00</t>
  </si>
  <si>
    <t>Potrubí KG svodné (ležaté) v zemi D 110 x 3,2 mm</t>
  </si>
  <si>
    <t>721176223R00</t>
  </si>
  <si>
    <t>Potrubí KG svodné (ležaté) v zemi D 125 x 3,2 mm</t>
  </si>
  <si>
    <t>"splašky + deště"53+27</t>
  </si>
  <si>
    <t>721176224R00</t>
  </si>
  <si>
    <t>Potrubí KG svodné (ležaté) v zemi D 160 x 4,0 mm</t>
  </si>
  <si>
    <t>"deště"17</t>
  </si>
  <si>
    <t>721194105R00</t>
  </si>
  <si>
    <t>Vyvedení odpadních výpustek D 50 x 1,8</t>
  </si>
  <si>
    <t>721194109R00</t>
  </si>
  <si>
    <t>Vyvedení odpadních výpustek D 110 x 2,3</t>
  </si>
  <si>
    <t>721223423RT1</t>
  </si>
  <si>
    <t>Vpusť podlahová se zápachovou uzávěrkou HL 310N mřížka nerez 115 x 115 D 50/75/110 mm</t>
  </si>
  <si>
    <t>721242110RT1</t>
  </si>
  <si>
    <t>Lapač střešních splavenin PP HL600, kloub zápachová klapka, koš na listí, DN 100</t>
  </si>
  <si>
    <t>721290111R00</t>
  </si>
  <si>
    <t>Zkouška těsnosti kanalizace vodou DN 125</t>
  </si>
  <si>
    <t>998721102R00</t>
  </si>
  <si>
    <t>Přesun hmot pro vnitřní kanalizaci, výšky do 12 m</t>
  </si>
  <si>
    <t>722</t>
  </si>
  <si>
    <t>Vnitřní vodovod D1.4.1 b) 01, 02 D+M</t>
  </si>
  <si>
    <t>722171213R00</t>
  </si>
  <si>
    <t>Potrubí z PEHD, D 32 x 3,0 mm, PN10</t>
  </si>
  <si>
    <t>Poznámka k položce:_x000d_
Potrubí včetně tvarovek, rozebiratelných svěrných spojek a zednických výpomocí._x000d_
Včetně pomocného lešení o výšce podlahy do 1900 mm a pro zatížení do 1,5 kPa.</t>
  </si>
  <si>
    <t>722172331R00</t>
  </si>
  <si>
    <t>Potrubí z PPR, D 20x3,4 mm, PN 20, vč. zed. výpom.</t>
  </si>
  <si>
    <t>Poznámka k položce:_x000d_
Potrubí včetně tvarovek a zednických výpomocí._x000d_
Včetně pomocného lešení o výšce podlahy do 1900 mm a pro zatížení do 1,5 kPa.</t>
  </si>
  <si>
    <t>722172332R00</t>
  </si>
  <si>
    <t>Potrubí z PPR, D 25x4,2 mm, PN 20, vč. zed. výpom.</t>
  </si>
  <si>
    <t>722172333R00</t>
  </si>
  <si>
    <t>Potrubí z PPR, D 32x5,4 mm, PN 20, vč. zed. výpom.</t>
  </si>
  <si>
    <t>722182001RT1</t>
  </si>
  <si>
    <t>Montáž izol.skruží na potrubí přímé DN 25,sam.spoj samolepicí spoj nebo rychlouzávěr</t>
  </si>
  <si>
    <t>722182004RT1</t>
  </si>
  <si>
    <t>Montáž izol.skruží na potrubí přímé DN 40,sam.spoj samolepicí spoj nebo rychlouzávěr</t>
  </si>
  <si>
    <t>722190223R00</t>
  </si>
  <si>
    <t>Přípojky vodovodní pro pevné připojení DN 25</t>
  </si>
  <si>
    <t>Poznámka k položce:_x000d_
Včetně vyvedení a upevnění výpustek.</t>
  </si>
  <si>
    <t>722290226R00</t>
  </si>
  <si>
    <t>Zkouška tlaku potrubí závitového DN 50</t>
  </si>
  <si>
    <t>Poznámka k položce:_x000d_
Včetně dodávky vody, uzavření a zabezpečení konců potrubí.</t>
  </si>
  <si>
    <t>722290234R00</t>
  </si>
  <si>
    <t>Proplach a dezinfekce vodovod.potrubí DN 80</t>
  </si>
  <si>
    <t>Poznámka k položce:_x000d_
Včetně dodání desinfekčního prostředku.</t>
  </si>
  <si>
    <t>28377013R</t>
  </si>
  <si>
    <t>Izolace potrubí DAPE Tubex 22 x 10 mm</t>
  </si>
  <si>
    <t>28377014R</t>
  </si>
  <si>
    <t>Izolace potrubí DAPE Tubex 28 x 10 mm</t>
  </si>
  <si>
    <t>28377015R</t>
  </si>
  <si>
    <t>Izolace potrubí DAPE Tubex 35 x 10 mm</t>
  </si>
  <si>
    <t>998722101R00</t>
  </si>
  <si>
    <t>Přesun hmot pro vnitřní vodovod, výšky do 6 m</t>
  </si>
  <si>
    <t>725</t>
  </si>
  <si>
    <t>Zařizovací předměty Vnitřní vodovod D1.4.1 b) 02 D+M</t>
  </si>
  <si>
    <t>725014131R00</t>
  </si>
  <si>
    <t>Klozet závěsný OLYMP + sedátko, bílý</t>
  </si>
  <si>
    <t>725019101R00</t>
  </si>
  <si>
    <t>Výlevka stojící MIRA 5104.6 s plastovou mřížkou</t>
  </si>
  <si>
    <t>725111264RT1</t>
  </si>
  <si>
    <t>Nádrž splachovací FRIAFIX vestavěná ovlád.zepředu do sádrokartonu</t>
  </si>
  <si>
    <t>725112011R00</t>
  </si>
  <si>
    <t>Souprava zvukizolační mezi klozet a stěnu FRIABLOC</t>
  </si>
  <si>
    <t>725119306R00</t>
  </si>
  <si>
    <t>Montáž klozetu závěsného</t>
  </si>
  <si>
    <t>725119402R00</t>
  </si>
  <si>
    <t>Montáž předstěnových systémů do sádrokartonu</t>
  </si>
  <si>
    <t>725121612R00</t>
  </si>
  <si>
    <t xml:space="preserve">Splachovač pisoárů automatický  SLP 02KZ</t>
  </si>
  <si>
    <t>725122002U00</t>
  </si>
  <si>
    <t>Mtž pisoáru automat splach</t>
  </si>
  <si>
    <t>725122112R00</t>
  </si>
  <si>
    <t>Pisoárová mísa diturvitová č. 4110.0 DOMINO</t>
  </si>
  <si>
    <t>725211601U00</t>
  </si>
  <si>
    <t>Umyvadlo keram bez krytu 500 mm</t>
  </si>
  <si>
    <t>725219201R00</t>
  </si>
  <si>
    <t>Montáž umyvadel na konzoly</t>
  </si>
  <si>
    <t>Poznámka k položce:_x000d_
Včetně dodání zápachové uzávěrky.</t>
  </si>
  <si>
    <t>725245113U00</t>
  </si>
  <si>
    <t>Zástěna sprch jedno boční 900 mm</t>
  </si>
  <si>
    <t>725249103R00</t>
  </si>
  <si>
    <t>Montáž sprchových koutů</t>
  </si>
  <si>
    <t>725339101R00</t>
  </si>
  <si>
    <t>Montáž výlevky diturvitové, bez nádrže a armatur</t>
  </si>
  <si>
    <t>725411111U00</t>
  </si>
  <si>
    <t>Žlab nerez sprchový, 900, vč. montáže</t>
  </si>
  <si>
    <t>725539105R00</t>
  </si>
  <si>
    <t xml:space="preserve">Montáž elektr.ohřívačů, ostatní typy  160 l</t>
  </si>
  <si>
    <t>Poznámka k položce:_x000d_
Včetně upevnění zásobníků na příčky tl. 15 cm, na zdi a na nosné konstrukce.</t>
  </si>
  <si>
    <t>725759301R00</t>
  </si>
  <si>
    <t>Montáž laboratorního výtokového ventilu</t>
  </si>
  <si>
    <t>725810401R00</t>
  </si>
  <si>
    <t>Ventil rohový bez přípoj. trubičky T 66 G 1/2</t>
  </si>
  <si>
    <t>725811115U00</t>
  </si>
  <si>
    <t>Ventil výtokový stěna G1/2x80 mm</t>
  </si>
  <si>
    <t>725819402R00</t>
  </si>
  <si>
    <t>Montáž ventilu rohového bez trubičky G 1/2</t>
  </si>
  <si>
    <t>725829201RT1</t>
  </si>
  <si>
    <t>Montáž baterie umyv.a dřezové nástěnné chromové včetně dodávky pákové baterie</t>
  </si>
  <si>
    <t>725829301RT2</t>
  </si>
  <si>
    <t>Montáž baterie umyv.a dřezové stojánkové včetně baterie</t>
  </si>
  <si>
    <t>725841353U00</t>
  </si>
  <si>
    <t>Baterie sprcha aut+směš baterie+růž</t>
  </si>
  <si>
    <t>725849200R00</t>
  </si>
  <si>
    <t>Montáž baterií sprchových, nastavitelná výška</t>
  </si>
  <si>
    <t>725860201RT1</t>
  </si>
  <si>
    <t>Sifon dřezový HL100, 6/4 ", přípoj myčka, pračka zpětná klapka, D 40, 50 mm, kulový kloub na odtoku</t>
  </si>
  <si>
    <t>725860213R00</t>
  </si>
  <si>
    <t>Sifon umyvadlový HL132, D 32, 40 mm</t>
  </si>
  <si>
    <t>725980113R00</t>
  </si>
  <si>
    <t>Dvířka vanová 300 x 300 mm</t>
  </si>
  <si>
    <t>54132238R</t>
  </si>
  <si>
    <t>Ohřívač vody elektrický EO 150 GL</t>
  </si>
  <si>
    <t>55110156R</t>
  </si>
  <si>
    <t>Ventil výtokový mosazný K-3 T 1/2"</t>
  </si>
  <si>
    <t>998725101R00</t>
  </si>
  <si>
    <t>Přesun hmot pro zařizovací předměty, výšky do 6 m</t>
  </si>
  <si>
    <t>732</t>
  </si>
  <si>
    <t>Strojovny D1.4.1 b) 02, 04 D+M</t>
  </si>
  <si>
    <t>732339102R00</t>
  </si>
  <si>
    <t>Montáž nádoby expanzní tlakové 25 l.</t>
  </si>
  <si>
    <t>732429111R00</t>
  </si>
  <si>
    <t>Montáž čerpadel oběhových spirálních, DN 25</t>
  </si>
  <si>
    <t>732-01</t>
  </si>
  <si>
    <t>Tlaková expanzní nádoba s vakem, 18 l/10 bar připojovací armatura</t>
  </si>
  <si>
    <t>732-02</t>
  </si>
  <si>
    <t>Čerpadlo cirkulační pro pitnou vodu, Qmax 0,5 m3/h Hmax 1,2 m, 10 bar, automatický provoz</t>
  </si>
  <si>
    <t>734</t>
  </si>
  <si>
    <t xml:space="preserve">Armatury  D1.4.1 b) 02, 04 D+M</t>
  </si>
  <si>
    <t>734209114R00</t>
  </si>
  <si>
    <t>Montáž armatur závitových,se 2závity, G 3/4</t>
  </si>
  <si>
    <t>734209114RT2</t>
  </si>
  <si>
    <t>Montáž armatur závitových,se 2závity, G 3/4 včetně kulového kohoutu</t>
  </si>
  <si>
    <t>734209114RT3</t>
  </si>
  <si>
    <t>Montáž armatur závitových,se 2závity, G 3/4 včetně filtru</t>
  </si>
  <si>
    <t>734209114RT4</t>
  </si>
  <si>
    <t>Montáž armatur závitových,se 2závity, G 3/4 včetně klapky zpětné</t>
  </si>
  <si>
    <t>734209115RT2</t>
  </si>
  <si>
    <t>Montáž armatur závitových,se 2závity, G 1 včetně kulového kohoutu</t>
  </si>
  <si>
    <t>734251212U00</t>
  </si>
  <si>
    <t>Ventil pojist G3/4 tlak -6barů</t>
  </si>
  <si>
    <t>998734101R00</t>
  </si>
  <si>
    <t>Přesun hmot pro armatury, výšky do 6 m</t>
  </si>
  <si>
    <t>Objekt 01.5 - Budova návštěvnického centra - VZT</t>
  </si>
  <si>
    <t>713 - Izolace tepelné D1.4.3.b) 01, 02</t>
  </si>
  <si>
    <t>766 - Konstrukce truhlářské D1.4.3.b) 01, 02</t>
  </si>
  <si>
    <t>767 - Konstrukce zámečnické D1.4.3.b) 01, 02</t>
  </si>
  <si>
    <t>M21 - Elektromontáže D1.4.3.b) 01, 02</t>
  </si>
  <si>
    <t>M23 - Montáže potrubí D1.4.3.b) 01, 02</t>
  </si>
  <si>
    <t>M24 - Montáže vzduchotechnických zařízení D1.4.3.b) 01, 02 D+M</t>
  </si>
  <si>
    <t>Izolace tepelné D1.4.3.b) 01, 02</t>
  </si>
  <si>
    <t>713491111R00</t>
  </si>
  <si>
    <t xml:space="preserve">Izolace -  montáž oplechování pevného - potrubí</t>
  </si>
  <si>
    <t>19420825R</t>
  </si>
  <si>
    <t xml:space="preserve">Plech Al 99,5  0,63x500x2000 mm měkký</t>
  </si>
  <si>
    <t>kg</t>
  </si>
  <si>
    <t>Konstrukce truhlářské D1.4.3.b) 01, 02</t>
  </si>
  <si>
    <t>766664911R00</t>
  </si>
  <si>
    <t>Vyřezání otvoru v dveřních křídlech kompletizovan.</t>
  </si>
  <si>
    <t>767</t>
  </si>
  <si>
    <t>Konstrukce zámečnické D1.4.3.b) 01, 02</t>
  </si>
  <si>
    <t>767591220R00</t>
  </si>
  <si>
    <t>Montáž vzduchotechnické mřížky s prostupem</t>
  </si>
  <si>
    <t>M21</t>
  </si>
  <si>
    <t>Elektromontáže D1.4.3.b) 01, 02</t>
  </si>
  <si>
    <t>210290751R00</t>
  </si>
  <si>
    <t>Montáž ventilátoru do 1,5 kW</t>
  </si>
  <si>
    <t>M21-01</t>
  </si>
  <si>
    <t>Ventilátor malý, axiální vsuvný IP44 se zpět. kl. 190 m3/h/0 Pa, 16 W, 230 V</t>
  </si>
  <si>
    <t>M23</t>
  </si>
  <si>
    <t>Montáže potrubí D1.4.3.b) 01, 02</t>
  </si>
  <si>
    <t>230330092R00</t>
  </si>
  <si>
    <t>Izolace potrubí D do 108 mm</t>
  </si>
  <si>
    <t>M24</t>
  </si>
  <si>
    <t>Montáže vzduchotechnických zařízení D1.4.3.b) 01, 02 D+M</t>
  </si>
  <si>
    <t>240071102R00</t>
  </si>
  <si>
    <t>Ventil talířový z termoplastů vel. 100,160,250</t>
  </si>
  <si>
    <t>240080003R00</t>
  </si>
  <si>
    <t>Potrubí kruhové sk. I. PK 120311 do d 200</t>
  </si>
  <si>
    <t>M24-001</t>
  </si>
  <si>
    <t>Zpětná klapka samotížná D200</t>
  </si>
  <si>
    <t>M24-002</t>
  </si>
  <si>
    <t>Zpětná kapka samotížná D150</t>
  </si>
  <si>
    <t>M24-003</t>
  </si>
  <si>
    <t>Ohebná Al laminátová hadice D203, izolovaná 25 mm, 16 kg/m3,</t>
  </si>
  <si>
    <t>M24-004</t>
  </si>
  <si>
    <t>Dveřní mřížka</t>
  </si>
  <si>
    <t>M24-005</t>
  </si>
  <si>
    <t>T-kus D 200/200</t>
  </si>
  <si>
    <t>M24-006</t>
  </si>
  <si>
    <t>Oblouk 90/200</t>
  </si>
  <si>
    <t>M24-007</t>
  </si>
  <si>
    <t>Oblouk 90/150</t>
  </si>
  <si>
    <t>M24-008</t>
  </si>
  <si>
    <t>Oblouk 30/200</t>
  </si>
  <si>
    <t>M24-009</t>
  </si>
  <si>
    <t>Oblouk 30/150</t>
  </si>
  <si>
    <t>M24-010</t>
  </si>
  <si>
    <t>Kruhové potrubí D200/3000</t>
  </si>
  <si>
    <t>M24-011</t>
  </si>
  <si>
    <t>Kruhové potrubí D150/3000</t>
  </si>
  <si>
    <t>M24-012</t>
  </si>
  <si>
    <t>Spojovací a montážní materiál</t>
  </si>
  <si>
    <t>Objekt 02 - Přístupový chodník, parkovací stání, přístřešek</t>
  </si>
  <si>
    <t>Město Králíky,Velké nám.5,Králíky</t>
  </si>
  <si>
    <t>ing.arch.D.Vahala</t>
  </si>
  <si>
    <t xml:space="preserve">    5 - Komunikace pozemní</t>
  </si>
  <si>
    <t>Sejmutí ornice plochy do 100 m2 tl vrstvy 150 mm strojně-D.1.5b)01</t>
  </si>
  <si>
    <t>(195+75)*0,15</t>
  </si>
  <si>
    <t>26*0,1</t>
  </si>
  <si>
    <t>121-pc 1</t>
  </si>
  <si>
    <t>Hrubá úprava terénu</t>
  </si>
  <si>
    <t>131251103</t>
  </si>
  <si>
    <t>Hloubení jam nezapažených v hornině třídy těžitelnosti I, skupiny 3 objem do 100 m3 strojně -D.1.5b)01</t>
  </si>
  <si>
    <t>195*0,25+75*0,15</t>
  </si>
  <si>
    <t>133251101</t>
  </si>
  <si>
    <t>Hloubení šachet nezapažených v hornině třídy těžitelnosti I, skupiny 3 objem do 20 m3-D.1.5b)01</t>
  </si>
  <si>
    <t>0,3*0,3*0,9*5</t>
  </si>
  <si>
    <t>60+0,405</t>
  </si>
  <si>
    <t>60,405*1,8</t>
  </si>
  <si>
    <t>60,0+0,405</t>
  </si>
  <si>
    <t>180404112</t>
  </si>
  <si>
    <t>Založení hřišťového trávníku výsevem na vrstvě substrátu-D.1.5b)01</t>
  </si>
  <si>
    <t>00572410</t>
  </si>
  <si>
    <t>osivo směs travní parková</t>
  </si>
  <si>
    <t>212*0,03</t>
  </si>
  <si>
    <t>181951112</t>
  </si>
  <si>
    <t>Úprava pláně v hornině třídy těžitelnosti I, skupiny 1 až 3 se zhutněním-D.1.5b)01</t>
  </si>
  <si>
    <t>26+195+75+1,05*2,22</t>
  </si>
  <si>
    <t>182313101</t>
  </si>
  <si>
    <t>Vyplnění otvorů tvárnic nebo panelů ornicí</t>
  </si>
  <si>
    <t>10371500</t>
  </si>
  <si>
    <t>substrát pro trávníky VL</t>
  </si>
  <si>
    <t>185803111</t>
  </si>
  <si>
    <t>Ošetření trávníku shrabáním v rovině a svahu do 1:5</t>
  </si>
  <si>
    <t>275313611</t>
  </si>
  <si>
    <t>Základové patky z betonu tř. C 16/20-d.1.5b)02</t>
  </si>
  <si>
    <t>0,3*0,3*5</t>
  </si>
  <si>
    <t>275-pc 1</t>
  </si>
  <si>
    <t>D+m kotvy do základů-D.1.5b)02</t>
  </si>
  <si>
    <t>Komunikace pozemní</t>
  </si>
  <si>
    <t>564732111R</t>
  </si>
  <si>
    <t>Podklad z vibrovaného štěrku VŠ tl 100 mm-úprava stáv.zpevněných ploch-D.1.5b)01</t>
  </si>
  <si>
    <t>564801112</t>
  </si>
  <si>
    <t>Podklad ze štěrkodrtě ŠD tl 40 mm</t>
  </si>
  <si>
    <t>195+91,331</t>
  </si>
  <si>
    <t>564851111</t>
  </si>
  <si>
    <t>Podklad ze štěrkodrtě ŠD tl 150 mm</t>
  </si>
  <si>
    <t>88,98+2,22*1,05</t>
  </si>
  <si>
    <t>564871111</t>
  </si>
  <si>
    <t>Podklad ze štěrkodrtě ŠD tl 250 mm</t>
  </si>
  <si>
    <t>596411111</t>
  </si>
  <si>
    <t>Kladení dlažby z vegetačních tvárnic komunikací pro pěší tl 80 mm pl do 50 m2</t>
  </si>
  <si>
    <t>BBC.0007467.URS</t>
  </si>
  <si>
    <t>tvárnice betonová zatravňovací 10, 60x40x10cm</t>
  </si>
  <si>
    <t>195/0,4/0,6*1,02</t>
  </si>
  <si>
    <t>596811120</t>
  </si>
  <si>
    <t>Kladení betonové dlažby komunikací pro pěší do lože z kameniva vel do 0,09 m2 plochy do 50 m2</t>
  </si>
  <si>
    <t>TSH.pc 1</t>
  </si>
  <si>
    <t xml:space="preserve">DLAŽDICE  BETONOVÉ  HBB  50x50x5 cm</t>
  </si>
  <si>
    <t>916131112</t>
  </si>
  <si>
    <t>Osazení silničního obrubníku betonového ležatého bez boční opěry do lože z betonu prostého</t>
  </si>
  <si>
    <t>30,5+3</t>
  </si>
  <si>
    <t>59217023</t>
  </si>
  <si>
    <t>obrubník betonový chodníkový 1000x150x250mm</t>
  </si>
  <si>
    <t>BTB.24117</t>
  </si>
  <si>
    <t>obrubník betonový silniční nájezdový Standard 100x15x15cm</t>
  </si>
  <si>
    <t>33,5*1,02</t>
  </si>
  <si>
    <t>916131213</t>
  </si>
  <si>
    <t>Osazení silničního obrubníku betonového stojatého s boční opěrou do lože z betonu prostého</t>
  </si>
  <si>
    <t>916331112</t>
  </si>
  <si>
    <t>Osazení zahradního obrubníku betonového do lože z betonu s boční opěrou</t>
  </si>
  <si>
    <t>(9+1,5+1,5+5*2+6+4+20+3+5,5+1,5+14,5+5,5+20+7,0+6,47+0,5+1,5+4,5)</t>
  </si>
  <si>
    <t>1+2,5+4</t>
  </si>
  <si>
    <t>59217001</t>
  </si>
  <si>
    <t>obrubník betonový zahradní 1000x50x250mm</t>
  </si>
  <si>
    <t>916991121</t>
  </si>
  <si>
    <t>Lože pod obrubníky, krajníky nebo obruby z dlažebních kostek z betonu prostého</t>
  </si>
  <si>
    <t>(33,5+46,5+123,47)*0,25*0,25</t>
  </si>
  <si>
    <t>998223011</t>
  </si>
  <si>
    <t>Přesun hmot pro pozemní komunikace s krytem dlážděným</t>
  </si>
  <si>
    <t>762112110</t>
  </si>
  <si>
    <t>Montáž tesařských stěn na hladko z hraněného řeziva průřezové plochy do 120 cm2-D.1.5b)02</t>
  </si>
  <si>
    <t>5*1,6</t>
  </si>
  <si>
    <t>5*1,6+0,85*2+1,8+2*4</t>
  </si>
  <si>
    <t>6,9</t>
  </si>
  <si>
    <t>Montáž vázaných kcí krovů pravidelných z hraněného řeziva průřezové plochy do 120 cm2</t>
  </si>
  <si>
    <t>(2,22+0,85)*2+0,85</t>
  </si>
  <si>
    <t>60512136</t>
  </si>
  <si>
    <t>hranol konstrukční masivní KVH 40 x 80 x 5000mm,smrkové nepohledové</t>
  </si>
  <si>
    <t>19,5*1,1</t>
  </si>
  <si>
    <t>605121361</t>
  </si>
  <si>
    <t>hranol konstrukční masivní KVH 100 x 100 x 5000mm,smrkové nepohledové</t>
  </si>
  <si>
    <t>8*1,1</t>
  </si>
  <si>
    <t>605121362</t>
  </si>
  <si>
    <t>hranol konstrukční masivní KVH 100 x 160 x 13000mm,smrkové nepohledové</t>
  </si>
  <si>
    <t>6,99*1,1*2</t>
  </si>
  <si>
    <t>762395000</t>
  </si>
  <si>
    <t>Spojovací prostředky krovů, bednění, laťování, nadstřešních konstrukcí</t>
  </si>
  <si>
    <t>7,7*0,1*0,16*1,1*2</t>
  </si>
  <si>
    <t>8,8*1,1*0,04*0,08</t>
  </si>
  <si>
    <t>21,01*1,1*0,1*0,1</t>
  </si>
  <si>
    <t>998762201</t>
  </si>
  <si>
    <t>Přesun hmot procentní pro kce tesařské v objektech v do 6 m</t>
  </si>
  <si>
    <t>764111643R</t>
  </si>
  <si>
    <t xml:space="preserve">Krytina střechy  z Pz plechu s povrchovou úpravou -trapézový plech-D.1.5b)02</t>
  </si>
  <si>
    <t>2,35*1,2</t>
  </si>
  <si>
    <t>766-pc 1</t>
  </si>
  <si>
    <t>D+m obložení fasády dřev.latěmi-horský modřín,ochranný funficidní nátěr+nosný rošt KVH dřev.hranoly-D.1.5b)02</t>
  </si>
  <si>
    <t>1,25*1,7*2+2,22*1,7</t>
  </si>
  <si>
    <t>7831R</t>
  </si>
  <si>
    <t>Dřevěné prvky opatřit ochraným lazur.nátěrem-D.1.5b)02</t>
  </si>
  <si>
    <t>Objekt 03 - Vedlejší rozpočtové náklady</t>
  </si>
  <si>
    <t xml:space="preserve"> ing.arch.David Vahala</t>
  </si>
  <si>
    <t>VRN - Vedlejší rozpočtové náklady</t>
  </si>
  <si>
    <t xml:space="preserve">    VRN1 - Průzkumné, geodetické a projektové práce</t>
  </si>
  <si>
    <t xml:space="preserve">    VRN2 - Zařízení staveniště</t>
  </si>
  <si>
    <t xml:space="preserve">    VRN3 - Územní vlivy</t>
  </si>
  <si>
    <t>VRN</t>
  </si>
  <si>
    <t>VRN1</t>
  </si>
  <si>
    <t>Průzkumné, geodetické a projektové práce</t>
  </si>
  <si>
    <t>012002000</t>
  </si>
  <si>
    <t>Geodetické vytyčení stavby</t>
  </si>
  <si>
    <t>013002000</t>
  </si>
  <si>
    <t>Geometrický plán</t>
  </si>
  <si>
    <t>0130020001</t>
  </si>
  <si>
    <t>Vytyčení a ochrana podzemních sítí</t>
  </si>
  <si>
    <t>0130020002</t>
  </si>
  <si>
    <t>projektová dok.skutečného provedení stavby-3 paré</t>
  </si>
  <si>
    <t>VRN2</t>
  </si>
  <si>
    <t>Zařízení staveniště</t>
  </si>
  <si>
    <t>021</t>
  </si>
  <si>
    <t>0211</t>
  </si>
  <si>
    <t>Závěrečný úklid</t>
  </si>
  <si>
    <t>VRN3</t>
  </si>
  <si>
    <t>Územní vlivy</t>
  </si>
  <si>
    <t>030</t>
  </si>
  <si>
    <t>Územní vlivy (vliv klimatických podmínek,ztížené dopravní podmínky)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</si>
</sst>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8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37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32" t="s">
        <v>41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42</v>
      </c>
      <c r="G30" s="47"/>
      <c r="H30" s="47"/>
      <c r="I30" s="47"/>
      <c r="J30" s="47"/>
      <c r="K30" s="47"/>
      <c r="L30" s="48">
        <v>0.14999999999999999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48">
        <v>0.14999999999999999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51</v>
      </c>
      <c r="AI60" s="42"/>
      <c r="AJ60" s="42"/>
      <c r="AK60" s="42"/>
      <c r="AL60" s="42"/>
      <c r="AM60" s="64" t="s">
        <v>52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54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51</v>
      </c>
      <c r="AI75" s="42"/>
      <c r="AJ75" s="42"/>
      <c r="AK75" s="42"/>
      <c r="AL75" s="42"/>
      <c r="AM75" s="64" t="s">
        <v>52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55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MUZEUM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Návštěvnické centrum turistické oblasti Králický Sněžník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Králíky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4. 1. 2021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Město Králíky,Velké nám.5,561 69 Králíky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ing.arch.David Vahala</v>
      </c>
      <c r="AN89" s="71"/>
      <c r="AO89" s="71"/>
      <c r="AP89" s="71"/>
      <c r="AQ89" s="40"/>
      <c r="AR89" s="44"/>
      <c r="AS89" s="81" t="s">
        <v>56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57</v>
      </c>
      <c r="D92" s="94"/>
      <c r="E92" s="94"/>
      <c r="F92" s="94"/>
      <c r="G92" s="94"/>
      <c r="H92" s="95"/>
      <c r="I92" s="96" t="s">
        <v>58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59</v>
      </c>
      <c r="AH92" s="94"/>
      <c r="AI92" s="94"/>
      <c r="AJ92" s="94"/>
      <c r="AK92" s="94"/>
      <c r="AL92" s="94"/>
      <c r="AM92" s="94"/>
      <c r="AN92" s="96" t="s">
        <v>60</v>
      </c>
      <c r="AO92" s="94"/>
      <c r="AP92" s="98"/>
      <c r="AQ92" s="99" t="s">
        <v>61</v>
      </c>
      <c r="AR92" s="44"/>
      <c r="AS92" s="100" t="s">
        <v>62</v>
      </c>
      <c r="AT92" s="101" t="s">
        <v>63</v>
      </c>
      <c r="AU92" s="101" t="s">
        <v>64</v>
      </c>
      <c r="AV92" s="101" t="s">
        <v>65</v>
      </c>
      <c r="AW92" s="101" t="s">
        <v>66</v>
      </c>
      <c r="AX92" s="101" t="s">
        <v>67</v>
      </c>
      <c r="AY92" s="101" t="s">
        <v>68</v>
      </c>
      <c r="AZ92" s="101" t="s">
        <v>69</v>
      </c>
      <c r="BA92" s="101" t="s">
        <v>70</v>
      </c>
      <c r="BB92" s="101" t="s">
        <v>71</v>
      </c>
      <c r="BC92" s="101" t="s">
        <v>72</v>
      </c>
      <c r="BD92" s="102" t="s">
        <v>73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ROUND(SUM(AG95:AG101),2)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ROUND(SUM(AS95:AS101),2)</f>
        <v>0</v>
      </c>
      <c r="AT94" s="114">
        <f>ROUND(SUM(AV94:AW94),2)</f>
        <v>0</v>
      </c>
      <c r="AU94" s="115">
        <f>ROUND(SUM(AU95:AU101),5)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ROUND(SUM(AZ95:AZ101),2)</f>
        <v>0</v>
      </c>
      <c r="BA94" s="114">
        <f>ROUND(SUM(BA95:BA101),2)</f>
        <v>0</v>
      </c>
      <c r="BB94" s="114">
        <f>ROUND(SUM(BB95:BB101),2)</f>
        <v>0</v>
      </c>
      <c r="BC94" s="114">
        <f>ROUND(SUM(BC95:BC101),2)</f>
        <v>0</v>
      </c>
      <c r="BD94" s="116">
        <f>ROUND(SUM(BD95:BD101),2)</f>
        <v>0</v>
      </c>
      <c r="BE94" s="6"/>
      <c r="BS94" s="117" t="s">
        <v>75</v>
      </c>
      <c r="BT94" s="117" t="s">
        <v>76</v>
      </c>
      <c r="BU94" s="118" t="s">
        <v>77</v>
      </c>
      <c r="BV94" s="117" t="s">
        <v>78</v>
      </c>
      <c r="BW94" s="117" t="s">
        <v>5</v>
      </c>
      <c r="BX94" s="117" t="s">
        <v>79</v>
      </c>
      <c r="CL94" s="117" t="s">
        <v>1</v>
      </c>
    </row>
    <row r="95" s="7" customFormat="1" ht="24.75" customHeight="1">
      <c r="A95" s="119" t="s">
        <v>80</v>
      </c>
      <c r="B95" s="120"/>
      <c r="C95" s="121"/>
      <c r="D95" s="122" t="s">
        <v>81</v>
      </c>
      <c r="E95" s="122"/>
      <c r="F95" s="122"/>
      <c r="G95" s="122"/>
      <c r="H95" s="122"/>
      <c r="I95" s="123"/>
      <c r="J95" s="122" t="s">
        <v>82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'Objekt 01.1 - Budova návš...'!J30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83</v>
      </c>
      <c r="AR95" s="126"/>
      <c r="AS95" s="127">
        <v>0</v>
      </c>
      <c r="AT95" s="128">
        <f>ROUND(SUM(AV95:AW95),2)</f>
        <v>0</v>
      </c>
      <c r="AU95" s="129">
        <f>'Objekt 01.1 - Budova návš...'!P136</f>
        <v>0</v>
      </c>
      <c r="AV95" s="128">
        <f>'Objekt 01.1 - Budova návš...'!J33</f>
        <v>0</v>
      </c>
      <c r="AW95" s="128">
        <f>'Objekt 01.1 - Budova návš...'!J34</f>
        <v>0</v>
      </c>
      <c r="AX95" s="128">
        <f>'Objekt 01.1 - Budova návš...'!J35</f>
        <v>0</v>
      </c>
      <c r="AY95" s="128">
        <f>'Objekt 01.1 - Budova návš...'!J36</f>
        <v>0</v>
      </c>
      <c r="AZ95" s="128">
        <f>'Objekt 01.1 - Budova návš...'!F33</f>
        <v>0</v>
      </c>
      <c r="BA95" s="128">
        <f>'Objekt 01.1 - Budova návš...'!F34</f>
        <v>0</v>
      </c>
      <c r="BB95" s="128">
        <f>'Objekt 01.1 - Budova návš...'!F35</f>
        <v>0</v>
      </c>
      <c r="BC95" s="128">
        <f>'Objekt 01.1 - Budova návš...'!F36</f>
        <v>0</v>
      </c>
      <c r="BD95" s="130">
        <f>'Objekt 01.1 - Budova návš...'!F37</f>
        <v>0</v>
      </c>
      <c r="BE95" s="7"/>
      <c r="BT95" s="131" t="s">
        <v>84</v>
      </c>
      <c r="BV95" s="131" t="s">
        <v>78</v>
      </c>
      <c r="BW95" s="131" t="s">
        <v>85</v>
      </c>
      <c r="BX95" s="131" t="s">
        <v>5</v>
      </c>
      <c r="CL95" s="131" t="s">
        <v>1</v>
      </c>
      <c r="CM95" s="131" t="s">
        <v>86</v>
      </c>
    </row>
    <row r="96" s="7" customFormat="1" ht="24.75" customHeight="1">
      <c r="A96" s="119" t="s">
        <v>80</v>
      </c>
      <c r="B96" s="120"/>
      <c r="C96" s="121"/>
      <c r="D96" s="122" t="s">
        <v>87</v>
      </c>
      <c r="E96" s="122"/>
      <c r="F96" s="122"/>
      <c r="G96" s="122"/>
      <c r="H96" s="122"/>
      <c r="I96" s="123"/>
      <c r="J96" s="122" t="s">
        <v>88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'Objekt 01.2 - Budova návš...'!J30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83</v>
      </c>
      <c r="AR96" s="126"/>
      <c r="AS96" s="127">
        <v>0</v>
      </c>
      <c r="AT96" s="128">
        <f>ROUND(SUM(AV96:AW96),2)</f>
        <v>0</v>
      </c>
      <c r="AU96" s="129">
        <f>'Objekt 01.2 - Budova návš...'!P123</f>
        <v>0</v>
      </c>
      <c r="AV96" s="128">
        <f>'Objekt 01.2 - Budova návš...'!J33</f>
        <v>0</v>
      </c>
      <c r="AW96" s="128">
        <f>'Objekt 01.2 - Budova návš...'!J34</f>
        <v>0</v>
      </c>
      <c r="AX96" s="128">
        <f>'Objekt 01.2 - Budova návš...'!J35</f>
        <v>0</v>
      </c>
      <c r="AY96" s="128">
        <f>'Objekt 01.2 - Budova návš...'!J36</f>
        <v>0</v>
      </c>
      <c r="AZ96" s="128">
        <f>'Objekt 01.2 - Budova návš...'!F33</f>
        <v>0</v>
      </c>
      <c r="BA96" s="128">
        <f>'Objekt 01.2 - Budova návš...'!F34</f>
        <v>0</v>
      </c>
      <c r="BB96" s="128">
        <f>'Objekt 01.2 - Budova návš...'!F35</f>
        <v>0</v>
      </c>
      <c r="BC96" s="128">
        <f>'Objekt 01.2 - Budova návš...'!F36</f>
        <v>0</v>
      </c>
      <c r="BD96" s="130">
        <f>'Objekt 01.2 - Budova návš...'!F37</f>
        <v>0</v>
      </c>
      <c r="BE96" s="7"/>
      <c r="BT96" s="131" t="s">
        <v>84</v>
      </c>
      <c r="BV96" s="131" t="s">
        <v>78</v>
      </c>
      <c r="BW96" s="131" t="s">
        <v>89</v>
      </c>
      <c r="BX96" s="131" t="s">
        <v>5</v>
      </c>
      <c r="CL96" s="131" t="s">
        <v>1</v>
      </c>
      <c r="CM96" s="131" t="s">
        <v>86</v>
      </c>
    </row>
    <row r="97" s="7" customFormat="1" ht="24.75" customHeight="1">
      <c r="A97" s="119" t="s">
        <v>80</v>
      </c>
      <c r="B97" s="120"/>
      <c r="C97" s="121"/>
      <c r="D97" s="122" t="s">
        <v>90</v>
      </c>
      <c r="E97" s="122"/>
      <c r="F97" s="122"/>
      <c r="G97" s="122"/>
      <c r="H97" s="122"/>
      <c r="I97" s="123"/>
      <c r="J97" s="122" t="s">
        <v>91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'Objekt 01.3 - Budova návš...'!J30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83</v>
      </c>
      <c r="AR97" s="126"/>
      <c r="AS97" s="127">
        <v>0</v>
      </c>
      <c r="AT97" s="128">
        <f>ROUND(SUM(AV97:AW97),2)</f>
        <v>0</v>
      </c>
      <c r="AU97" s="129">
        <f>'Objekt 01.3 - Budova návš...'!P125</f>
        <v>0</v>
      </c>
      <c r="AV97" s="128">
        <f>'Objekt 01.3 - Budova návš...'!J33</f>
        <v>0</v>
      </c>
      <c r="AW97" s="128">
        <f>'Objekt 01.3 - Budova návš...'!J34</f>
        <v>0</v>
      </c>
      <c r="AX97" s="128">
        <f>'Objekt 01.3 - Budova návš...'!J35</f>
        <v>0</v>
      </c>
      <c r="AY97" s="128">
        <f>'Objekt 01.3 - Budova návš...'!J36</f>
        <v>0</v>
      </c>
      <c r="AZ97" s="128">
        <f>'Objekt 01.3 - Budova návš...'!F33</f>
        <v>0</v>
      </c>
      <c r="BA97" s="128">
        <f>'Objekt 01.3 - Budova návš...'!F34</f>
        <v>0</v>
      </c>
      <c r="BB97" s="128">
        <f>'Objekt 01.3 - Budova návš...'!F35</f>
        <v>0</v>
      </c>
      <c r="BC97" s="128">
        <f>'Objekt 01.3 - Budova návš...'!F36</f>
        <v>0</v>
      </c>
      <c r="BD97" s="130">
        <f>'Objekt 01.3 - Budova návš...'!F37</f>
        <v>0</v>
      </c>
      <c r="BE97" s="7"/>
      <c r="BT97" s="131" t="s">
        <v>84</v>
      </c>
      <c r="BV97" s="131" t="s">
        <v>78</v>
      </c>
      <c r="BW97" s="131" t="s">
        <v>92</v>
      </c>
      <c r="BX97" s="131" t="s">
        <v>5</v>
      </c>
      <c r="CL97" s="131" t="s">
        <v>1</v>
      </c>
      <c r="CM97" s="131" t="s">
        <v>86</v>
      </c>
    </row>
    <row r="98" s="7" customFormat="1" ht="24.75" customHeight="1">
      <c r="A98" s="119" t="s">
        <v>80</v>
      </c>
      <c r="B98" s="120"/>
      <c r="C98" s="121"/>
      <c r="D98" s="122" t="s">
        <v>93</v>
      </c>
      <c r="E98" s="122"/>
      <c r="F98" s="122"/>
      <c r="G98" s="122"/>
      <c r="H98" s="122"/>
      <c r="I98" s="123"/>
      <c r="J98" s="122" t="s">
        <v>94</v>
      </c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4">
        <f>'Objekt 01.4 - Budova návš...'!J30</f>
        <v>0</v>
      </c>
      <c r="AH98" s="123"/>
      <c r="AI98" s="123"/>
      <c r="AJ98" s="123"/>
      <c r="AK98" s="123"/>
      <c r="AL98" s="123"/>
      <c r="AM98" s="123"/>
      <c r="AN98" s="124">
        <f>SUM(AG98,AT98)</f>
        <v>0</v>
      </c>
      <c r="AO98" s="123"/>
      <c r="AP98" s="123"/>
      <c r="AQ98" s="125" t="s">
        <v>83</v>
      </c>
      <c r="AR98" s="126"/>
      <c r="AS98" s="127">
        <v>0</v>
      </c>
      <c r="AT98" s="128">
        <f>ROUND(SUM(AV98:AW98),2)</f>
        <v>0</v>
      </c>
      <c r="AU98" s="129">
        <f>'Objekt 01.4 - Budova návš...'!P125</f>
        <v>0</v>
      </c>
      <c r="AV98" s="128">
        <f>'Objekt 01.4 - Budova návš...'!J33</f>
        <v>0</v>
      </c>
      <c r="AW98" s="128">
        <f>'Objekt 01.4 - Budova návš...'!J34</f>
        <v>0</v>
      </c>
      <c r="AX98" s="128">
        <f>'Objekt 01.4 - Budova návš...'!J35</f>
        <v>0</v>
      </c>
      <c r="AY98" s="128">
        <f>'Objekt 01.4 - Budova návš...'!J36</f>
        <v>0</v>
      </c>
      <c r="AZ98" s="128">
        <f>'Objekt 01.4 - Budova návš...'!F33</f>
        <v>0</v>
      </c>
      <c r="BA98" s="128">
        <f>'Objekt 01.4 - Budova návš...'!F34</f>
        <v>0</v>
      </c>
      <c r="BB98" s="128">
        <f>'Objekt 01.4 - Budova návš...'!F35</f>
        <v>0</v>
      </c>
      <c r="BC98" s="128">
        <f>'Objekt 01.4 - Budova návš...'!F36</f>
        <v>0</v>
      </c>
      <c r="BD98" s="130">
        <f>'Objekt 01.4 - Budova návš...'!F37</f>
        <v>0</v>
      </c>
      <c r="BE98" s="7"/>
      <c r="BT98" s="131" t="s">
        <v>84</v>
      </c>
      <c r="BV98" s="131" t="s">
        <v>78</v>
      </c>
      <c r="BW98" s="131" t="s">
        <v>95</v>
      </c>
      <c r="BX98" s="131" t="s">
        <v>5</v>
      </c>
      <c r="CL98" s="131" t="s">
        <v>1</v>
      </c>
      <c r="CM98" s="131" t="s">
        <v>86</v>
      </c>
    </row>
    <row r="99" s="7" customFormat="1" ht="24.75" customHeight="1">
      <c r="A99" s="119" t="s">
        <v>80</v>
      </c>
      <c r="B99" s="120"/>
      <c r="C99" s="121"/>
      <c r="D99" s="122" t="s">
        <v>96</v>
      </c>
      <c r="E99" s="122"/>
      <c r="F99" s="122"/>
      <c r="G99" s="122"/>
      <c r="H99" s="122"/>
      <c r="I99" s="123"/>
      <c r="J99" s="122" t="s">
        <v>97</v>
      </c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4">
        <f>'Objekt 01.5 - Budova návš...'!J30</f>
        <v>0</v>
      </c>
      <c r="AH99" s="123"/>
      <c r="AI99" s="123"/>
      <c r="AJ99" s="123"/>
      <c r="AK99" s="123"/>
      <c r="AL99" s="123"/>
      <c r="AM99" s="123"/>
      <c r="AN99" s="124">
        <f>SUM(AG99,AT99)</f>
        <v>0</v>
      </c>
      <c r="AO99" s="123"/>
      <c r="AP99" s="123"/>
      <c r="AQ99" s="125" t="s">
        <v>83</v>
      </c>
      <c r="AR99" s="126"/>
      <c r="AS99" s="127">
        <v>0</v>
      </c>
      <c r="AT99" s="128">
        <f>ROUND(SUM(AV99:AW99),2)</f>
        <v>0</v>
      </c>
      <c r="AU99" s="129">
        <f>'Objekt 01.5 - Budova návš...'!P122</f>
        <v>0</v>
      </c>
      <c r="AV99" s="128">
        <f>'Objekt 01.5 - Budova návš...'!J33</f>
        <v>0</v>
      </c>
      <c r="AW99" s="128">
        <f>'Objekt 01.5 - Budova návš...'!J34</f>
        <v>0</v>
      </c>
      <c r="AX99" s="128">
        <f>'Objekt 01.5 - Budova návš...'!J35</f>
        <v>0</v>
      </c>
      <c r="AY99" s="128">
        <f>'Objekt 01.5 - Budova návš...'!J36</f>
        <v>0</v>
      </c>
      <c r="AZ99" s="128">
        <f>'Objekt 01.5 - Budova návš...'!F33</f>
        <v>0</v>
      </c>
      <c r="BA99" s="128">
        <f>'Objekt 01.5 - Budova návš...'!F34</f>
        <v>0</v>
      </c>
      <c r="BB99" s="128">
        <f>'Objekt 01.5 - Budova návš...'!F35</f>
        <v>0</v>
      </c>
      <c r="BC99" s="128">
        <f>'Objekt 01.5 - Budova návš...'!F36</f>
        <v>0</v>
      </c>
      <c r="BD99" s="130">
        <f>'Objekt 01.5 - Budova návš...'!F37</f>
        <v>0</v>
      </c>
      <c r="BE99" s="7"/>
      <c r="BT99" s="131" t="s">
        <v>84</v>
      </c>
      <c r="BV99" s="131" t="s">
        <v>78</v>
      </c>
      <c r="BW99" s="131" t="s">
        <v>98</v>
      </c>
      <c r="BX99" s="131" t="s">
        <v>5</v>
      </c>
      <c r="CL99" s="131" t="s">
        <v>1</v>
      </c>
      <c r="CM99" s="131" t="s">
        <v>86</v>
      </c>
    </row>
    <row r="100" s="7" customFormat="1" ht="24.75" customHeight="1">
      <c r="A100" s="119" t="s">
        <v>80</v>
      </c>
      <c r="B100" s="120"/>
      <c r="C100" s="121"/>
      <c r="D100" s="122" t="s">
        <v>99</v>
      </c>
      <c r="E100" s="122"/>
      <c r="F100" s="122"/>
      <c r="G100" s="122"/>
      <c r="H100" s="122"/>
      <c r="I100" s="123"/>
      <c r="J100" s="122" t="s">
        <v>100</v>
      </c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2"/>
      <c r="AC100" s="122"/>
      <c r="AD100" s="122"/>
      <c r="AE100" s="122"/>
      <c r="AF100" s="122"/>
      <c r="AG100" s="124">
        <f>'Objekt 02 - Přístupový ch...'!J30</f>
        <v>0</v>
      </c>
      <c r="AH100" s="123"/>
      <c r="AI100" s="123"/>
      <c r="AJ100" s="123"/>
      <c r="AK100" s="123"/>
      <c r="AL100" s="123"/>
      <c r="AM100" s="123"/>
      <c r="AN100" s="124">
        <f>SUM(AG100,AT100)</f>
        <v>0</v>
      </c>
      <c r="AO100" s="123"/>
      <c r="AP100" s="123"/>
      <c r="AQ100" s="125" t="s">
        <v>83</v>
      </c>
      <c r="AR100" s="126"/>
      <c r="AS100" s="127">
        <v>0</v>
      </c>
      <c r="AT100" s="128">
        <f>ROUND(SUM(AV100:AW100),2)</f>
        <v>0</v>
      </c>
      <c r="AU100" s="129">
        <f>'Objekt 02 - Přístupový ch...'!P127</f>
        <v>0</v>
      </c>
      <c r="AV100" s="128">
        <f>'Objekt 02 - Přístupový ch...'!J33</f>
        <v>0</v>
      </c>
      <c r="AW100" s="128">
        <f>'Objekt 02 - Přístupový ch...'!J34</f>
        <v>0</v>
      </c>
      <c r="AX100" s="128">
        <f>'Objekt 02 - Přístupový ch...'!J35</f>
        <v>0</v>
      </c>
      <c r="AY100" s="128">
        <f>'Objekt 02 - Přístupový ch...'!J36</f>
        <v>0</v>
      </c>
      <c r="AZ100" s="128">
        <f>'Objekt 02 - Přístupový ch...'!F33</f>
        <v>0</v>
      </c>
      <c r="BA100" s="128">
        <f>'Objekt 02 - Přístupový ch...'!F34</f>
        <v>0</v>
      </c>
      <c r="BB100" s="128">
        <f>'Objekt 02 - Přístupový ch...'!F35</f>
        <v>0</v>
      </c>
      <c r="BC100" s="128">
        <f>'Objekt 02 - Přístupový ch...'!F36</f>
        <v>0</v>
      </c>
      <c r="BD100" s="130">
        <f>'Objekt 02 - Přístupový ch...'!F37</f>
        <v>0</v>
      </c>
      <c r="BE100" s="7"/>
      <c r="BT100" s="131" t="s">
        <v>84</v>
      </c>
      <c r="BV100" s="131" t="s">
        <v>78</v>
      </c>
      <c r="BW100" s="131" t="s">
        <v>101</v>
      </c>
      <c r="BX100" s="131" t="s">
        <v>5</v>
      </c>
      <c r="CL100" s="131" t="s">
        <v>1</v>
      </c>
      <c r="CM100" s="131" t="s">
        <v>86</v>
      </c>
    </row>
    <row r="101" s="7" customFormat="1" ht="24.75" customHeight="1">
      <c r="A101" s="119" t="s">
        <v>80</v>
      </c>
      <c r="B101" s="120"/>
      <c r="C101" s="121"/>
      <c r="D101" s="122" t="s">
        <v>102</v>
      </c>
      <c r="E101" s="122"/>
      <c r="F101" s="122"/>
      <c r="G101" s="122"/>
      <c r="H101" s="122"/>
      <c r="I101" s="123"/>
      <c r="J101" s="122" t="s">
        <v>103</v>
      </c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2"/>
      <c r="AC101" s="122"/>
      <c r="AD101" s="122"/>
      <c r="AE101" s="122"/>
      <c r="AF101" s="122"/>
      <c r="AG101" s="124">
        <f>'Objekt 03 - Vedlejší rozp...'!J30</f>
        <v>0</v>
      </c>
      <c r="AH101" s="123"/>
      <c r="AI101" s="123"/>
      <c r="AJ101" s="123"/>
      <c r="AK101" s="123"/>
      <c r="AL101" s="123"/>
      <c r="AM101" s="123"/>
      <c r="AN101" s="124">
        <f>SUM(AG101,AT101)</f>
        <v>0</v>
      </c>
      <c r="AO101" s="123"/>
      <c r="AP101" s="123"/>
      <c r="AQ101" s="125" t="s">
        <v>104</v>
      </c>
      <c r="AR101" s="126"/>
      <c r="AS101" s="132">
        <v>0</v>
      </c>
      <c r="AT101" s="133">
        <f>ROUND(SUM(AV101:AW101),2)</f>
        <v>0</v>
      </c>
      <c r="AU101" s="134">
        <f>'Objekt 03 - Vedlejší rozp...'!P120</f>
        <v>0</v>
      </c>
      <c r="AV101" s="133">
        <f>'Objekt 03 - Vedlejší rozp...'!J33</f>
        <v>0</v>
      </c>
      <c r="AW101" s="133">
        <f>'Objekt 03 - Vedlejší rozp...'!J34</f>
        <v>0</v>
      </c>
      <c r="AX101" s="133">
        <f>'Objekt 03 - Vedlejší rozp...'!J35</f>
        <v>0</v>
      </c>
      <c r="AY101" s="133">
        <f>'Objekt 03 - Vedlejší rozp...'!J36</f>
        <v>0</v>
      </c>
      <c r="AZ101" s="133">
        <f>'Objekt 03 - Vedlejší rozp...'!F33</f>
        <v>0</v>
      </c>
      <c r="BA101" s="133">
        <f>'Objekt 03 - Vedlejší rozp...'!F34</f>
        <v>0</v>
      </c>
      <c r="BB101" s="133">
        <f>'Objekt 03 - Vedlejší rozp...'!F35</f>
        <v>0</v>
      </c>
      <c r="BC101" s="133">
        <f>'Objekt 03 - Vedlejší rozp...'!F36</f>
        <v>0</v>
      </c>
      <c r="BD101" s="135">
        <f>'Objekt 03 - Vedlejší rozp...'!F37</f>
        <v>0</v>
      </c>
      <c r="BE101" s="7"/>
      <c r="BT101" s="131" t="s">
        <v>84</v>
      </c>
      <c r="BV101" s="131" t="s">
        <v>78</v>
      </c>
      <c r="BW101" s="131" t="s">
        <v>105</v>
      </c>
      <c r="BX101" s="131" t="s">
        <v>5</v>
      </c>
      <c r="CL101" s="131" t="s">
        <v>1</v>
      </c>
      <c r="CM101" s="131" t="s">
        <v>86</v>
      </c>
    </row>
    <row r="102" s="2" customFormat="1" ht="30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4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67"/>
      <c r="AL103" s="67"/>
      <c r="AM103" s="67"/>
      <c r="AN103" s="67"/>
      <c r="AO103" s="67"/>
      <c r="AP103" s="67"/>
      <c r="AQ103" s="67"/>
      <c r="AR103" s="44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</sheetData>
  <sheetProtection sheet="1" formatColumns="0" formatRows="0" objects="1" scenarios="1" spinCount="100000" saltValue="8Oxt079MtMT5FxUL7ztT0iB/OWEmE0EJZUwrEuWlpL54LyJp3NmehiRvFjZS6PWuo8z1XabOv1s/CEYcl5oaAg==" hashValue="rxOohTeG+1ZDWCPga1Q9RY7TvuOriPeucuxp56QnQZBTMtCS1JFsgaxyxZuh8qTbjhZA0rQMRcMptx6lg35Yng==" algorithmName="SHA-512" password="CC35"/>
  <mergeCells count="66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Objekt 01.1 - Budova návš...'!C2" display="/"/>
    <hyperlink ref="A96" location="'Objekt 01.2 - Budova návš...'!C2" display="/"/>
    <hyperlink ref="A97" location="'Objekt 01.3 - Budova návš...'!C2" display="/"/>
    <hyperlink ref="A98" location="'Objekt 01.4 - Budova návš...'!C2" display="/"/>
    <hyperlink ref="A99" location="'Objekt 01.5 - Budova návš...'!C2" display="/"/>
    <hyperlink ref="A100" location="'Objekt 02 - Přístupový ch...'!C2" display="/"/>
    <hyperlink ref="A101" location="'Objekt 03 - Vedlejší rozp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85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106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Návštěvnické centrum turistické oblasti Králický Sněžník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107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108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4. 1. 2021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109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ROUND(J136,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ROUND((SUM(BE136:BE774)),  2)</f>
        <v>0</v>
      </c>
      <c r="G33" s="38"/>
      <c r="H33" s="38"/>
      <c r="I33" s="155">
        <v>0.20999999999999999</v>
      </c>
      <c r="J33" s="154">
        <f>ROUND(((SUM(BE136:BE774))*I33),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ROUND((SUM(BF136:BF774)),  2)</f>
        <v>0</v>
      </c>
      <c r="G34" s="38"/>
      <c r="H34" s="38"/>
      <c r="I34" s="155">
        <v>0.14999999999999999</v>
      </c>
      <c r="J34" s="154">
        <f>ROUND(((SUM(BF136:BF774))*I34),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ROUND((SUM(BG136:BG774)),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ROUND((SUM(BH136:BH774)),  2)</f>
        <v>0</v>
      </c>
      <c r="G36" s="38"/>
      <c r="H36" s="38"/>
      <c r="I36" s="155">
        <v>0.14999999999999999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ROUND((SUM(BI136:BI774)),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110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Návštěvnické centrum turistické oblasti Králický Sněžník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107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Objekt 01.1 - Budova návštěvnického centra - HSV a PSV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Králíky</v>
      </c>
      <c r="G89" s="40"/>
      <c r="H89" s="40"/>
      <c r="I89" s="32" t="s">
        <v>22</v>
      </c>
      <c r="J89" s="79" t="str">
        <f>IF(J12="","",J12)</f>
        <v>4. 1. 2021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Králiky,Velké náměstí 5,56169 Králíky</v>
      </c>
      <c r="G91" s="40"/>
      <c r="H91" s="40"/>
      <c r="I91" s="32" t="s">
        <v>30</v>
      </c>
      <c r="J91" s="36" t="str">
        <f>E21</f>
        <v>ing.arch.David Vahala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111</v>
      </c>
      <c r="D94" s="176"/>
      <c r="E94" s="176"/>
      <c r="F94" s="176"/>
      <c r="G94" s="176"/>
      <c r="H94" s="176"/>
      <c r="I94" s="176"/>
      <c r="J94" s="177" t="s">
        <v>112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113</v>
      </c>
      <c r="D96" s="40"/>
      <c r="E96" s="40"/>
      <c r="F96" s="40"/>
      <c r="G96" s="40"/>
      <c r="H96" s="40"/>
      <c r="I96" s="40"/>
      <c r="J96" s="110">
        <f>J136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114</v>
      </c>
    </row>
    <row r="97" s="9" customFormat="1" ht="24.96" customHeight="1">
      <c r="A97" s="9"/>
      <c r="B97" s="179"/>
      <c r="C97" s="180"/>
      <c r="D97" s="181" t="s">
        <v>115</v>
      </c>
      <c r="E97" s="182"/>
      <c r="F97" s="182"/>
      <c r="G97" s="182"/>
      <c r="H97" s="182"/>
      <c r="I97" s="182"/>
      <c r="J97" s="183">
        <f>J137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116</v>
      </c>
      <c r="E98" s="188"/>
      <c r="F98" s="188"/>
      <c r="G98" s="188"/>
      <c r="H98" s="188"/>
      <c r="I98" s="188"/>
      <c r="J98" s="189">
        <f>J138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117</v>
      </c>
      <c r="E99" s="188"/>
      <c r="F99" s="188"/>
      <c r="G99" s="188"/>
      <c r="H99" s="188"/>
      <c r="I99" s="188"/>
      <c r="J99" s="189">
        <f>J163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118</v>
      </c>
      <c r="E100" s="188"/>
      <c r="F100" s="188"/>
      <c r="G100" s="188"/>
      <c r="H100" s="188"/>
      <c r="I100" s="188"/>
      <c r="J100" s="189">
        <f>J214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119</v>
      </c>
      <c r="E101" s="188"/>
      <c r="F101" s="188"/>
      <c r="G101" s="188"/>
      <c r="H101" s="188"/>
      <c r="I101" s="188"/>
      <c r="J101" s="189">
        <f>J259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120</v>
      </c>
      <c r="E102" s="188"/>
      <c r="F102" s="188"/>
      <c r="G102" s="188"/>
      <c r="H102" s="188"/>
      <c r="I102" s="188"/>
      <c r="J102" s="189">
        <f>J300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121</v>
      </c>
      <c r="E103" s="188"/>
      <c r="F103" s="188"/>
      <c r="G103" s="188"/>
      <c r="H103" s="188"/>
      <c r="I103" s="188"/>
      <c r="J103" s="189">
        <f>J377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122</v>
      </c>
      <c r="E104" s="188"/>
      <c r="F104" s="188"/>
      <c r="G104" s="188"/>
      <c r="H104" s="188"/>
      <c r="I104" s="188"/>
      <c r="J104" s="189">
        <f>J403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79"/>
      <c r="C105" s="180"/>
      <c r="D105" s="181" t="s">
        <v>123</v>
      </c>
      <c r="E105" s="182"/>
      <c r="F105" s="182"/>
      <c r="G105" s="182"/>
      <c r="H105" s="182"/>
      <c r="I105" s="182"/>
      <c r="J105" s="183">
        <f>J405</f>
        <v>0</v>
      </c>
      <c r="K105" s="180"/>
      <c r="L105" s="18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85"/>
      <c r="C106" s="186"/>
      <c r="D106" s="187" t="s">
        <v>124</v>
      </c>
      <c r="E106" s="188"/>
      <c r="F106" s="188"/>
      <c r="G106" s="188"/>
      <c r="H106" s="188"/>
      <c r="I106" s="188"/>
      <c r="J106" s="189">
        <f>J406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5"/>
      <c r="C107" s="186"/>
      <c r="D107" s="187" t="s">
        <v>125</v>
      </c>
      <c r="E107" s="188"/>
      <c r="F107" s="188"/>
      <c r="G107" s="188"/>
      <c r="H107" s="188"/>
      <c r="I107" s="188"/>
      <c r="J107" s="189">
        <f>J426</f>
        <v>0</v>
      </c>
      <c r="K107" s="186"/>
      <c r="L107" s="19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5"/>
      <c r="C108" s="186"/>
      <c r="D108" s="187" t="s">
        <v>126</v>
      </c>
      <c r="E108" s="188"/>
      <c r="F108" s="188"/>
      <c r="G108" s="188"/>
      <c r="H108" s="188"/>
      <c r="I108" s="188"/>
      <c r="J108" s="189">
        <f>J449</f>
        <v>0</v>
      </c>
      <c r="K108" s="186"/>
      <c r="L108" s="19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5"/>
      <c r="C109" s="186"/>
      <c r="D109" s="187" t="s">
        <v>127</v>
      </c>
      <c r="E109" s="188"/>
      <c r="F109" s="188"/>
      <c r="G109" s="188"/>
      <c r="H109" s="188"/>
      <c r="I109" s="188"/>
      <c r="J109" s="189">
        <f>J485</f>
        <v>0</v>
      </c>
      <c r="K109" s="186"/>
      <c r="L109" s="19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5"/>
      <c r="C110" s="186"/>
      <c r="D110" s="187" t="s">
        <v>128</v>
      </c>
      <c r="E110" s="188"/>
      <c r="F110" s="188"/>
      <c r="G110" s="188"/>
      <c r="H110" s="188"/>
      <c r="I110" s="188"/>
      <c r="J110" s="189">
        <f>J568</f>
        <v>0</v>
      </c>
      <c r="K110" s="186"/>
      <c r="L110" s="19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5"/>
      <c r="C111" s="186"/>
      <c r="D111" s="187" t="s">
        <v>129</v>
      </c>
      <c r="E111" s="188"/>
      <c r="F111" s="188"/>
      <c r="G111" s="188"/>
      <c r="H111" s="188"/>
      <c r="I111" s="188"/>
      <c r="J111" s="189">
        <f>J602</f>
        <v>0</v>
      </c>
      <c r="K111" s="186"/>
      <c r="L111" s="19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5"/>
      <c r="C112" s="186"/>
      <c r="D112" s="187" t="s">
        <v>130</v>
      </c>
      <c r="E112" s="188"/>
      <c r="F112" s="188"/>
      <c r="G112" s="188"/>
      <c r="H112" s="188"/>
      <c r="I112" s="188"/>
      <c r="J112" s="189">
        <f>J629</f>
        <v>0</v>
      </c>
      <c r="K112" s="186"/>
      <c r="L112" s="19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5"/>
      <c r="C113" s="186"/>
      <c r="D113" s="187" t="s">
        <v>131</v>
      </c>
      <c r="E113" s="188"/>
      <c r="F113" s="188"/>
      <c r="G113" s="188"/>
      <c r="H113" s="188"/>
      <c r="I113" s="188"/>
      <c r="J113" s="189">
        <f>J701</f>
        <v>0</v>
      </c>
      <c r="K113" s="186"/>
      <c r="L113" s="19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5"/>
      <c r="C114" s="186"/>
      <c r="D114" s="187" t="s">
        <v>132</v>
      </c>
      <c r="E114" s="188"/>
      <c r="F114" s="188"/>
      <c r="G114" s="188"/>
      <c r="H114" s="188"/>
      <c r="I114" s="188"/>
      <c r="J114" s="189">
        <f>J721</f>
        <v>0</v>
      </c>
      <c r="K114" s="186"/>
      <c r="L114" s="19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85"/>
      <c r="C115" s="186"/>
      <c r="D115" s="187" t="s">
        <v>133</v>
      </c>
      <c r="E115" s="188"/>
      <c r="F115" s="188"/>
      <c r="G115" s="188"/>
      <c r="H115" s="188"/>
      <c r="I115" s="188"/>
      <c r="J115" s="189">
        <f>J735</f>
        <v>0</v>
      </c>
      <c r="K115" s="186"/>
      <c r="L115" s="19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85"/>
      <c r="C116" s="186"/>
      <c r="D116" s="187" t="s">
        <v>134</v>
      </c>
      <c r="E116" s="188"/>
      <c r="F116" s="188"/>
      <c r="G116" s="188"/>
      <c r="H116" s="188"/>
      <c r="I116" s="188"/>
      <c r="J116" s="189">
        <f>J758</f>
        <v>0</v>
      </c>
      <c r="K116" s="186"/>
      <c r="L116" s="19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2" customFormat="1" ht="21.84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66"/>
      <c r="C118" s="67"/>
      <c r="D118" s="67"/>
      <c r="E118" s="67"/>
      <c r="F118" s="67"/>
      <c r="G118" s="67"/>
      <c r="H118" s="67"/>
      <c r="I118" s="67"/>
      <c r="J118" s="67"/>
      <c r="K118" s="67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22" s="2" customFormat="1" ht="6.96" customHeight="1">
      <c r="A122" s="38"/>
      <c r="B122" s="68"/>
      <c r="C122" s="69"/>
      <c r="D122" s="69"/>
      <c r="E122" s="69"/>
      <c r="F122" s="69"/>
      <c r="G122" s="69"/>
      <c r="H122" s="69"/>
      <c r="I122" s="69"/>
      <c r="J122" s="69"/>
      <c r="K122" s="69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24.96" customHeight="1">
      <c r="A123" s="38"/>
      <c r="B123" s="39"/>
      <c r="C123" s="23" t="s">
        <v>135</v>
      </c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2" customHeight="1">
      <c r="A125" s="38"/>
      <c r="B125" s="39"/>
      <c r="C125" s="32" t="s">
        <v>16</v>
      </c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6.5" customHeight="1">
      <c r="A126" s="38"/>
      <c r="B126" s="39"/>
      <c r="C126" s="40"/>
      <c r="D126" s="40"/>
      <c r="E126" s="174" t="str">
        <f>E7</f>
        <v>Návštěvnické centrum turistické oblasti Králický Sněžník</v>
      </c>
      <c r="F126" s="32"/>
      <c r="G126" s="32"/>
      <c r="H126" s="32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2" customHeight="1">
      <c r="A127" s="38"/>
      <c r="B127" s="39"/>
      <c r="C127" s="32" t="s">
        <v>107</v>
      </c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6.5" customHeight="1">
      <c r="A128" s="38"/>
      <c r="B128" s="39"/>
      <c r="C128" s="40"/>
      <c r="D128" s="40"/>
      <c r="E128" s="76" t="str">
        <f>E9</f>
        <v>Objekt 01.1 - Budova návštěvnického centra - HSV a PSV</v>
      </c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6.96" customHeight="1">
      <c r="A129" s="38"/>
      <c r="B129" s="39"/>
      <c r="C129" s="40"/>
      <c r="D129" s="40"/>
      <c r="E129" s="40"/>
      <c r="F129" s="40"/>
      <c r="G129" s="40"/>
      <c r="H129" s="40"/>
      <c r="I129" s="40"/>
      <c r="J129" s="40"/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2" customHeight="1">
      <c r="A130" s="38"/>
      <c r="B130" s="39"/>
      <c r="C130" s="32" t="s">
        <v>20</v>
      </c>
      <c r="D130" s="40"/>
      <c r="E130" s="40"/>
      <c r="F130" s="27" t="str">
        <f>F12</f>
        <v>Králíky</v>
      </c>
      <c r="G130" s="40"/>
      <c r="H130" s="40"/>
      <c r="I130" s="32" t="s">
        <v>22</v>
      </c>
      <c r="J130" s="79" t="str">
        <f>IF(J12="","",J12)</f>
        <v>4. 1. 2021</v>
      </c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6.96" customHeight="1">
      <c r="A131" s="38"/>
      <c r="B131" s="39"/>
      <c r="C131" s="40"/>
      <c r="D131" s="40"/>
      <c r="E131" s="40"/>
      <c r="F131" s="40"/>
      <c r="G131" s="40"/>
      <c r="H131" s="40"/>
      <c r="I131" s="40"/>
      <c r="J131" s="40"/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15.15" customHeight="1">
      <c r="A132" s="38"/>
      <c r="B132" s="39"/>
      <c r="C132" s="32" t="s">
        <v>24</v>
      </c>
      <c r="D132" s="40"/>
      <c r="E132" s="40"/>
      <c r="F132" s="27" t="str">
        <f>E15</f>
        <v>Město Králiky,Velké náměstí 5,56169 Králíky</v>
      </c>
      <c r="G132" s="40"/>
      <c r="H132" s="40"/>
      <c r="I132" s="32" t="s">
        <v>30</v>
      </c>
      <c r="J132" s="36" t="str">
        <f>E21</f>
        <v>ing.arch.David Vahala</v>
      </c>
      <c r="K132" s="40"/>
      <c r="L132" s="63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15.15" customHeight="1">
      <c r="A133" s="38"/>
      <c r="B133" s="39"/>
      <c r="C133" s="32" t="s">
        <v>28</v>
      </c>
      <c r="D133" s="40"/>
      <c r="E133" s="40"/>
      <c r="F133" s="27" t="str">
        <f>IF(E18="","",E18)</f>
        <v>Vyplň údaj</v>
      </c>
      <c r="G133" s="40"/>
      <c r="H133" s="40"/>
      <c r="I133" s="32" t="s">
        <v>33</v>
      </c>
      <c r="J133" s="36" t="str">
        <f>E24</f>
        <v xml:space="preserve"> </v>
      </c>
      <c r="K133" s="40"/>
      <c r="L133" s="63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2" customFormat="1" ht="10.32" customHeight="1">
      <c r="A134" s="38"/>
      <c r="B134" s="39"/>
      <c r="C134" s="40"/>
      <c r="D134" s="40"/>
      <c r="E134" s="40"/>
      <c r="F134" s="40"/>
      <c r="G134" s="40"/>
      <c r="H134" s="40"/>
      <c r="I134" s="40"/>
      <c r="J134" s="40"/>
      <c r="K134" s="40"/>
      <c r="L134" s="63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11" customFormat="1" ht="29.28" customHeight="1">
      <c r="A135" s="191"/>
      <c r="B135" s="192"/>
      <c r="C135" s="193" t="s">
        <v>136</v>
      </c>
      <c r="D135" s="194" t="s">
        <v>61</v>
      </c>
      <c r="E135" s="194" t="s">
        <v>57</v>
      </c>
      <c r="F135" s="194" t="s">
        <v>58</v>
      </c>
      <c r="G135" s="194" t="s">
        <v>137</v>
      </c>
      <c r="H135" s="194" t="s">
        <v>138</v>
      </c>
      <c r="I135" s="194" t="s">
        <v>139</v>
      </c>
      <c r="J135" s="194" t="s">
        <v>112</v>
      </c>
      <c r="K135" s="195" t="s">
        <v>140</v>
      </c>
      <c r="L135" s="196"/>
      <c r="M135" s="100" t="s">
        <v>1</v>
      </c>
      <c r="N135" s="101" t="s">
        <v>40</v>
      </c>
      <c r="O135" s="101" t="s">
        <v>141</v>
      </c>
      <c r="P135" s="101" t="s">
        <v>142</v>
      </c>
      <c r="Q135" s="101" t="s">
        <v>143</v>
      </c>
      <c r="R135" s="101" t="s">
        <v>144</v>
      </c>
      <c r="S135" s="101" t="s">
        <v>145</v>
      </c>
      <c r="T135" s="102" t="s">
        <v>146</v>
      </c>
      <c r="U135" s="191"/>
      <c r="V135" s="191"/>
      <c r="W135" s="191"/>
      <c r="X135" s="191"/>
      <c r="Y135" s="191"/>
      <c r="Z135" s="191"/>
      <c r="AA135" s="191"/>
      <c r="AB135" s="191"/>
      <c r="AC135" s="191"/>
      <c r="AD135" s="191"/>
      <c r="AE135" s="191"/>
    </row>
    <row r="136" s="2" customFormat="1" ht="22.8" customHeight="1">
      <c r="A136" s="38"/>
      <c r="B136" s="39"/>
      <c r="C136" s="107" t="s">
        <v>147</v>
      </c>
      <c r="D136" s="40"/>
      <c r="E136" s="40"/>
      <c r="F136" s="40"/>
      <c r="G136" s="40"/>
      <c r="H136" s="40"/>
      <c r="I136" s="40"/>
      <c r="J136" s="197">
        <f>BK136</f>
        <v>0</v>
      </c>
      <c r="K136" s="40"/>
      <c r="L136" s="44"/>
      <c r="M136" s="103"/>
      <c r="N136" s="198"/>
      <c r="O136" s="104"/>
      <c r="P136" s="199">
        <f>P137+P405</f>
        <v>0</v>
      </c>
      <c r="Q136" s="104"/>
      <c r="R136" s="199">
        <f>R137+R405</f>
        <v>0</v>
      </c>
      <c r="S136" s="104"/>
      <c r="T136" s="200">
        <f>T137+T405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75</v>
      </c>
      <c r="AU136" s="17" t="s">
        <v>114</v>
      </c>
      <c r="BK136" s="201">
        <f>BK137+BK405</f>
        <v>0</v>
      </c>
    </row>
    <row r="137" s="12" customFormat="1" ht="25.92" customHeight="1">
      <c r="A137" s="12"/>
      <c r="B137" s="202"/>
      <c r="C137" s="203"/>
      <c r="D137" s="204" t="s">
        <v>75</v>
      </c>
      <c r="E137" s="205" t="s">
        <v>148</v>
      </c>
      <c r="F137" s="205" t="s">
        <v>149</v>
      </c>
      <c r="G137" s="203"/>
      <c r="H137" s="203"/>
      <c r="I137" s="206"/>
      <c r="J137" s="207">
        <f>BK137</f>
        <v>0</v>
      </c>
      <c r="K137" s="203"/>
      <c r="L137" s="208"/>
      <c r="M137" s="209"/>
      <c r="N137" s="210"/>
      <c r="O137" s="210"/>
      <c r="P137" s="211">
        <f>P138+P163+P214+P259+P300+P377+P403</f>
        <v>0</v>
      </c>
      <c r="Q137" s="210"/>
      <c r="R137" s="211">
        <f>R138+R163+R214+R259+R300+R377+R403</f>
        <v>0</v>
      </c>
      <c r="S137" s="210"/>
      <c r="T137" s="212">
        <f>T138+T163+T214+T259+T300+T377+T403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3" t="s">
        <v>84</v>
      </c>
      <c r="AT137" s="214" t="s">
        <v>75</v>
      </c>
      <c r="AU137" s="214" t="s">
        <v>76</v>
      </c>
      <c r="AY137" s="213" t="s">
        <v>150</v>
      </c>
      <c r="BK137" s="215">
        <f>BK138+BK163+BK214+BK259+BK300+BK377+BK403</f>
        <v>0</v>
      </c>
    </row>
    <row r="138" s="12" customFormat="1" ht="22.8" customHeight="1">
      <c r="A138" s="12"/>
      <c r="B138" s="202"/>
      <c r="C138" s="203"/>
      <c r="D138" s="204" t="s">
        <v>75</v>
      </c>
      <c r="E138" s="216" t="s">
        <v>84</v>
      </c>
      <c r="F138" s="216" t="s">
        <v>151</v>
      </c>
      <c r="G138" s="203"/>
      <c r="H138" s="203"/>
      <c r="I138" s="206"/>
      <c r="J138" s="217">
        <f>BK138</f>
        <v>0</v>
      </c>
      <c r="K138" s="203"/>
      <c r="L138" s="208"/>
      <c r="M138" s="209"/>
      <c r="N138" s="210"/>
      <c r="O138" s="210"/>
      <c r="P138" s="211">
        <f>SUM(P139:P162)</f>
        <v>0</v>
      </c>
      <c r="Q138" s="210"/>
      <c r="R138" s="211">
        <f>SUM(R139:R162)</f>
        <v>0</v>
      </c>
      <c r="S138" s="210"/>
      <c r="T138" s="212">
        <f>SUM(T139:T162)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3" t="s">
        <v>84</v>
      </c>
      <c r="AT138" s="214" t="s">
        <v>75</v>
      </c>
      <c r="AU138" s="214" t="s">
        <v>84</v>
      </c>
      <c r="AY138" s="213" t="s">
        <v>150</v>
      </c>
      <c r="BK138" s="215">
        <f>SUM(BK139:BK162)</f>
        <v>0</v>
      </c>
    </row>
    <row r="139" s="2" customFormat="1">
      <c r="A139" s="38"/>
      <c r="B139" s="39"/>
      <c r="C139" s="218" t="s">
        <v>84</v>
      </c>
      <c r="D139" s="218" t="s">
        <v>152</v>
      </c>
      <c r="E139" s="219" t="s">
        <v>153</v>
      </c>
      <c r="F139" s="220" t="s">
        <v>154</v>
      </c>
      <c r="G139" s="221" t="s">
        <v>155</v>
      </c>
      <c r="H139" s="222">
        <v>48.18</v>
      </c>
      <c r="I139" s="223"/>
      <c r="J139" s="224">
        <f>ROUND(I139*H139,2)</f>
        <v>0</v>
      </c>
      <c r="K139" s="220" t="s">
        <v>156</v>
      </c>
      <c r="L139" s="44"/>
      <c r="M139" s="225" t="s">
        <v>1</v>
      </c>
      <c r="N139" s="226" t="s">
        <v>41</v>
      </c>
      <c r="O139" s="91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9" t="s">
        <v>157</v>
      </c>
      <c r="AT139" s="229" t="s">
        <v>152</v>
      </c>
      <c r="AU139" s="229" t="s">
        <v>86</v>
      </c>
      <c r="AY139" s="17" t="s">
        <v>150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7" t="s">
        <v>84</v>
      </c>
      <c r="BK139" s="230">
        <f>ROUND(I139*H139,2)</f>
        <v>0</v>
      </c>
      <c r="BL139" s="17" t="s">
        <v>157</v>
      </c>
      <c r="BM139" s="229" t="s">
        <v>86</v>
      </c>
    </row>
    <row r="140" s="13" customFormat="1">
      <c r="A140" s="13"/>
      <c r="B140" s="231"/>
      <c r="C140" s="232"/>
      <c r="D140" s="233" t="s">
        <v>158</v>
      </c>
      <c r="E140" s="234" t="s">
        <v>1</v>
      </c>
      <c r="F140" s="235" t="s">
        <v>159</v>
      </c>
      <c r="G140" s="232"/>
      <c r="H140" s="236">
        <v>48.18</v>
      </c>
      <c r="I140" s="237"/>
      <c r="J140" s="232"/>
      <c r="K140" s="232"/>
      <c r="L140" s="238"/>
      <c r="M140" s="239"/>
      <c r="N140" s="240"/>
      <c r="O140" s="240"/>
      <c r="P140" s="240"/>
      <c r="Q140" s="240"/>
      <c r="R140" s="240"/>
      <c r="S140" s="240"/>
      <c r="T140" s="241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2" t="s">
        <v>158</v>
      </c>
      <c r="AU140" s="242" t="s">
        <v>86</v>
      </c>
      <c r="AV140" s="13" t="s">
        <v>86</v>
      </c>
      <c r="AW140" s="13" t="s">
        <v>32</v>
      </c>
      <c r="AX140" s="13" t="s">
        <v>76</v>
      </c>
      <c r="AY140" s="242" t="s">
        <v>150</v>
      </c>
    </row>
    <row r="141" s="14" customFormat="1">
      <c r="A141" s="14"/>
      <c r="B141" s="243"/>
      <c r="C141" s="244"/>
      <c r="D141" s="233" t="s">
        <v>158</v>
      </c>
      <c r="E141" s="245" t="s">
        <v>1</v>
      </c>
      <c r="F141" s="246" t="s">
        <v>160</v>
      </c>
      <c r="G141" s="244"/>
      <c r="H141" s="247">
        <v>48.18</v>
      </c>
      <c r="I141" s="248"/>
      <c r="J141" s="244"/>
      <c r="K141" s="244"/>
      <c r="L141" s="249"/>
      <c r="M141" s="250"/>
      <c r="N141" s="251"/>
      <c r="O141" s="251"/>
      <c r="P141" s="251"/>
      <c r="Q141" s="251"/>
      <c r="R141" s="251"/>
      <c r="S141" s="251"/>
      <c r="T141" s="252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3" t="s">
        <v>158</v>
      </c>
      <c r="AU141" s="253" t="s">
        <v>86</v>
      </c>
      <c r="AV141" s="14" t="s">
        <v>157</v>
      </c>
      <c r="AW141" s="14" t="s">
        <v>32</v>
      </c>
      <c r="AX141" s="14" t="s">
        <v>84</v>
      </c>
      <c r="AY141" s="253" t="s">
        <v>150</v>
      </c>
    </row>
    <row r="142" s="2" customFormat="1">
      <c r="A142" s="38"/>
      <c r="B142" s="39"/>
      <c r="C142" s="218" t="s">
        <v>86</v>
      </c>
      <c r="D142" s="218" t="s">
        <v>152</v>
      </c>
      <c r="E142" s="219" t="s">
        <v>161</v>
      </c>
      <c r="F142" s="220" t="s">
        <v>162</v>
      </c>
      <c r="G142" s="221" t="s">
        <v>163</v>
      </c>
      <c r="H142" s="222">
        <v>1</v>
      </c>
      <c r="I142" s="223"/>
      <c r="J142" s="224">
        <f>ROUND(I142*H142,2)</f>
        <v>0</v>
      </c>
      <c r="K142" s="220" t="s">
        <v>1</v>
      </c>
      <c r="L142" s="44"/>
      <c r="M142" s="225" t="s">
        <v>1</v>
      </c>
      <c r="N142" s="226" t="s">
        <v>41</v>
      </c>
      <c r="O142" s="91"/>
      <c r="P142" s="227">
        <f>O142*H142</f>
        <v>0</v>
      </c>
      <c r="Q142" s="227">
        <v>0</v>
      </c>
      <c r="R142" s="227">
        <f>Q142*H142</f>
        <v>0</v>
      </c>
      <c r="S142" s="227">
        <v>0</v>
      </c>
      <c r="T142" s="228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9" t="s">
        <v>157</v>
      </c>
      <c r="AT142" s="229" t="s">
        <v>152</v>
      </c>
      <c r="AU142" s="229" t="s">
        <v>86</v>
      </c>
      <c r="AY142" s="17" t="s">
        <v>150</v>
      </c>
      <c r="BE142" s="230">
        <f>IF(N142="základní",J142,0)</f>
        <v>0</v>
      </c>
      <c r="BF142" s="230">
        <f>IF(N142="snížená",J142,0)</f>
        <v>0</v>
      </c>
      <c r="BG142" s="230">
        <f>IF(N142="zákl. přenesená",J142,0)</f>
        <v>0</v>
      </c>
      <c r="BH142" s="230">
        <f>IF(N142="sníž. přenesená",J142,0)</f>
        <v>0</v>
      </c>
      <c r="BI142" s="230">
        <f>IF(N142="nulová",J142,0)</f>
        <v>0</v>
      </c>
      <c r="BJ142" s="17" t="s">
        <v>84</v>
      </c>
      <c r="BK142" s="230">
        <f>ROUND(I142*H142,2)</f>
        <v>0</v>
      </c>
      <c r="BL142" s="17" t="s">
        <v>157</v>
      </c>
      <c r="BM142" s="229" t="s">
        <v>157</v>
      </c>
    </row>
    <row r="143" s="13" customFormat="1">
      <c r="A143" s="13"/>
      <c r="B143" s="231"/>
      <c r="C143" s="232"/>
      <c r="D143" s="233" t="s">
        <v>158</v>
      </c>
      <c r="E143" s="234" t="s">
        <v>1</v>
      </c>
      <c r="F143" s="235" t="s">
        <v>164</v>
      </c>
      <c r="G143" s="232"/>
      <c r="H143" s="236">
        <v>1</v>
      </c>
      <c r="I143" s="237"/>
      <c r="J143" s="232"/>
      <c r="K143" s="232"/>
      <c r="L143" s="238"/>
      <c r="M143" s="239"/>
      <c r="N143" s="240"/>
      <c r="O143" s="240"/>
      <c r="P143" s="240"/>
      <c r="Q143" s="240"/>
      <c r="R143" s="240"/>
      <c r="S143" s="240"/>
      <c r="T143" s="24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2" t="s">
        <v>158</v>
      </c>
      <c r="AU143" s="242" t="s">
        <v>86</v>
      </c>
      <c r="AV143" s="13" t="s">
        <v>86</v>
      </c>
      <c r="AW143" s="13" t="s">
        <v>32</v>
      </c>
      <c r="AX143" s="13" t="s">
        <v>76</v>
      </c>
      <c r="AY143" s="242" t="s">
        <v>150</v>
      </c>
    </row>
    <row r="144" s="14" customFormat="1">
      <c r="A144" s="14"/>
      <c r="B144" s="243"/>
      <c r="C144" s="244"/>
      <c r="D144" s="233" t="s">
        <v>158</v>
      </c>
      <c r="E144" s="245" t="s">
        <v>1</v>
      </c>
      <c r="F144" s="246" t="s">
        <v>160</v>
      </c>
      <c r="G144" s="244"/>
      <c r="H144" s="247">
        <v>1</v>
      </c>
      <c r="I144" s="248"/>
      <c r="J144" s="244"/>
      <c r="K144" s="244"/>
      <c r="L144" s="249"/>
      <c r="M144" s="250"/>
      <c r="N144" s="251"/>
      <c r="O144" s="251"/>
      <c r="P144" s="251"/>
      <c r="Q144" s="251"/>
      <c r="R144" s="251"/>
      <c r="S144" s="251"/>
      <c r="T144" s="252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3" t="s">
        <v>158</v>
      </c>
      <c r="AU144" s="253" t="s">
        <v>86</v>
      </c>
      <c r="AV144" s="14" t="s">
        <v>157</v>
      </c>
      <c r="AW144" s="14" t="s">
        <v>32</v>
      </c>
      <c r="AX144" s="14" t="s">
        <v>84</v>
      </c>
      <c r="AY144" s="253" t="s">
        <v>150</v>
      </c>
    </row>
    <row r="145" s="2" customFormat="1" ht="33" customHeight="1">
      <c r="A145" s="38"/>
      <c r="B145" s="39"/>
      <c r="C145" s="218" t="s">
        <v>165</v>
      </c>
      <c r="D145" s="218" t="s">
        <v>152</v>
      </c>
      <c r="E145" s="219" t="s">
        <v>166</v>
      </c>
      <c r="F145" s="220" t="s">
        <v>167</v>
      </c>
      <c r="G145" s="221" t="s">
        <v>168</v>
      </c>
      <c r="H145" s="222">
        <v>5.9509999999999996</v>
      </c>
      <c r="I145" s="223"/>
      <c r="J145" s="224">
        <f>ROUND(I145*H145,2)</f>
        <v>0</v>
      </c>
      <c r="K145" s="220" t="s">
        <v>156</v>
      </c>
      <c r="L145" s="44"/>
      <c r="M145" s="225" t="s">
        <v>1</v>
      </c>
      <c r="N145" s="226" t="s">
        <v>41</v>
      </c>
      <c r="O145" s="91"/>
      <c r="P145" s="227">
        <f>O145*H145</f>
        <v>0</v>
      </c>
      <c r="Q145" s="227">
        <v>0</v>
      </c>
      <c r="R145" s="227">
        <f>Q145*H145</f>
        <v>0</v>
      </c>
      <c r="S145" s="227">
        <v>0</v>
      </c>
      <c r="T145" s="228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9" t="s">
        <v>157</v>
      </c>
      <c r="AT145" s="229" t="s">
        <v>152</v>
      </c>
      <c r="AU145" s="229" t="s">
        <v>86</v>
      </c>
      <c r="AY145" s="17" t="s">
        <v>150</v>
      </c>
      <c r="BE145" s="230">
        <f>IF(N145="základní",J145,0)</f>
        <v>0</v>
      </c>
      <c r="BF145" s="230">
        <f>IF(N145="snížená",J145,0)</f>
        <v>0</v>
      </c>
      <c r="BG145" s="230">
        <f>IF(N145="zákl. přenesená",J145,0)</f>
        <v>0</v>
      </c>
      <c r="BH145" s="230">
        <f>IF(N145="sníž. přenesená",J145,0)</f>
        <v>0</v>
      </c>
      <c r="BI145" s="230">
        <f>IF(N145="nulová",J145,0)</f>
        <v>0</v>
      </c>
      <c r="BJ145" s="17" t="s">
        <v>84</v>
      </c>
      <c r="BK145" s="230">
        <f>ROUND(I145*H145,2)</f>
        <v>0</v>
      </c>
      <c r="BL145" s="17" t="s">
        <v>157</v>
      </c>
      <c r="BM145" s="229" t="s">
        <v>169</v>
      </c>
    </row>
    <row r="146" s="13" customFormat="1">
      <c r="A146" s="13"/>
      <c r="B146" s="231"/>
      <c r="C146" s="232"/>
      <c r="D146" s="233" t="s">
        <v>158</v>
      </c>
      <c r="E146" s="234" t="s">
        <v>1</v>
      </c>
      <c r="F146" s="235" t="s">
        <v>170</v>
      </c>
      <c r="G146" s="232"/>
      <c r="H146" s="236">
        <v>5.9509999999999996</v>
      </c>
      <c r="I146" s="237"/>
      <c r="J146" s="232"/>
      <c r="K146" s="232"/>
      <c r="L146" s="238"/>
      <c r="M146" s="239"/>
      <c r="N146" s="240"/>
      <c r="O146" s="240"/>
      <c r="P146" s="240"/>
      <c r="Q146" s="240"/>
      <c r="R146" s="240"/>
      <c r="S146" s="240"/>
      <c r="T146" s="24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2" t="s">
        <v>158</v>
      </c>
      <c r="AU146" s="242" t="s">
        <v>86</v>
      </c>
      <c r="AV146" s="13" t="s">
        <v>86</v>
      </c>
      <c r="AW146" s="13" t="s">
        <v>32</v>
      </c>
      <c r="AX146" s="13" t="s">
        <v>76</v>
      </c>
      <c r="AY146" s="242" t="s">
        <v>150</v>
      </c>
    </row>
    <row r="147" s="14" customFormat="1">
      <c r="A147" s="14"/>
      <c r="B147" s="243"/>
      <c r="C147" s="244"/>
      <c r="D147" s="233" t="s">
        <v>158</v>
      </c>
      <c r="E147" s="245" t="s">
        <v>1</v>
      </c>
      <c r="F147" s="246" t="s">
        <v>160</v>
      </c>
      <c r="G147" s="244"/>
      <c r="H147" s="247">
        <v>5.9509999999999996</v>
      </c>
      <c r="I147" s="248"/>
      <c r="J147" s="244"/>
      <c r="K147" s="244"/>
      <c r="L147" s="249"/>
      <c r="M147" s="250"/>
      <c r="N147" s="251"/>
      <c r="O147" s="251"/>
      <c r="P147" s="251"/>
      <c r="Q147" s="251"/>
      <c r="R147" s="251"/>
      <c r="S147" s="251"/>
      <c r="T147" s="252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3" t="s">
        <v>158</v>
      </c>
      <c r="AU147" s="253" t="s">
        <v>86</v>
      </c>
      <c r="AV147" s="14" t="s">
        <v>157</v>
      </c>
      <c r="AW147" s="14" t="s">
        <v>32</v>
      </c>
      <c r="AX147" s="14" t="s">
        <v>84</v>
      </c>
      <c r="AY147" s="253" t="s">
        <v>150</v>
      </c>
    </row>
    <row r="148" s="2" customFormat="1">
      <c r="A148" s="38"/>
      <c r="B148" s="39"/>
      <c r="C148" s="218" t="s">
        <v>157</v>
      </c>
      <c r="D148" s="218" t="s">
        <v>152</v>
      </c>
      <c r="E148" s="219" t="s">
        <v>171</v>
      </c>
      <c r="F148" s="220" t="s">
        <v>172</v>
      </c>
      <c r="G148" s="221" t="s">
        <v>168</v>
      </c>
      <c r="H148" s="222">
        <v>15.672000000000001</v>
      </c>
      <c r="I148" s="223"/>
      <c r="J148" s="224">
        <f>ROUND(I148*H148,2)</f>
        <v>0</v>
      </c>
      <c r="K148" s="220" t="s">
        <v>156</v>
      </c>
      <c r="L148" s="44"/>
      <c r="M148" s="225" t="s">
        <v>1</v>
      </c>
      <c r="N148" s="226" t="s">
        <v>41</v>
      </c>
      <c r="O148" s="91"/>
      <c r="P148" s="227">
        <f>O148*H148</f>
        <v>0</v>
      </c>
      <c r="Q148" s="227">
        <v>0</v>
      </c>
      <c r="R148" s="227">
        <f>Q148*H148</f>
        <v>0</v>
      </c>
      <c r="S148" s="227">
        <v>0</v>
      </c>
      <c r="T148" s="228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9" t="s">
        <v>157</v>
      </c>
      <c r="AT148" s="229" t="s">
        <v>152</v>
      </c>
      <c r="AU148" s="229" t="s">
        <v>86</v>
      </c>
      <c r="AY148" s="17" t="s">
        <v>150</v>
      </c>
      <c r="BE148" s="230">
        <f>IF(N148="základní",J148,0)</f>
        <v>0</v>
      </c>
      <c r="BF148" s="230">
        <f>IF(N148="snížená",J148,0)</f>
        <v>0</v>
      </c>
      <c r="BG148" s="230">
        <f>IF(N148="zákl. přenesená",J148,0)</f>
        <v>0</v>
      </c>
      <c r="BH148" s="230">
        <f>IF(N148="sníž. přenesená",J148,0)</f>
        <v>0</v>
      </c>
      <c r="BI148" s="230">
        <f>IF(N148="nulová",J148,0)</f>
        <v>0</v>
      </c>
      <c r="BJ148" s="17" t="s">
        <v>84</v>
      </c>
      <c r="BK148" s="230">
        <f>ROUND(I148*H148,2)</f>
        <v>0</v>
      </c>
      <c r="BL148" s="17" t="s">
        <v>157</v>
      </c>
      <c r="BM148" s="229" t="s">
        <v>173</v>
      </c>
    </row>
    <row r="149" s="13" customFormat="1">
      <c r="A149" s="13"/>
      <c r="B149" s="231"/>
      <c r="C149" s="232"/>
      <c r="D149" s="233" t="s">
        <v>158</v>
      </c>
      <c r="E149" s="234" t="s">
        <v>1</v>
      </c>
      <c r="F149" s="235" t="s">
        <v>174</v>
      </c>
      <c r="G149" s="232"/>
      <c r="H149" s="236">
        <v>5.468</v>
      </c>
      <c r="I149" s="237"/>
      <c r="J149" s="232"/>
      <c r="K149" s="232"/>
      <c r="L149" s="238"/>
      <c r="M149" s="239"/>
      <c r="N149" s="240"/>
      <c r="O149" s="240"/>
      <c r="P149" s="240"/>
      <c r="Q149" s="240"/>
      <c r="R149" s="240"/>
      <c r="S149" s="240"/>
      <c r="T149" s="241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2" t="s">
        <v>158</v>
      </c>
      <c r="AU149" s="242" t="s">
        <v>86</v>
      </c>
      <c r="AV149" s="13" t="s">
        <v>86</v>
      </c>
      <c r="AW149" s="13" t="s">
        <v>32</v>
      </c>
      <c r="AX149" s="13" t="s">
        <v>76</v>
      </c>
      <c r="AY149" s="242" t="s">
        <v>150</v>
      </c>
    </row>
    <row r="150" s="13" customFormat="1">
      <c r="A150" s="13"/>
      <c r="B150" s="231"/>
      <c r="C150" s="232"/>
      <c r="D150" s="233" t="s">
        <v>158</v>
      </c>
      <c r="E150" s="234" t="s">
        <v>1</v>
      </c>
      <c r="F150" s="235" t="s">
        <v>175</v>
      </c>
      <c r="G150" s="232"/>
      <c r="H150" s="236">
        <v>8.8719999999999999</v>
      </c>
      <c r="I150" s="237"/>
      <c r="J150" s="232"/>
      <c r="K150" s="232"/>
      <c r="L150" s="238"/>
      <c r="M150" s="239"/>
      <c r="N150" s="240"/>
      <c r="O150" s="240"/>
      <c r="P150" s="240"/>
      <c r="Q150" s="240"/>
      <c r="R150" s="240"/>
      <c r="S150" s="240"/>
      <c r="T150" s="241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2" t="s">
        <v>158</v>
      </c>
      <c r="AU150" s="242" t="s">
        <v>86</v>
      </c>
      <c r="AV150" s="13" t="s">
        <v>86</v>
      </c>
      <c r="AW150" s="13" t="s">
        <v>32</v>
      </c>
      <c r="AX150" s="13" t="s">
        <v>76</v>
      </c>
      <c r="AY150" s="242" t="s">
        <v>150</v>
      </c>
    </row>
    <row r="151" s="13" customFormat="1">
      <c r="A151" s="13"/>
      <c r="B151" s="231"/>
      <c r="C151" s="232"/>
      <c r="D151" s="233" t="s">
        <v>158</v>
      </c>
      <c r="E151" s="234" t="s">
        <v>1</v>
      </c>
      <c r="F151" s="235" t="s">
        <v>176</v>
      </c>
      <c r="G151" s="232"/>
      <c r="H151" s="236">
        <v>1.3320000000000001</v>
      </c>
      <c r="I151" s="237"/>
      <c r="J151" s="232"/>
      <c r="K151" s="232"/>
      <c r="L151" s="238"/>
      <c r="M151" s="239"/>
      <c r="N151" s="240"/>
      <c r="O151" s="240"/>
      <c r="P151" s="240"/>
      <c r="Q151" s="240"/>
      <c r="R151" s="240"/>
      <c r="S151" s="240"/>
      <c r="T151" s="24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2" t="s">
        <v>158</v>
      </c>
      <c r="AU151" s="242" t="s">
        <v>86</v>
      </c>
      <c r="AV151" s="13" t="s">
        <v>86</v>
      </c>
      <c r="AW151" s="13" t="s">
        <v>32</v>
      </c>
      <c r="AX151" s="13" t="s">
        <v>76</v>
      </c>
      <c r="AY151" s="242" t="s">
        <v>150</v>
      </c>
    </row>
    <row r="152" s="14" customFormat="1">
      <c r="A152" s="14"/>
      <c r="B152" s="243"/>
      <c r="C152" s="244"/>
      <c r="D152" s="233" t="s">
        <v>158</v>
      </c>
      <c r="E152" s="245" t="s">
        <v>1</v>
      </c>
      <c r="F152" s="246" t="s">
        <v>160</v>
      </c>
      <c r="G152" s="244"/>
      <c r="H152" s="247">
        <v>15.672000000000001</v>
      </c>
      <c r="I152" s="248"/>
      <c r="J152" s="244"/>
      <c r="K152" s="244"/>
      <c r="L152" s="249"/>
      <c r="M152" s="250"/>
      <c r="N152" s="251"/>
      <c r="O152" s="251"/>
      <c r="P152" s="251"/>
      <c r="Q152" s="251"/>
      <c r="R152" s="251"/>
      <c r="S152" s="251"/>
      <c r="T152" s="252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3" t="s">
        <v>158</v>
      </c>
      <c r="AU152" s="253" t="s">
        <v>86</v>
      </c>
      <c r="AV152" s="14" t="s">
        <v>157</v>
      </c>
      <c r="AW152" s="14" t="s">
        <v>32</v>
      </c>
      <c r="AX152" s="14" t="s">
        <v>84</v>
      </c>
      <c r="AY152" s="253" t="s">
        <v>150</v>
      </c>
    </row>
    <row r="153" s="2" customFormat="1">
      <c r="A153" s="38"/>
      <c r="B153" s="39"/>
      <c r="C153" s="218" t="s">
        <v>177</v>
      </c>
      <c r="D153" s="218" t="s">
        <v>152</v>
      </c>
      <c r="E153" s="219" t="s">
        <v>178</v>
      </c>
      <c r="F153" s="220" t="s">
        <v>179</v>
      </c>
      <c r="G153" s="221" t="s">
        <v>168</v>
      </c>
      <c r="H153" s="222">
        <v>53.652999999999999</v>
      </c>
      <c r="I153" s="223"/>
      <c r="J153" s="224">
        <f>ROUND(I153*H153,2)</f>
        <v>0</v>
      </c>
      <c r="K153" s="220" t="s">
        <v>1</v>
      </c>
      <c r="L153" s="44"/>
      <c r="M153" s="225" t="s">
        <v>1</v>
      </c>
      <c r="N153" s="226" t="s">
        <v>41</v>
      </c>
      <c r="O153" s="91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9" t="s">
        <v>157</v>
      </c>
      <c r="AT153" s="229" t="s">
        <v>152</v>
      </c>
      <c r="AU153" s="229" t="s">
        <v>86</v>
      </c>
      <c r="AY153" s="17" t="s">
        <v>150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7" t="s">
        <v>84</v>
      </c>
      <c r="BK153" s="230">
        <f>ROUND(I153*H153,2)</f>
        <v>0</v>
      </c>
      <c r="BL153" s="17" t="s">
        <v>157</v>
      </c>
      <c r="BM153" s="229" t="s">
        <v>180</v>
      </c>
    </row>
    <row r="154" s="13" customFormat="1">
      <c r="A154" s="13"/>
      <c r="B154" s="231"/>
      <c r="C154" s="232"/>
      <c r="D154" s="233" t="s">
        <v>158</v>
      </c>
      <c r="E154" s="234" t="s">
        <v>1</v>
      </c>
      <c r="F154" s="235" t="s">
        <v>181</v>
      </c>
      <c r="G154" s="232"/>
      <c r="H154" s="236">
        <v>53.652999999999999</v>
      </c>
      <c r="I154" s="237"/>
      <c r="J154" s="232"/>
      <c r="K154" s="232"/>
      <c r="L154" s="238"/>
      <c r="M154" s="239"/>
      <c r="N154" s="240"/>
      <c r="O154" s="240"/>
      <c r="P154" s="240"/>
      <c r="Q154" s="240"/>
      <c r="R154" s="240"/>
      <c r="S154" s="240"/>
      <c r="T154" s="24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2" t="s">
        <v>158</v>
      </c>
      <c r="AU154" s="242" t="s">
        <v>86</v>
      </c>
      <c r="AV154" s="13" t="s">
        <v>86</v>
      </c>
      <c r="AW154" s="13" t="s">
        <v>32</v>
      </c>
      <c r="AX154" s="13" t="s">
        <v>76</v>
      </c>
      <c r="AY154" s="242" t="s">
        <v>150</v>
      </c>
    </row>
    <row r="155" s="14" customFormat="1">
      <c r="A155" s="14"/>
      <c r="B155" s="243"/>
      <c r="C155" s="244"/>
      <c r="D155" s="233" t="s">
        <v>158</v>
      </c>
      <c r="E155" s="245" t="s">
        <v>1</v>
      </c>
      <c r="F155" s="246" t="s">
        <v>160</v>
      </c>
      <c r="G155" s="244"/>
      <c r="H155" s="247">
        <v>53.652999999999999</v>
      </c>
      <c r="I155" s="248"/>
      <c r="J155" s="244"/>
      <c r="K155" s="244"/>
      <c r="L155" s="249"/>
      <c r="M155" s="250"/>
      <c r="N155" s="251"/>
      <c r="O155" s="251"/>
      <c r="P155" s="251"/>
      <c r="Q155" s="251"/>
      <c r="R155" s="251"/>
      <c r="S155" s="251"/>
      <c r="T155" s="252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3" t="s">
        <v>158</v>
      </c>
      <c r="AU155" s="253" t="s">
        <v>86</v>
      </c>
      <c r="AV155" s="14" t="s">
        <v>157</v>
      </c>
      <c r="AW155" s="14" t="s">
        <v>32</v>
      </c>
      <c r="AX155" s="14" t="s">
        <v>84</v>
      </c>
      <c r="AY155" s="253" t="s">
        <v>150</v>
      </c>
    </row>
    <row r="156" s="2" customFormat="1" ht="33" customHeight="1">
      <c r="A156" s="38"/>
      <c r="B156" s="39"/>
      <c r="C156" s="218" t="s">
        <v>169</v>
      </c>
      <c r="D156" s="218" t="s">
        <v>152</v>
      </c>
      <c r="E156" s="219" t="s">
        <v>182</v>
      </c>
      <c r="F156" s="220" t="s">
        <v>183</v>
      </c>
      <c r="G156" s="221" t="s">
        <v>168</v>
      </c>
      <c r="H156" s="222">
        <v>80.275999999999996</v>
      </c>
      <c r="I156" s="223"/>
      <c r="J156" s="224">
        <f>ROUND(I156*H156,2)</f>
        <v>0</v>
      </c>
      <c r="K156" s="220" t="s">
        <v>156</v>
      </c>
      <c r="L156" s="44"/>
      <c r="M156" s="225" t="s">
        <v>1</v>
      </c>
      <c r="N156" s="226" t="s">
        <v>41</v>
      </c>
      <c r="O156" s="91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9" t="s">
        <v>157</v>
      </c>
      <c r="AT156" s="229" t="s">
        <v>152</v>
      </c>
      <c r="AU156" s="229" t="s">
        <v>86</v>
      </c>
      <c r="AY156" s="17" t="s">
        <v>150</v>
      </c>
      <c r="BE156" s="230">
        <f>IF(N156="základní",J156,0)</f>
        <v>0</v>
      </c>
      <c r="BF156" s="230">
        <f>IF(N156="snížená",J156,0)</f>
        <v>0</v>
      </c>
      <c r="BG156" s="230">
        <f>IF(N156="zákl. přenesená",J156,0)</f>
        <v>0</v>
      </c>
      <c r="BH156" s="230">
        <f>IF(N156="sníž. přenesená",J156,0)</f>
        <v>0</v>
      </c>
      <c r="BI156" s="230">
        <f>IF(N156="nulová",J156,0)</f>
        <v>0</v>
      </c>
      <c r="BJ156" s="17" t="s">
        <v>84</v>
      </c>
      <c r="BK156" s="230">
        <f>ROUND(I156*H156,2)</f>
        <v>0</v>
      </c>
      <c r="BL156" s="17" t="s">
        <v>157</v>
      </c>
      <c r="BM156" s="229" t="s">
        <v>184</v>
      </c>
    </row>
    <row r="157" s="13" customFormat="1">
      <c r="A157" s="13"/>
      <c r="B157" s="231"/>
      <c r="C157" s="232"/>
      <c r="D157" s="233" t="s">
        <v>158</v>
      </c>
      <c r="E157" s="234" t="s">
        <v>1</v>
      </c>
      <c r="F157" s="235" t="s">
        <v>185</v>
      </c>
      <c r="G157" s="232"/>
      <c r="H157" s="236">
        <v>80.275999999999996</v>
      </c>
      <c r="I157" s="237"/>
      <c r="J157" s="232"/>
      <c r="K157" s="232"/>
      <c r="L157" s="238"/>
      <c r="M157" s="239"/>
      <c r="N157" s="240"/>
      <c r="O157" s="240"/>
      <c r="P157" s="240"/>
      <c r="Q157" s="240"/>
      <c r="R157" s="240"/>
      <c r="S157" s="240"/>
      <c r="T157" s="241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2" t="s">
        <v>158</v>
      </c>
      <c r="AU157" s="242" t="s">
        <v>86</v>
      </c>
      <c r="AV157" s="13" t="s">
        <v>86</v>
      </c>
      <c r="AW157" s="13" t="s">
        <v>32</v>
      </c>
      <c r="AX157" s="13" t="s">
        <v>76</v>
      </c>
      <c r="AY157" s="242" t="s">
        <v>150</v>
      </c>
    </row>
    <row r="158" s="14" customFormat="1">
      <c r="A158" s="14"/>
      <c r="B158" s="243"/>
      <c r="C158" s="244"/>
      <c r="D158" s="233" t="s">
        <v>158</v>
      </c>
      <c r="E158" s="245" t="s">
        <v>1</v>
      </c>
      <c r="F158" s="246" t="s">
        <v>160</v>
      </c>
      <c r="G158" s="244"/>
      <c r="H158" s="247">
        <v>80.275999999999996</v>
      </c>
      <c r="I158" s="248"/>
      <c r="J158" s="244"/>
      <c r="K158" s="244"/>
      <c r="L158" s="249"/>
      <c r="M158" s="250"/>
      <c r="N158" s="251"/>
      <c r="O158" s="251"/>
      <c r="P158" s="251"/>
      <c r="Q158" s="251"/>
      <c r="R158" s="251"/>
      <c r="S158" s="251"/>
      <c r="T158" s="252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3" t="s">
        <v>158</v>
      </c>
      <c r="AU158" s="253" t="s">
        <v>86</v>
      </c>
      <c r="AV158" s="14" t="s">
        <v>157</v>
      </c>
      <c r="AW158" s="14" t="s">
        <v>32</v>
      </c>
      <c r="AX158" s="14" t="s">
        <v>84</v>
      </c>
      <c r="AY158" s="253" t="s">
        <v>150</v>
      </c>
    </row>
    <row r="159" s="2" customFormat="1" ht="33" customHeight="1">
      <c r="A159" s="38"/>
      <c r="B159" s="39"/>
      <c r="C159" s="218" t="s">
        <v>186</v>
      </c>
      <c r="D159" s="218" t="s">
        <v>152</v>
      </c>
      <c r="E159" s="219" t="s">
        <v>187</v>
      </c>
      <c r="F159" s="220" t="s">
        <v>188</v>
      </c>
      <c r="G159" s="221" t="s">
        <v>189</v>
      </c>
      <c r="H159" s="222">
        <v>144.49700000000001</v>
      </c>
      <c r="I159" s="223"/>
      <c r="J159" s="224">
        <f>ROUND(I159*H159,2)</f>
        <v>0</v>
      </c>
      <c r="K159" s="220" t="s">
        <v>156</v>
      </c>
      <c r="L159" s="44"/>
      <c r="M159" s="225" t="s">
        <v>1</v>
      </c>
      <c r="N159" s="226" t="s">
        <v>41</v>
      </c>
      <c r="O159" s="91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9" t="s">
        <v>157</v>
      </c>
      <c r="AT159" s="229" t="s">
        <v>152</v>
      </c>
      <c r="AU159" s="229" t="s">
        <v>86</v>
      </c>
      <c r="AY159" s="17" t="s">
        <v>150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7" t="s">
        <v>84</v>
      </c>
      <c r="BK159" s="230">
        <f>ROUND(I159*H159,2)</f>
        <v>0</v>
      </c>
      <c r="BL159" s="17" t="s">
        <v>157</v>
      </c>
      <c r="BM159" s="229" t="s">
        <v>190</v>
      </c>
    </row>
    <row r="160" s="13" customFormat="1">
      <c r="A160" s="13"/>
      <c r="B160" s="231"/>
      <c r="C160" s="232"/>
      <c r="D160" s="233" t="s">
        <v>158</v>
      </c>
      <c r="E160" s="234" t="s">
        <v>1</v>
      </c>
      <c r="F160" s="235" t="s">
        <v>191</v>
      </c>
      <c r="G160" s="232"/>
      <c r="H160" s="236">
        <v>144.49700000000001</v>
      </c>
      <c r="I160" s="237"/>
      <c r="J160" s="232"/>
      <c r="K160" s="232"/>
      <c r="L160" s="238"/>
      <c r="M160" s="239"/>
      <c r="N160" s="240"/>
      <c r="O160" s="240"/>
      <c r="P160" s="240"/>
      <c r="Q160" s="240"/>
      <c r="R160" s="240"/>
      <c r="S160" s="240"/>
      <c r="T160" s="241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2" t="s">
        <v>158</v>
      </c>
      <c r="AU160" s="242" t="s">
        <v>86</v>
      </c>
      <c r="AV160" s="13" t="s">
        <v>86</v>
      </c>
      <c r="AW160" s="13" t="s">
        <v>32</v>
      </c>
      <c r="AX160" s="13" t="s">
        <v>76</v>
      </c>
      <c r="AY160" s="242" t="s">
        <v>150</v>
      </c>
    </row>
    <row r="161" s="14" customFormat="1">
      <c r="A161" s="14"/>
      <c r="B161" s="243"/>
      <c r="C161" s="244"/>
      <c r="D161" s="233" t="s">
        <v>158</v>
      </c>
      <c r="E161" s="245" t="s">
        <v>1</v>
      </c>
      <c r="F161" s="246" t="s">
        <v>160</v>
      </c>
      <c r="G161" s="244"/>
      <c r="H161" s="247">
        <v>144.49700000000001</v>
      </c>
      <c r="I161" s="248"/>
      <c r="J161" s="244"/>
      <c r="K161" s="244"/>
      <c r="L161" s="249"/>
      <c r="M161" s="250"/>
      <c r="N161" s="251"/>
      <c r="O161" s="251"/>
      <c r="P161" s="251"/>
      <c r="Q161" s="251"/>
      <c r="R161" s="251"/>
      <c r="S161" s="251"/>
      <c r="T161" s="252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3" t="s">
        <v>158</v>
      </c>
      <c r="AU161" s="253" t="s">
        <v>86</v>
      </c>
      <c r="AV161" s="14" t="s">
        <v>157</v>
      </c>
      <c r="AW161" s="14" t="s">
        <v>32</v>
      </c>
      <c r="AX161" s="14" t="s">
        <v>84</v>
      </c>
      <c r="AY161" s="253" t="s">
        <v>150</v>
      </c>
    </row>
    <row r="162" s="2" customFormat="1" ht="16.5" customHeight="1">
      <c r="A162" s="38"/>
      <c r="B162" s="39"/>
      <c r="C162" s="218" t="s">
        <v>173</v>
      </c>
      <c r="D162" s="218" t="s">
        <v>152</v>
      </c>
      <c r="E162" s="219" t="s">
        <v>192</v>
      </c>
      <c r="F162" s="220" t="s">
        <v>193</v>
      </c>
      <c r="G162" s="221" t="s">
        <v>168</v>
      </c>
      <c r="H162" s="222">
        <v>80.275999999999996</v>
      </c>
      <c r="I162" s="223"/>
      <c r="J162" s="224">
        <f>ROUND(I162*H162,2)</f>
        <v>0</v>
      </c>
      <c r="K162" s="220" t="s">
        <v>156</v>
      </c>
      <c r="L162" s="44"/>
      <c r="M162" s="225" t="s">
        <v>1</v>
      </c>
      <c r="N162" s="226" t="s">
        <v>41</v>
      </c>
      <c r="O162" s="91"/>
      <c r="P162" s="227">
        <f>O162*H162</f>
        <v>0</v>
      </c>
      <c r="Q162" s="227">
        <v>0</v>
      </c>
      <c r="R162" s="227">
        <f>Q162*H162</f>
        <v>0</v>
      </c>
      <c r="S162" s="227">
        <v>0</v>
      </c>
      <c r="T162" s="228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9" t="s">
        <v>157</v>
      </c>
      <c r="AT162" s="229" t="s">
        <v>152</v>
      </c>
      <c r="AU162" s="229" t="s">
        <v>86</v>
      </c>
      <c r="AY162" s="17" t="s">
        <v>150</v>
      </c>
      <c r="BE162" s="230">
        <f>IF(N162="základní",J162,0)</f>
        <v>0</v>
      </c>
      <c r="BF162" s="230">
        <f>IF(N162="snížená",J162,0)</f>
        <v>0</v>
      </c>
      <c r="BG162" s="230">
        <f>IF(N162="zákl. přenesená",J162,0)</f>
        <v>0</v>
      </c>
      <c r="BH162" s="230">
        <f>IF(N162="sníž. přenesená",J162,0)</f>
        <v>0</v>
      </c>
      <c r="BI162" s="230">
        <f>IF(N162="nulová",J162,0)</f>
        <v>0</v>
      </c>
      <c r="BJ162" s="17" t="s">
        <v>84</v>
      </c>
      <c r="BK162" s="230">
        <f>ROUND(I162*H162,2)</f>
        <v>0</v>
      </c>
      <c r="BL162" s="17" t="s">
        <v>157</v>
      </c>
      <c r="BM162" s="229" t="s">
        <v>194</v>
      </c>
    </row>
    <row r="163" s="12" customFormat="1" ht="22.8" customHeight="1">
      <c r="A163" s="12"/>
      <c r="B163" s="202"/>
      <c r="C163" s="203"/>
      <c r="D163" s="204" t="s">
        <v>75</v>
      </c>
      <c r="E163" s="216" t="s">
        <v>86</v>
      </c>
      <c r="F163" s="216" t="s">
        <v>195</v>
      </c>
      <c r="G163" s="203"/>
      <c r="H163" s="203"/>
      <c r="I163" s="206"/>
      <c r="J163" s="217">
        <f>BK163</f>
        <v>0</v>
      </c>
      <c r="K163" s="203"/>
      <c r="L163" s="208"/>
      <c r="M163" s="209"/>
      <c r="N163" s="210"/>
      <c r="O163" s="210"/>
      <c r="P163" s="211">
        <f>SUM(P164:P213)</f>
        <v>0</v>
      </c>
      <c r="Q163" s="210"/>
      <c r="R163" s="211">
        <f>SUM(R164:R213)</f>
        <v>0</v>
      </c>
      <c r="S163" s="210"/>
      <c r="T163" s="212">
        <f>SUM(T164:T213)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13" t="s">
        <v>84</v>
      </c>
      <c r="AT163" s="214" t="s">
        <v>75</v>
      </c>
      <c r="AU163" s="214" t="s">
        <v>84</v>
      </c>
      <c r="AY163" s="213" t="s">
        <v>150</v>
      </c>
      <c r="BK163" s="215">
        <f>SUM(BK164:BK213)</f>
        <v>0</v>
      </c>
    </row>
    <row r="164" s="2" customFormat="1">
      <c r="A164" s="38"/>
      <c r="B164" s="39"/>
      <c r="C164" s="218" t="s">
        <v>196</v>
      </c>
      <c r="D164" s="218" t="s">
        <v>152</v>
      </c>
      <c r="E164" s="219" t="s">
        <v>197</v>
      </c>
      <c r="F164" s="220" t="s">
        <v>198</v>
      </c>
      <c r="G164" s="221" t="s">
        <v>168</v>
      </c>
      <c r="H164" s="222">
        <v>28.867999999999999</v>
      </c>
      <c r="I164" s="223"/>
      <c r="J164" s="224">
        <f>ROUND(I164*H164,2)</f>
        <v>0</v>
      </c>
      <c r="K164" s="220" t="s">
        <v>156</v>
      </c>
      <c r="L164" s="44"/>
      <c r="M164" s="225" t="s">
        <v>1</v>
      </c>
      <c r="N164" s="226" t="s">
        <v>41</v>
      </c>
      <c r="O164" s="91"/>
      <c r="P164" s="227">
        <f>O164*H164</f>
        <v>0</v>
      </c>
      <c r="Q164" s="227">
        <v>0</v>
      </c>
      <c r="R164" s="227">
        <f>Q164*H164</f>
        <v>0</v>
      </c>
      <c r="S164" s="227">
        <v>0</v>
      </c>
      <c r="T164" s="228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9" t="s">
        <v>157</v>
      </c>
      <c r="AT164" s="229" t="s">
        <v>152</v>
      </c>
      <c r="AU164" s="229" t="s">
        <v>86</v>
      </c>
      <c r="AY164" s="17" t="s">
        <v>150</v>
      </c>
      <c r="BE164" s="230">
        <f>IF(N164="základní",J164,0)</f>
        <v>0</v>
      </c>
      <c r="BF164" s="230">
        <f>IF(N164="snížená",J164,0)</f>
        <v>0</v>
      </c>
      <c r="BG164" s="230">
        <f>IF(N164="zákl. přenesená",J164,0)</f>
        <v>0</v>
      </c>
      <c r="BH164" s="230">
        <f>IF(N164="sníž. přenesená",J164,0)</f>
        <v>0</v>
      </c>
      <c r="BI164" s="230">
        <f>IF(N164="nulová",J164,0)</f>
        <v>0</v>
      </c>
      <c r="BJ164" s="17" t="s">
        <v>84</v>
      </c>
      <c r="BK164" s="230">
        <f>ROUND(I164*H164,2)</f>
        <v>0</v>
      </c>
      <c r="BL164" s="17" t="s">
        <v>157</v>
      </c>
      <c r="BM164" s="229" t="s">
        <v>199</v>
      </c>
    </row>
    <row r="165" s="13" customFormat="1">
      <c r="A165" s="13"/>
      <c r="B165" s="231"/>
      <c r="C165" s="232"/>
      <c r="D165" s="233" t="s">
        <v>158</v>
      </c>
      <c r="E165" s="234" t="s">
        <v>1</v>
      </c>
      <c r="F165" s="235" t="s">
        <v>200</v>
      </c>
      <c r="G165" s="232"/>
      <c r="H165" s="236">
        <v>28.867999999999999</v>
      </c>
      <c r="I165" s="237"/>
      <c r="J165" s="232"/>
      <c r="K165" s="232"/>
      <c r="L165" s="238"/>
      <c r="M165" s="239"/>
      <c r="N165" s="240"/>
      <c r="O165" s="240"/>
      <c r="P165" s="240"/>
      <c r="Q165" s="240"/>
      <c r="R165" s="240"/>
      <c r="S165" s="240"/>
      <c r="T165" s="24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2" t="s">
        <v>158</v>
      </c>
      <c r="AU165" s="242" t="s">
        <v>86</v>
      </c>
      <c r="AV165" s="13" t="s">
        <v>86</v>
      </c>
      <c r="AW165" s="13" t="s">
        <v>32</v>
      </c>
      <c r="AX165" s="13" t="s">
        <v>76</v>
      </c>
      <c r="AY165" s="242" t="s">
        <v>150</v>
      </c>
    </row>
    <row r="166" s="14" customFormat="1">
      <c r="A166" s="14"/>
      <c r="B166" s="243"/>
      <c r="C166" s="244"/>
      <c r="D166" s="233" t="s">
        <v>158</v>
      </c>
      <c r="E166" s="245" t="s">
        <v>1</v>
      </c>
      <c r="F166" s="246" t="s">
        <v>160</v>
      </c>
      <c r="G166" s="244"/>
      <c r="H166" s="247">
        <v>28.867999999999999</v>
      </c>
      <c r="I166" s="248"/>
      <c r="J166" s="244"/>
      <c r="K166" s="244"/>
      <c r="L166" s="249"/>
      <c r="M166" s="250"/>
      <c r="N166" s="251"/>
      <c r="O166" s="251"/>
      <c r="P166" s="251"/>
      <c r="Q166" s="251"/>
      <c r="R166" s="251"/>
      <c r="S166" s="251"/>
      <c r="T166" s="252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3" t="s">
        <v>158</v>
      </c>
      <c r="AU166" s="253" t="s">
        <v>86</v>
      </c>
      <c r="AV166" s="14" t="s">
        <v>157</v>
      </c>
      <c r="AW166" s="14" t="s">
        <v>32</v>
      </c>
      <c r="AX166" s="14" t="s">
        <v>84</v>
      </c>
      <c r="AY166" s="253" t="s">
        <v>150</v>
      </c>
    </row>
    <row r="167" s="2" customFormat="1">
      <c r="A167" s="38"/>
      <c r="B167" s="39"/>
      <c r="C167" s="218" t="s">
        <v>180</v>
      </c>
      <c r="D167" s="218" t="s">
        <v>152</v>
      </c>
      <c r="E167" s="219" t="s">
        <v>201</v>
      </c>
      <c r="F167" s="220" t="s">
        <v>202</v>
      </c>
      <c r="G167" s="221" t="s">
        <v>168</v>
      </c>
      <c r="H167" s="222">
        <v>5.9009999999999998</v>
      </c>
      <c r="I167" s="223"/>
      <c r="J167" s="224">
        <f>ROUND(I167*H167,2)</f>
        <v>0</v>
      </c>
      <c r="K167" s="220" t="s">
        <v>156</v>
      </c>
      <c r="L167" s="44"/>
      <c r="M167" s="225" t="s">
        <v>1</v>
      </c>
      <c r="N167" s="226" t="s">
        <v>41</v>
      </c>
      <c r="O167" s="91"/>
      <c r="P167" s="227">
        <f>O167*H167</f>
        <v>0</v>
      </c>
      <c r="Q167" s="227">
        <v>0</v>
      </c>
      <c r="R167" s="227">
        <f>Q167*H167</f>
        <v>0</v>
      </c>
      <c r="S167" s="227">
        <v>0</v>
      </c>
      <c r="T167" s="228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9" t="s">
        <v>157</v>
      </c>
      <c r="AT167" s="229" t="s">
        <v>152</v>
      </c>
      <c r="AU167" s="229" t="s">
        <v>86</v>
      </c>
      <c r="AY167" s="17" t="s">
        <v>150</v>
      </c>
      <c r="BE167" s="230">
        <f>IF(N167="základní",J167,0)</f>
        <v>0</v>
      </c>
      <c r="BF167" s="230">
        <f>IF(N167="snížená",J167,0)</f>
        <v>0</v>
      </c>
      <c r="BG167" s="230">
        <f>IF(N167="zákl. přenesená",J167,0)</f>
        <v>0</v>
      </c>
      <c r="BH167" s="230">
        <f>IF(N167="sníž. přenesená",J167,0)</f>
        <v>0</v>
      </c>
      <c r="BI167" s="230">
        <f>IF(N167="nulová",J167,0)</f>
        <v>0</v>
      </c>
      <c r="BJ167" s="17" t="s">
        <v>84</v>
      </c>
      <c r="BK167" s="230">
        <f>ROUND(I167*H167,2)</f>
        <v>0</v>
      </c>
      <c r="BL167" s="17" t="s">
        <v>157</v>
      </c>
      <c r="BM167" s="229" t="s">
        <v>203</v>
      </c>
    </row>
    <row r="168" s="13" customFormat="1">
      <c r="A168" s="13"/>
      <c r="B168" s="231"/>
      <c r="C168" s="232"/>
      <c r="D168" s="233" t="s">
        <v>158</v>
      </c>
      <c r="E168" s="234" t="s">
        <v>1</v>
      </c>
      <c r="F168" s="235" t="s">
        <v>204</v>
      </c>
      <c r="G168" s="232"/>
      <c r="H168" s="236">
        <v>5.9009999999999998</v>
      </c>
      <c r="I168" s="237"/>
      <c r="J168" s="232"/>
      <c r="K168" s="232"/>
      <c r="L168" s="238"/>
      <c r="M168" s="239"/>
      <c r="N168" s="240"/>
      <c r="O168" s="240"/>
      <c r="P168" s="240"/>
      <c r="Q168" s="240"/>
      <c r="R168" s="240"/>
      <c r="S168" s="240"/>
      <c r="T168" s="241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2" t="s">
        <v>158</v>
      </c>
      <c r="AU168" s="242" t="s">
        <v>86</v>
      </c>
      <c r="AV168" s="13" t="s">
        <v>86</v>
      </c>
      <c r="AW168" s="13" t="s">
        <v>32</v>
      </c>
      <c r="AX168" s="13" t="s">
        <v>76</v>
      </c>
      <c r="AY168" s="242" t="s">
        <v>150</v>
      </c>
    </row>
    <row r="169" s="14" customFormat="1">
      <c r="A169" s="14"/>
      <c r="B169" s="243"/>
      <c r="C169" s="244"/>
      <c r="D169" s="233" t="s">
        <v>158</v>
      </c>
      <c r="E169" s="245" t="s">
        <v>1</v>
      </c>
      <c r="F169" s="246" t="s">
        <v>160</v>
      </c>
      <c r="G169" s="244"/>
      <c r="H169" s="247">
        <v>5.9009999999999998</v>
      </c>
      <c r="I169" s="248"/>
      <c r="J169" s="244"/>
      <c r="K169" s="244"/>
      <c r="L169" s="249"/>
      <c r="M169" s="250"/>
      <c r="N169" s="251"/>
      <c r="O169" s="251"/>
      <c r="P169" s="251"/>
      <c r="Q169" s="251"/>
      <c r="R169" s="251"/>
      <c r="S169" s="251"/>
      <c r="T169" s="252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3" t="s">
        <v>158</v>
      </c>
      <c r="AU169" s="253" t="s">
        <v>86</v>
      </c>
      <c r="AV169" s="14" t="s">
        <v>157</v>
      </c>
      <c r="AW169" s="14" t="s">
        <v>32</v>
      </c>
      <c r="AX169" s="14" t="s">
        <v>84</v>
      </c>
      <c r="AY169" s="253" t="s">
        <v>150</v>
      </c>
    </row>
    <row r="170" s="2" customFormat="1">
      <c r="A170" s="38"/>
      <c r="B170" s="39"/>
      <c r="C170" s="218" t="s">
        <v>205</v>
      </c>
      <c r="D170" s="218" t="s">
        <v>152</v>
      </c>
      <c r="E170" s="219" t="s">
        <v>206</v>
      </c>
      <c r="F170" s="220" t="s">
        <v>207</v>
      </c>
      <c r="G170" s="221" t="s">
        <v>168</v>
      </c>
      <c r="H170" s="222">
        <v>30.657</v>
      </c>
      <c r="I170" s="223"/>
      <c r="J170" s="224">
        <f>ROUND(I170*H170,2)</f>
        <v>0</v>
      </c>
      <c r="K170" s="220" t="s">
        <v>1</v>
      </c>
      <c r="L170" s="44"/>
      <c r="M170" s="225" t="s">
        <v>1</v>
      </c>
      <c r="N170" s="226" t="s">
        <v>41</v>
      </c>
      <c r="O170" s="91"/>
      <c r="P170" s="227">
        <f>O170*H170</f>
        <v>0</v>
      </c>
      <c r="Q170" s="227">
        <v>0</v>
      </c>
      <c r="R170" s="227">
        <f>Q170*H170</f>
        <v>0</v>
      </c>
      <c r="S170" s="227">
        <v>0</v>
      </c>
      <c r="T170" s="228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9" t="s">
        <v>157</v>
      </c>
      <c r="AT170" s="229" t="s">
        <v>152</v>
      </c>
      <c r="AU170" s="229" t="s">
        <v>86</v>
      </c>
      <c r="AY170" s="17" t="s">
        <v>150</v>
      </c>
      <c r="BE170" s="230">
        <f>IF(N170="základní",J170,0)</f>
        <v>0</v>
      </c>
      <c r="BF170" s="230">
        <f>IF(N170="snížená",J170,0)</f>
        <v>0</v>
      </c>
      <c r="BG170" s="230">
        <f>IF(N170="zákl. přenesená",J170,0)</f>
        <v>0</v>
      </c>
      <c r="BH170" s="230">
        <f>IF(N170="sníž. přenesená",J170,0)</f>
        <v>0</v>
      </c>
      <c r="BI170" s="230">
        <f>IF(N170="nulová",J170,0)</f>
        <v>0</v>
      </c>
      <c r="BJ170" s="17" t="s">
        <v>84</v>
      </c>
      <c r="BK170" s="230">
        <f>ROUND(I170*H170,2)</f>
        <v>0</v>
      </c>
      <c r="BL170" s="17" t="s">
        <v>157</v>
      </c>
      <c r="BM170" s="229" t="s">
        <v>208</v>
      </c>
    </row>
    <row r="171" s="13" customFormat="1">
      <c r="A171" s="13"/>
      <c r="B171" s="231"/>
      <c r="C171" s="232"/>
      <c r="D171" s="233" t="s">
        <v>158</v>
      </c>
      <c r="E171" s="234" t="s">
        <v>1</v>
      </c>
      <c r="F171" s="235" t="s">
        <v>209</v>
      </c>
      <c r="G171" s="232"/>
      <c r="H171" s="236">
        <v>19.393999999999998</v>
      </c>
      <c r="I171" s="237"/>
      <c r="J171" s="232"/>
      <c r="K171" s="232"/>
      <c r="L171" s="238"/>
      <c r="M171" s="239"/>
      <c r="N171" s="240"/>
      <c r="O171" s="240"/>
      <c r="P171" s="240"/>
      <c r="Q171" s="240"/>
      <c r="R171" s="240"/>
      <c r="S171" s="240"/>
      <c r="T171" s="241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2" t="s">
        <v>158</v>
      </c>
      <c r="AU171" s="242" t="s">
        <v>86</v>
      </c>
      <c r="AV171" s="13" t="s">
        <v>86</v>
      </c>
      <c r="AW171" s="13" t="s">
        <v>32</v>
      </c>
      <c r="AX171" s="13" t="s">
        <v>76</v>
      </c>
      <c r="AY171" s="242" t="s">
        <v>150</v>
      </c>
    </row>
    <row r="172" s="15" customFormat="1">
      <c r="A172" s="15"/>
      <c r="B172" s="254"/>
      <c r="C172" s="255"/>
      <c r="D172" s="233" t="s">
        <v>158</v>
      </c>
      <c r="E172" s="256" t="s">
        <v>1</v>
      </c>
      <c r="F172" s="257" t="s">
        <v>210</v>
      </c>
      <c r="G172" s="255"/>
      <c r="H172" s="258">
        <v>19.393999999999998</v>
      </c>
      <c r="I172" s="259"/>
      <c r="J172" s="255"/>
      <c r="K172" s="255"/>
      <c r="L172" s="260"/>
      <c r="M172" s="261"/>
      <c r="N172" s="262"/>
      <c r="O172" s="262"/>
      <c r="P172" s="262"/>
      <c r="Q172" s="262"/>
      <c r="R172" s="262"/>
      <c r="S172" s="262"/>
      <c r="T172" s="263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64" t="s">
        <v>158</v>
      </c>
      <c r="AU172" s="264" t="s">
        <v>86</v>
      </c>
      <c r="AV172" s="15" t="s">
        <v>165</v>
      </c>
      <c r="AW172" s="15" t="s">
        <v>32</v>
      </c>
      <c r="AX172" s="15" t="s">
        <v>76</v>
      </c>
      <c r="AY172" s="264" t="s">
        <v>150</v>
      </c>
    </row>
    <row r="173" s="13" customFormat="1">
      <c r="A173" s="13"/>
      <c r="B173" s="231"/>
      <c r="C173" s="232"/>
      <c r="D173" s="233" t="s">
        <v>158</v>
      </c>
      <c r="E173" s="234" t="s">
        <v>1</v>
      </c>
      <c r="F173" s="235" t="s">
        <v>211</v>
      </c>
      <c r="G173" s="232"/>
      <c r="H173" s="236">
        <v>5.2939999999999996</v>
      </c>
      <c r="I173" s="237"/>
      <c r="J173" s="232"/>
      <c r="K173" s="232"/>
      <c r="L173" s="238"/>
      <c r="M173" s="239"/>
      <c r="N173" s="240"/>
      <c r="O173" s="240"/>
      <c r="P173" s="240"/>
      <c r="Q173" s="240"/>
      <c r="R173" s="240"/>
      <c r="S173" s="240"/>
      <c r="T173" s="241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2" t="s">
        <v>158</v>
      </c>
      <c r="AU173" s="242" t="s">
        <v>86</v>
      </c>
      <c r="AV173" s="13" t="s">
        <v>86</v>
      </c>
      <c r="AW173" s="13" t="s">
        <v>32</v>
      </c>
      <c r="AX173" s="13" t="s">
        <v>76</v>
      </c>
      <c r="AY173" s="242" t="s">
        <v>150</v>
      </c>
    </row>
    <row r="174" s="13" customFormat="1">
      <c r="A174" s="13"/>
      <c r="B174" s="231"/>
      <c r="C174" s="232"/>
      <c r="D174" s="233" t="s">
        <v>158</v>
      </c>
      <c r="E174" s="234" t="s">
        <v>1</v>
      </c>
      <c r="F174" s="235" t="s">
        <v>212</v>
      </c>
      <c r="G174" s="232"/>
      <c r="H174" s="236">
        <v>2.1230000000000002</v>
      </c>
      <c r="I174" s="237"/>
      <c r="J174" s="232"/>
      <c r="K174" s="232"/>
      <c r="L174" s="238"/>
      <c r="M174" s="239"/>
      <c r="N174" s="240"/>
      <c r="O174" s="240"/>
      <c r="P174" s="240"/>
      <c r="Q174" s="240"/>
      <c r="R174" s="240"/>
      <c r="S174" s="240"/>
      <c r="T174" s="241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2" t="s">
        <v>158</v>
      </c>
      <c r="AU174" s="242" t="s">
        <v>86</v>
      </c>
      <c r="AV174" s="13" t="s">
        <v>86</v>
      </c>
      <c r="AW174" s="13" t="s">
        <v>32</v>
      </c>
      <c r="AX174" s="13" t="s">
        <v>76</v>
      </c>
      <c r="AY174" s="242" t="s">
        <v>150</v>
      </c>
    </row>
    <row r="175" s="15" customFormat="1">
      <c r="A175" s="15"/>
      <c r="B175" s="254"/>
      <c r="C175" s="255"/>
      <c r="D175" s="233" t="s">
        <v>158</v>
      </c>
      <c r="E175" s="256" t="s">
        <v>1</v>
      </c>
      <c r="F175" s="257" t="s">
        <v>210</v>
      </c>
      <c r="G175" s="255"/>
      <c r="H175" s="258">
        <v>7.4169999999999998</v>
      </c>
      <c r="I175" s="259"/>
      <c r="J175" s="255"/>
      <c r="K175" s="255"/>
      <c r="L175" s="260"/>
      <c r="M175" s="261"/>
      <c r="N175" s="262"/>
      <c r="O175" s="262"/>
      <c r="P175" s="262"/>
      <c r="Q175" s="262"/>
      <c r="R175" s="262"/>
      <c r="S175" s="262"/>
      <c r="T175" s="263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64" t="s">
        <v>158</v>
      </c>
      <c r="AU175" s="264" t="s">
        <v>86</v>
      </c>
      <c r="AV175" s="15" t="s">
        <v>165</v>
      </c>
      <c r="AW175" s="15" t="s">
        <v>32</v>
      </c>
      <c r="AX175" s="15" t="s">
        <v>76</v>
      </c>
      <c r="AY175" s="264" t="s">
        <v>150</v>
      </c>
    </row>
    <row r="176" s="13" customFormat="1">
      <c r="A176" s="13"/>
      <c r="B176" s="231"/>
      <c r="C176" s="232"/>
      <c r="D176" s="233" t="s">
        <v>158</v>
      </c>
      <c r="E176" s="234" t="s">
        <v>1</v>
      </c>
      <c r="F176" s="235" t="s">
        <v>213</v>
      </c>
      <c r="G176" s="232"/>
      <c r="H176" s="236">
        <v>3.5099999999999998</v>
      </c>
      <c r="I176" s="237"/>
      <c r="J176" s="232"/>
      <c r="K176" s="232"/>
      <c r="L176" s="238"/>
      <c r="M176" s="239"/>
      <c r="N176" s="240"/>
      <c r="O176" s="240"/>
      <c r="P176" s="240"/>
      <c r="Q176" s="240"/>
      <c r="R176" s="240"/>
      <c r="S176" s="240"/>
      <c r="T176" s="241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2" t="s">
        <v>158</v>
      </c>
      <c r="AU176" s="242" t="s">
        <v>86</v>
      </c>
      <c r="AV176" s="13" t="s">
        <v>86</v>
      </c>
      <c r="AW176" s="13" t="s">
        <v>32</v>
      </c>
      <c r="AX176" s="13" t="s">
        <v>76</v>
      </c>
      <c r="AY176" s="242" t="s">
        <v>150</v>
      </c>
    </row>
    <row r="177" s="13" customFormat="1">
      <c r="A177" s="13"/>
      <c r="B177" s="231"/>
      <c r="C177" s="232"/>
      <c r="D177" s="233" t="s">
        <v>158</v>
      </c>
      <c r="E177" s="234" t="s">
        <v>1</v>
      </c>
      <c r="F177" s="235" t="s">
        <v>214</v>
      </c>
      <c r="G177" s="232"/>
      <c r="H177" s="236">
        <v>0.26400000000000001</v>
      </c>
      <c r="I177" s="237"/>
      <c r="J177" s="232"/>
      <c r="K177" s="232"/>
      <c r="L177" s="238"/>
      <c r="M177" s="239"/>
      <c r="N177" s="240"/>
      <c r="O177" s="240"/>
      <c r="P177" s="240"/>
      <c r="Q177" s="240"/>
      <c r="R177" s="240"/>
      <c r="S177" s="240"/>
      <c r="T177" s="241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2" t="s">
        <v>158</v>
      </c>
      <c r="AU177" s="242" t="s">
        <v>86</v>
      </c>
      <c r="AV177" s="13" t="s">
        <v>86</v>
      </c>
      <c r="AW177" s="13" t="s">
        <v>32</v>
      </c>
      <c r="AX177" s="13" t="s">
        <v>76</v>
      </c>
      <c r="AY177" s="242" t="s">
        <v>150</v>
      </c>
    </row>
    <row r="178" s="13" customFormat="1">
      <c r="A178" s="13"/>
      <c r="B178" s="231"/>
      <c r="C178" s="232"/>
      <c r="D178" s="233" t="s">
        <v>158</v>
      </c>
      <c r="E178" s="234" t="s">
        <v>1</v>
      </c>
      <c r="F178" s="235" t="s">
        <v>215</v>
      </c>
      <c r="G178" s="232"/>
      <c r="H178" s="236">
        <v>0.071999999999999995</v>
      </c>
      <c r="I178" s="237"/>
      <c r="J178" s="232"/>
      <c r="K178" s="232"/>
      <c r="L178" s="238"/>
      <c r="M178" s="239"/>
      <c r="N178" s="240"/>
      <c r="O178" s="240"/>
      <c r="P178" s="240"/>
      <c r="Q178" s="240"/>
      <c r="R178" s="240"/>
      <c r="S178" s="240"/>
      <c r="T178" s="241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2" t="s">
        <v>158</v>
      </c>
      <c r="AU178" s="242" t="s">
        <v>86</v>
      </c>
      <c r="AV178" s="13" t="s">
        <v>86</v>
      </c>
      <c r="AW178" s="13" t="s">
        <v>32</v>
      </c>
      <c r="AX178" s="13" t="s">
        <v>76</v>
      </c>
      <c r="AY178" s="242" t="s">
        <v>150</v>
      </c>
    </row>
    <row r="179" s="14" customFormat="1">
      <c r="A179" s="14"/>
      <c r="B179" s="243"/>
      <c r="C179" s="244"/>
      <c r="D179" s="233" t="s">
        <v>158</v>
      </c>
      <c r="E179" s="245" t="s">
        <v>1</v>
      </c>
      <c r="F179" s="246" t="s">
        <v>160</v>
      </c>
      <c r="G179" s="244"/>
      <c r="H179" s="247">
        <v>30.656999999999996</v>
      </c>
      <c r="I179" s="248"/>
      <c r="J179" s="244"/>
      <c r="K179" s="244"/>
      <c r="L179" s="249"/>
      <c r="M179" s="250"/>
      <c r="N179" s="251"/>
      <c r="O179" s="251"/>
      <c r="P179" s="251"/>
      <c r="Q179" s="251"/>
      <c r="R179" s="251"/>
      <c r="S179" s="251"/>
      <c r="T179" s="252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3" t="s">
        <v>158</v>
      </c>
      <c r="AU179" s="253" t="s">
        <v>86</v>
      </c>
      <c r="AV179" s="14" t="s">
        <v>157</v>
      </c>
      <c r="AW179" s="14" t="s">
        <v>32</v>
      </c>
      <c r="AX179" s="14" t="s">
        <v>84</v>
      </c>
      <c r="AY179" s="253" t="s">
        <v>150</v>
      </c>
    </row>
    <row r="180" s="2" customFormat="1">
      <c r="A180" s="38"/>
      <c r="B180" s="39"/>
      <c r="C180" s="218" t="s">
        <v>184</v>
      </c>
      <c r="D180" s="218" t="s">
        <v>152</v>
      </c>
      <c r="E180" s="219" t="s">
        <v>216</v>
      </c>
      <c r="F180" s="220" t="s">
        <v>217</v>
      </c>
      <c r="G180" s="221" t="s">
        <v>168</v>
      </c>
      <c r="H180" s="222">
        <v>19.917999999999999</v>
      </c>
      <c r="I180" s="223"/>
      <c r="J180" s="224">
        <f>ROUND(I180*H180,2)</f>
        <v>0</v>
      </c>
      <c r="K180" s="220" t="s">
        <v>156</v>
      </c>
      <c r="L180" s="44"/>
      <c r="M180" s="225" t="s">
        <v>1</v>
      </c>
      <c r="N180" s="226" t="s">
        <v>41</v>
      </c>
      <c r="O180" s="91"/>
      <c r="P180" s="227">
        <f>O180*H180</f>
        <v>0</v>
      </c>
      <c r="Q180" s="227">
        <v>0</v>
      </c>
      <c r="R180" s="227">
        <f>Q180*H180</f>
        <v>0</v>
      </c>
      <c r="S180" s="227">
        <v>0</v>
      </c>
      <c r="T180" s="228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9" t="s">
        <v>157</v>
      </c>
      <c r="AT180" s="229" t="s">
        <v>152</v>
      </c>
      <c r="AU180" s="229" t="s">
        <v>86</v>
      </c>
      <c r="AY180" s="17" t="s">
        <v>150</v>
      </c>
      <c r="BE180" s="230">
        <f>IF(N180="základní",J180,0)</f>
        <v>0</v>
      </c>
      <c r="BF180" s="230">
        <f>IF(N180="snížená",J180,0)</f>
        <v>0</v>
      </c>
      <c r="BG180" s="230">
        <f>IF(N180="zákl. přenesená",J180,0)</f>
        <v>0</v>
      </c>
      <c r="BH180" s="230">
        <f>IF(N180="sníž. přenesená",J180,0)</f>
        <v>0</v>
      </c>
      <c r="BI180" s="230">
        <f>IF(N180="nulová",J180,0)</f>
        <v>0</v>
      </c>
      <c r="BJ180" s="17" t="s">
        <v>84</v>
      </c>
      <c r="BK180" s="230">
        <f>ROUND(I180*H180,2)</f>
        <v>0</v>
      </c>
      <c r="BL180" s="17" t="s">
        <v>157</v>
      </c>
      <c r="BM180" s="229" t="s">
        <v>218</v>
      </c>
    </row>
    <row r="181" s="13" customFormat="1">
      <c r="A181" s="13"/>
      <c r="B181" s="231"/>
      <c r="C181" s="232"/>
      <c r="D181" s="233" t="s">
        <v>158</v>
      </c>
      <c r="E181" s="234" t="s">
        <v>1</v>
      </c>
      <c r="F181" s="235" t="s">
        <v>219</v>
      </c>
      <c r="G181" s="232"/>
      <c r="H181" s="236">
        <v>17.902000000000001</v>
      </c>
      <c r="I181" s="237"/>
      <c r="J181" s="232"/>
      <c r="K181" s="232"/>
      <c r="L181" s="238"/>
      <c r="M181" s="239"/>
      <c r="N181" s="240"/>
      <c r="O181" s="240"/>
      <c r="P181" s="240"/>
      <c r="Q181" s="240"/>
      <c r="R181" s="240"/>
      <c r="S181" s="240"/>
      <c r="T181" s="241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2" t="s">
        <v>158</v>
      </c>
      <c r="AU181" s="242" t="s">
        <v>86</v>
      </c>
      <c r="AV181" s="13" t="s">
        <v>86</v>
      </c>
      <c r="AW181" s="13" t="s">
        <v>32</v>
      </c>
      <c r="AX181" s="13" t="s">
        <v>76</v>
      </c>
      <c r="AY181" s="242" t="s">
        <v>150</v>
      </c>
    </row>
    <row r="182" s="13" customFormat="1">
      <c r="A182" s="13"/>
      <c r="B182" s="231"/>
      <c r="C182" s="232"/>
      <c r="D182" s="233" t="s">
        <v>158</v>
      </c>
      <c r="E182" s="234" t="s">
        <v>1</v>
      </c>
      <c r="F182" s="235" t="s">
        <v>220</v>
      </c>
      <c r="G182" s="232"/>
      <c r="H182" s="236">
        <v>1.6200000000000001</v>
      </c>
      <c r="I182" s="237"/>
      <c r="J182" s="232"/>
      <c r="K182" s="232"/>
      <c r="L182" s="238"/>
      <c r="M182" s="239"/>
      <c r="N182" s="240"/>
      <c r="O182" s="240"/>
      <c r="P182" s="240"/>
      <c r="Q182" s="240"/>
      <c r="R182" s="240"/>
      <c r="S182" s="240"/>
      <c r="T182" s="241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2" t="s">
        <v>158</v>
      </c>
      <c r="AU182" s="242" t="s">
        <v>86</v>
      </c>
      <c r="AV182" s="13" t="s">
        <v>86</v>
      </c>
      <c r="AW182" s="13" t="s">
        <v>32</v>
      </c>
      <c r="AX182" s="13" t="s">
        <v>76</v>
      </c>
      <c r="AY182" s="242" t="s">
        <v>150</v>
      </c>
    </row>
    <row r="183" s="13" customFormat="1">
      <c r="A183" s="13"/>
      <c r="B183" s="231"/>
      <c r="C183" s="232"/>
      <c r="D183" s="233" t="s">
        <v>158</v>
      </c>
      <c r="E183" s="234" t="s">
        <v>1</v>
      </c>
      <c r="F183" s="235" t="s">
        <v>221</v>
      </c>
      <c r="G183" s="232"/>
      <c r="H183" s="236">
        <v>0.39600000000000002</v>
      </c>
      <c r="I183" s="237"/>
      <c r="J183" s="232"/>
      <c r="K183" s="232"/>
      <c r="L183" s="238"/>
      <c r="M183" s="239"/>
      <c r="N183" s="240"/>
      <c r="O183" s="240"/>
      <c r="P183" s="240"/>
      <c r="Q183" s="240"/>
      <c r="R183" s="240"/>
      <c r="S183" s="240"/>
      <c r="T183" s="241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2" t="s">
        <v>158</v>
      </c>
      <c r="AU183" s="242" t="s">
        <v>86</v>
      </c>
      <c r="AV183" s="13" t="s">
        <v>86</v>
      </c>
      <c r="AW183" s="13" t="s">
        <v>32</v>
      </c>
      <c r="AX183" s="13" t="s">
        <v>76</v>
      </c>
      <c r="AY183" s="242" t="s">
        <v>150</v>
      </c>
    </row>
    <row r="184" s="14" customFormat="1">
      <c r="A184" s="14"/>
      <c r="B184" s="243"/>
      <c r="C184" s="244"/>
      <c r="D184" s="233" t="s">
        <v>158</v>
      </c>
      <c r="E184" s="245" t="s">
        <v>1</v>
      </c>
      <c r="F184" s="246" t="s">
        <v>160</v>
      </c>
      <c r="G184" s="244"/>
      <c r="H184" s="247">
        <v>19.918000000000003</v>
      </c>
      <c r="I184" s="248"/>
      <c r="J184" s="244"/>
      <c r="K184" s="244"/>
      <c r="L184" s="249"/>
      <c r="M184" s="250"/>
      <c r="N184" s="251"/>
      <c r="O184" s="251"/>
      <c r="P184" s="251"/>
      <c r="Q184" s="251"/>
      <c r="R184" s="251"/>
      <c r="S184" s="251"/>
      <c r="T184" s="252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3" t="s">
        <v>158</v>
      </c>
      <c r="AU184" s="253" t="s">
        <v>86</v>
      </c>
      <c r="AV184" s="14" t="s">
        <v>157</v>
      </c>
      <c r="AW184" s="14" t="s">
        <v>32</v>
      </c>
      <c r="AX184" s="14" t="s">
        <v>84</v>
      </c>
      <c r="AY184" s="253" t="s">
        <v>150</v>
      </c>
    </row>
    <row r="185" s="2" customFormat="1" ht="16.5" customHeight="1">
      <c r="A185" s="38"/>
      <c r="B185" s="39"/>
      <c r="C185" s="218" t="s">
        <v>222</v>
      </c>
      <c r="D185" s="218" t="s">
        <v>152</v>
      </c>
      <c r="E185" s="219" t="s">
        <v>223</v>
      </c>
      <c r="F185" s="220" t="s">
        <v>224</v>
      </c>
      <c r="G185" s="221" t="s">
        <v>189</v>
      </c>
      <c r="H185" s="222">
        <v>0.81999999999999995</v>
      </c>
      <c r="I185" s="223"/>
      <c r="J185" s="224">
        <f>ROUND(I185*H185,2)</f>
        <v>0</v>
      </c>
      <c r="K185" s="220" t="s">
        <v>156</v>
      </c>
      <c r="L185" s="44"/>
      <c r="M185" s="225" t="s">
        <v>1</v>
      </c>
      <c r="N185" s="226" t="s">
        <v>41</v>
      </c>
      <c r="O185" s="91"/>
      <c r="P185" s="227">
        <f>O185*H185</f>
        <v>0</v>
      </c>
      <c r="Q185" s="227">
        <v>0</v>
      </c>
      <c r="R185" s="227">
        <f>Q185*H185</f>
        <v>0</v>
      </c>
      <c r="S185" s="227">
        <v>0</v>
      </c>
      <c r="T185" s="228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9" t="s">
        <v>157</v>
      </c>
      <c r="AT185" s="229" t="s">
        <v>152</v>
      </c>
      <c r="AU185" s="229" t="s">
        <v>86</v>
      </c>
      <c r="AY185" s="17" t="s">
        <v>150</v>
      </c>
      <c r="BE185" s="230">
        <f>IF(N185="základní",J185,0)</f>
        <v>0</v>
      </c>
      <c r="BF185" s="230">
        <f>IF(N185="snížená",J185,0)</f>
        <v>0</v>
      </c>
      <c r="BG185" s="230">
        <f>IF(N185="zákl. přenesená",J185,0)</f>
        <v>0</v>
      </c>
      <c r="BH185" s="230">
        <f>IF(N185="sníž. přenesená",J185,0)</f>
        <v>0</v>
      </c>
      <c r="BI185" s="230">
        <f>IF(N185="nulová",J185,0)</f>
        <v>0</v>
      </c>
      <c r="BJ185" s="17" t="s">
        <v>84</v>
      </c>
      <c r="BK185" s="230">
        <f>ROUND(I185*H185,2)</f>
        <v>0</v>
      </c>
      <c r="BL185" s="17" t="s">
        <v>157</v>
      </c>
      <c r="BM185" s="229" t="s">
        <v>225</v>
      </c>
    </row>
    <row r="186" s="13" customFormat="1">
      <c r="A186" s="13"/>
      <c r="B186" s="231"/>
      <c r="C186" s="232"/>
      <c r="D186" s="233" t="s">
        <v>158</v>
      </c>
      <c r="E186" s="234" t="s">
        <v>1</v>
      </c>
      <c r="F186" s="235" t="s">
        <v>226</v>
      </c>
      <c r="G186" s="232"/>
      <c r="H186" s="236">
        <v>0.68899999999999995</v>
      </c>
      <c r="I186" s="237"/>
      <c r="J186" s="232"/>
      <c r="K186" s="232"/>
      <c r="L186" s="238"/>
      <c r="M186" s="239"/>
      <c r="N186" s="240"/>
      <c r="O186" s="240"/>
      <c r="P186" s="240"/>
      <c r="Q186" s="240"/>
      <c r="R186" s="240"/>
      <c r="S186" s="240"/>
      <c r="T186" s="241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2" t="s">
        <v>158</v>
      </c>
      <c r="AU186" s="242" t="s">
        <v>86</v>
      </c>
      <c r="AV186" s="13" t="s">
        <v>86</v>
      </c>
      <c r="AW186" s="13" t="s">
        <v>32</v>
      </c>
      <c r="AX186" s="13" t="s">
        <v>76</v>
      </c>
      <c r="AY186" s="242" t="s">
        <v>150</v>
      </c>
    </row>
    <row r="187" s="13" customFormat="1">
      <c r="A187" s="13"/>
      <c r="B187" s="231"/>
      <c r="C187" s="232"/>
      <c r="D187" s="233" t="s">
        <v>158</v>
      </c>
      <c r="E187" s="234" t="s">
        <v>1</v>
      </c>
      <c r="F187" s="235" t="s">
        <v>227</v>
      </c>
      <c r="G187" s="232"/>
      <c r="H187" s="236">
        <v>0.125</v>
      </c>
      <c r="I187" s="237"/>
      <c r="J187" s="232"/>
      <c r="K187" s="232"/>
      <c r="L187" s="238"/>
      <c r="M187" s="239"/>
      <c r="N187" s="240"/>
      <c r="O187" s="240"/>
      <c r="P187" s="240"/>
      <c r="Q187" s="240"/>
      <c r="R187" s="240"/>
      <c r="S187" s="240"/>
      <c r="T187" s="241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2" t="s">
        <v>158</v>
      </c>
      <c r="AU187" s="242" t="s">
        <v>86</v>
      </c>
      <c r="AV187" s="13" t="s">
        <v>86</v>
      </c>
      <c r="AW187" s="13" t="s">
        <v>32</v>
      </c>
      <c r="AX187" s="13" t="s">
        <v>76</v>
      </c>
      <c r="AY187" s="242" t="s">
        <v>150</v>
      </c>
    </row>
    <row r="188" s="13" customFormat="1">
      <c r="A188" s="13"/>
      <c r="B188" s="231"/>
      <c r="C188" s="232"/>
      <c r="D188" s="233" t="s">
        <v>158</v>
      </c>
      <c r="E188" s="234" t="s">
        <v>1</v>
      </c>
      <c r="F188" s="235" t="s">
        <v>228</v>
      </c>
      <c r="G188" s="232"/>
      <c r="H188" s="236">
        <v>0.0060000000000000001</v>
      </c>
      <c r="I188" s="237"/>
      <c r="J188" s="232"/>
      <c r="K188" s="232"/>
      <c r="L188" s="238"/>
      <c r="M188" s="239"/>
      <c r="N188" s="240"/>
      <c r="O188" s="240"/>
      <c r="P188" s="240"/>
      <c r="Q188" s="240"/>
      <c r="R188" s="240"/>
      <c r="S188" s="240"/>
      <c r="T188" s="241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2" t="s">
        <v>158</v>
      </c>
      <c r="AU188" s="242" t="s">
        <v>86</v>
      </c>
      <c r="AV188" s="13" t="s">
        <v>86</v>
      </c>
      <c r="AW188" s="13" t="s">
        <v>32</v>
      </c>
      <c r="AX188" s="13" t="s">
        <v>76</v>
      </c>
      <c r="AY188" s="242" t="s">
        <v>150</v>
      </c>
    </row>
    <row r="189" s="14" customFormat="1">
      <c r="A189" s="14"/>
      <c r="B189" s="243"/>
      <c r="C189" s="244"/>
      <c r="D189" s="233" t="s">
        <v>158</v>
      </c>
      <c r="E189" s="245" t="s">
        <v>1</v>
      </c>
      <c r="F189" s="246" t="s">
        <v>160</v>
      </c>
      <c r="G189" s="244"/>
      <c r="H189" s="247">
        <v>0.81999999999999995</v>
      </c>
      <c r="I189" s="248"/>
      <c r="J189" s="244"/>
      <c r="K189" s="244"/>
      <c r="L189" s="249"/>
      <c r="M189" s="250"/>
      <c r="N189" s="251"/>
      <c r="O189" s="251"/>
      <c r="P189" s="251"/>
      <c r="Q189" s="251"/>
      <c r="R189" s="251"/>
      <c r="S189" s="251"/>
      <c r="T189" s="252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3" t="s">
        <v>158</v>
      </c>
      <c r="AU189" s="253" t="s">
        <v>86</v>
      </c>
      <c r="AV189" s="14" t="s">
        <v>157</v>
      </c>
      <c r="AW189" s="14" t="s">
        <v>32</v>
      </c>
      <c r="AX189" s="14" t="s">
        <v>84</v>
      </c>
      <c r="AY189" s="253" t="s">
        <v>150</v>
      </c>
    </row>
    <row r="190" s="2" customFormat="1" ht="16.5" customHeight="1">
      <c r="A190" s="38"/>
      <c r="B190" s="39"/>
      <c r="C190" s="218" t="s">
        <v>190</v>
      </c>
      <c r="D190" s="218" t="s">
        <v>152</v>
      </c>
      <c r="E190" s="219" t="s">
        <v>229</v>
      </c>
      <c r="F190" s="220" t="s">
        <v>230</v>
      </c>
      <c r="G190" s="221" t="s">
        <v>163</v>
      </c>
      <c r="H190" s="222">
        <v>1</v>
      </c>
      <c r="I190" s="223"/>
      <c r="J190" s="224">
        <f>ROUND(I190*H190,2)</f>
        <v>0</v>
      </c>
      <c r="K190" s="220" t="s">
        <v>1</v>
      </c>
      <c r="L190" s="44"/>
      <c r="M190" s="225" t="s">
        <v>1</v>
      </c>
      <c r="N190" s="226" t="s">
        <v>41</v>
      </c>
      <c r="O190" s="91"/>
      <c r="P190" s="227">
        <f>O190*H190</f>
        <v>0</v>
      </c>
      <c r="Q190" s="227">
        <v>0</v>
      </c>
      <c r="R190" s="227">
        <f>Q190*H190</f>
        <v>0</v>
      </c>
      <c r="S190" s="227">
        <v>0</v>
      </c>
      <c r="T190" s="228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9" t="s">
        <v>157</v>
      </c>
      <c r="AT190" s="229" t="s">
        <v>152</v>
      </c>
      <c r="AU190" s="229" t="s">
        <v>86</v>
      </c>
      <c r="AY190" s="17" t="s">
        <v>150</v>
      </c>
      <c r="BE190" s="230">
        <f>IF(N190="základní",J190,0)</f>
        <v>0</v>
      </c>
      <c r="BF190" s="230">
        <f>IF(N190="snížená",J190,0)</f>
        <v>0</v>
      </c>
      <c r="BG190" s="230">
        <f>IF(N190="zákl. přenesená",J190,0)</f>
        <v>0</v>
      </c>
      <c r="BH190" s="230">
        <f>IF(N190="sníž. přenesená",J190,0)</f>
        <v>0</v>
      </c>
      <c r="BI190" s="230">
        <f>IF(N190="nulová",J190,0)</f>
        <v>0</v>
      </c>
      <c r="BJ190" s="17" t="s">
        <v>84</v>
      </c>
      <c r="BK190" s="230">
        <f>ROUND(I190*H190,2)</f>
        <v>0</v>
      </c>
      <c r="BL190" s="17" t="s">
        <v>157</v>
      </c>
      <c r="BM190" s="229" t="s">
        <v>231</v>
      </c>
    </row>
    <row r="191" s="2" customFormat="1" ht="16.5" customHeight="1">
      <c r="A191" s="38"/>
      <c r="B191" s="39"/>
      <c r="C191" s="218" t="s">
        <v>232</v>
      </c>
      <c r="D191" s="218" t="s">
        <v>152</v>
      </c>
      <c r="E191" s="219" t="s">
        <v>233</v>
      </c>
      <c r="F191" s="220" t="s">
        <v>234</v>
      </c>
      <c r="G191" s="221" t="s">
        <v>168</v>
      </c>
      <c r="H191" s="222">
        <v>33.201999999999998</v>
      </c>
      <c r="I191" s="223"/>
      <c r="J191" s="224">
        <f>ROUND(I191*H191,2)</f>
        <v>0</v>
      </c>
      <c r="K191" s="220" t="s">
        <v>156</v>
      </c>
      <c r="L191" s="44"/>
      <c r="M191" s="225" t="s">
        <v>1</v>
      </c>
      <c r="N191" s="226" t="s">
        <v>41</v>
      </c>
      <c r="O191" s="91"/>
      <c r="P191" s="227">
        <f>O191*H191</f>
        <v>0</v>
      </c>
      <c r="Q191" s="227">
        <v>0</v>
      </c>
      <c r="R191" s="227">
        <f>Q191*H191</f>
        <v>0</v>
      </c>
      <c r="S191" s="227">
        <v>0</v>
      </c>
      <c r="T191" s="228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9" t="s">
        <v>157</v>
      </c>
      <c r="AT191" s="229" t="s">
        <v>152</v>
      </c>
      <c r="AU191" s="229" t="s">
        <v>86</v>
      </c>
      <c r="AY191" s="17" t="s">
        <v>150</v>
      </c>
      <c r="BE191" s="230">
        <f>IF(N191="základní",J191,0)</f>
        <v>0</v>
      </c>
      <c r="BF191" s="230">
        <f>IF(N191="snížená",J191,0)</f>
        <v>0</v>
      </c>
      <c r="BG191" s="230">
        <f>IF(N191="zákl. přenesená",J191,0)</f>
        <v>0</v>
      </c>
      <c r="BH191" s="230">
        <f>IF(N191="sníž. přenesená",J191,0)</f>
        <v>0</v>
      </c>
      <c r="BI191" s="230">
        <f>IF(N191="nulová",J191,0)</f>
        <v>0</v>
      </c>
      <c r="BJ191" s="17" t="s">
        <v>84</v>
      </c>
      <c r="BK191" s="230">
        <f>ROUND(I191*H191,2)</f>
        <v>0</v>
      </c>
      <c r="BL191" s="17" t="s">
        <v>157</v>
      </c>
      <c r="BM191" s="229" t="s">
        <v>235</v>
      </c>
    </row>
    <row r="192" s="13" customFormat="1">
      <c r="A192" s="13"/>
      <c r="B192" s="231"/>
      <c r="C192" s="232"/>
      <c r="D192" s="233" t="s">
        <v>158</v>
      </c>
      <c r="E192" s="234" t="s">
        <v>1</v>
      </c>
      <c r="F192" s="235" t="s">
        <v>236</v>
      </c>
      <c r="G192" s="232"/>
      <c r="H192" s="236">
        <v>25.66</v>
      </c>
      <c r="I192" s="237"/>
      <c r="J192" s="232"/>
      <c r="K192" s="232"/>
      <c r="L192" s="238"/>
      <c r="M192" s="239"/>
      <c r="N192" s="240"/>
      <c r="O192" s="240"/>
      <c r="P192" s="240"/>
      <c r="Q192" s="240"/>
      <c r="R192" s="240"/>
      <c r="S192" s="240"/>
      <c r="T192" s="241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2" t="s">
        <v>158</v>
      </c>
      <c r="AU192" s="242" t="s">
        <v>86</v>
      </c>
      <c r="AV192" s="13" t="s">
        <v>86</v>
      </c>
      <c r="AW192" s="13" t="s">
        <v>32</v>
      </c>
      <c r="AX192" s="13" t="s">
        <v>76</v>
      </c>
      <c r="AY192" s="242" t="s">
        <v>150</v>
      </c>
    </row>
    <row r="193" s="13" customFormat="1">
      <c r="A193" s="13"/>
      <c r="B193" s="231"/>
      <c r="C193" s="232"/>
      <c r="D193" s="233" t="s">
        <v>158</v>
      </c>
      <c r="E193" s="234" t="s">
        <v>1</v>
      </c>
      <c r="F193" s="235" t="s">
        <v>237</v>
      </c>
      <c r="G193" s="232"/>
      <c r="H193" s="236">
        <v>3.9279999999999999</v>
      </c>
      <c r="I193" s="237"/>
      <c r="J193" s="232"/>
      <c r="K193" s="232"/>
      <c r="L193" s="238"/>
      <c r="M193" s="239"/>
      <c r="N193" s="240"/>
      <c r="O193" s="240"/>
      <c r="P193" s="240"/>
      <c r="Q193" s="240"/>
      <c r="R193" s="240"/>
      <c r="S193" s="240"/>
      <c r="T193" s="241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2" t="s">
        <v>158</v>
      </c>
      <c r="AU193" s="242" t="s">
        <v>86</v>
      </c>
      <c r="AV193" s="13" t="s">
        <v>86</v>
      </c>
      <c r="AW193" s="13" t="s">
        <v>32</v>
      </c>
      <c r="AX193" s="13" t="s">
        <v>76</v>
      </c>
      <c r="AY193" s="242" t="s">
        <v>150</v>
      </c>
    </row>
    <row r="194" s="13" customFormat="1">
      <c r="A194" s="13"/>
      <c r="B194" s="231"/>
      <c r="C194" s="232"/>
      <c r="D194" s="233" t="s">
        <v>158</v>
      </c>
      <c r="E194" s="234" t="s">
        <v>1</v>
      </c>
      <c r="F194" s="235" t="s">
        <v>238</v>
      </c>
      <c r="G194" s="232"/>
      <c r="H194" s="236">
        <v>1.8999999999999999</v>
      </c>
      <c r="I194" s="237"/>
      <c r="J194" s="232"/>
      <c r="K194" s="232"/>
      <c r="L194" s="238"/>
      <c r="M194" s="239"/>
      <c r="N194" s="240"/>
      <c r="O194" s="240"/>
      <c r="P194" s="240"/>
      <c r="Q194" s="240"/>
      <c r="R194" s="240"/>
      <c r="S194" s="240"/>
      <c r="T194" s="241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2" t="s">
        <v>158</v>
      </c>
      <c r="AU194" s="242" t="s">
        <v>86</v>
      </c>
      <c r="AV194" s="13" t="s">
        <v>86</v>
      </c>
      <c r="AW194" s="13" t="s">
        <v>32</v>
      </c>
      <c r="AX194" s="13" t="s">
        <v>76</v>
      </c>
      <c r="AY194" s="242" t="s">
        <v>150</v>
      </c>
    </row>
    <row r="195" s="15" customFormat="1">
      <c r="A195" s="15"/>
      <c r="B195" s="254"/>
      <c r="C195" s="255"/>
      <c r="D195" s="233" t="s">
        <v>158</v>
      </c>
      <c r="E195" s="256" t="s">
        <v>1</v>
      </c>
      <c r="F195" s="257" t="s">
        <v>210</v>
      </c>
      <c r="G195" s="255"/>
      <c r="H195" s="258">
        <v>31.488</v>
      </c>
      <c r="I195" s="259"/>
      <c r="J195" s="255"/>
      <c r="K195" s="255"/>
      <c r="L195" s="260"/>
      <c r="M195" s="261"/>
      <c r="N195" s="262"/>
      <c r="O195" s="262"/>
      <c r="P195" s="262"/>
      <c r="Q195" s="262"/>
      <c r="R195" s="262"/>
      <c r="S195" s="262"/>
      <c r="T195" s="263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64" t="s">
        <v>158</v>
      </c>
      <c r="AU195" s="264" t="s">
        <v>86</v>
      </c>
      <c r="AV195" s="15" t="s">
        <v>165</v>
      </c>
      <c r="AW195" s="15" t="s">
        <v>32</v>
      </c>
      <c r="AX195" s="15" t="s">
        <v>76</v>
      </c>
      <c r="AY195" s="264" t="s">
        <v>150</v>
      </c>
    </row>
    <row r="196" s="13" customFormat="1">
      <c r="A196" s="13"/>
      <c r="B196" s="231"/>
      <c r="C196" s="232"/>
      <c r="D196" s="233" t="s">
        <v>158</v>
      </c>
      <c r="E196" s="234" t="s">
        <v>1</v>
      </c>
      <c r="F196" s="235" t="s">
        <v>239</v>
      </c>
      <c r="G196" s="232"/>
      <c r="H196" s="236">
        <v>1.1020000000000001</v>
      </c>
      <c r="I196" s="237"/>
      <c r="J196" s="232"/>
      <c r="K196" s="232"/>
      <c r="L196" s="238"/>
      <c r="M196" s="239"/>
      <c r="N196" s="240"/>
      <c r="O196" s="240"/>
      <c r="P196" s="240"/>
      <c r="Q196" s="240"/>
      <c r="R196" s="240"/>
      <c r="S196" s="240"/>
      <c r="T196" s="241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2" t="s">
        <v>158</v>
      </c>
      <c r="AU196" s="242" t="s">
        <v>86</v>
      </c>
      <c r="AV196" s="13" t="s">
        <v>86</v>
      </c>
      <c r="AW196" s="13" t="s">
        <v>32</v>
      </c>
      <c r="AX196" s="13" t="s">
        <v>76</v>
      </c>
      <c r="AY196" s="242" t="s">
        <v>150</v>
      </c>
    </row>
    <row r="197" s="13" customFormat="1">
      <c r="A197" s="13"/>
      <c r="B197" s="231"/>
      <c r="C197" s="232"/>
      <c r="D197" s="233" t="s">
        <v>158</v>
      </c>
      <c r="E197" s="234" t="s">
        <v>1</v>
      </c>
      <c r="F197" s="235" t="s">
        <v>240</v>
      </c>
      <c r="G197" s="232"/>
      <c r="H197" s="236">
        <v>0.61199999999999999</v>
      </c>
      <c r="I197" s="237"/>
      <c r="J197" s="232"/>
      <c r="K197" s="232"/>
      <c r="L197" s="238"/>
      <c r="M197" s="239"/>
      <c r="N197" s="240"/>
      <c r="O197" s="240"/>
      <c r="P197" s="240"/>
      <c r="Q197" s="240"/>
      <c r="R197" s="240"/>
      <c r="S197" s="240"/>
      <c r="T197" s="241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2" t="s">
        <v>158</v>
      </c>
      <c r="AU197" s="242" t="s">
        <v>86</v>
      </c>
      <c r="AV197" s="13" t="s">
        <v>86</v>
      </c>
      <c r="AW197" s="13" t="s">
        <v>32</v>
      </c>
      <c r="AX197" s="13" t="s">
        <v>76</v>
      </c>
      <c r="AY197" s="242" t="s">
        <v>150</v>
      </c>
    </row>
    <row r="198" s="14" customFormat="1">
      <c r="A198" s="14"/>
      <c r="B198" s="243"/>
      <c r="C198" s="244"/>
      <c r="D198" s="233" t="s">
        <v>158</v>
      </c>
      <c r="E198" s="245" t="s">
        <v>1</v>
      </c>
      <c r="F198" s="246" t="s">
        <v>160</v>
      </c>
      <c r="G198" s="244"/>
      <c r="H198" s="247">
        <v>33.201999999999998</v>
      </c>
      <c r="I198" s="248"/>
      <c r="J198" s="244"/>
      <c r="K198" s="244"/>
      <c r="L198" s="249"/>
      <c r="M198" s="250"/>
      <c r="N198" s="251"/>
      <c r="O198" s="251"/>
      <c r="P198" s="251"/>
      <c r="Q198" s="251"/>
      <c r="R198" s="251"/>
      <c r="S198" s="251"/>
      <c r="T198" s="252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3" t="s">
        <v>158</v>
      </c>
      <c r="AU198" s="253" t="s">
        <v>86</v>
      </c>
      <c r="AV198" s="14" t="s">
        <v>157</v>
      </c>
      <c r="AW198" s="14" t="s">
        <v>32</v>
      </c>
      <c r="AX198" s="14" t="s">
        <v>84</v>
      </c>
      <c r="AY198" s="253" t="s">
        <v>150</v>
      </c>
    </row>
    <row r="199" s="2" customFormat="1" ht="33" customHeight="1">
      <c r="A199" s="38"/>
      <c r="B199" s="39"/>
      <c r="C199" s="218" t="s">
        <v>199</v>
      </c>
      <c r="D199" s="218" t="s">
        <v>152</v>
      </c>
      <c r="E199" s="219" t="s">
        <v>241</v>
      </c>
      <c r="F199" s="220" t="s">
        <v>242</v>
      </c>
      <c r="G199" s="221" t="s">
        <v>155</v>
      </c>
      <c r="H199" s="222">
        <v>16.300000000000001</v>
      </c>
      <c r="I199" s="223"/>
      <c r="J199" s="224">
        <f>ROUND(I199*H199,2)</f>
        <v>0</v>
      </c>
      <c r="K199" s="220" t="s">
        <v>156</v>
      </c>
      <c r="L199" s="44"/>
      <c r="M199" s="225" t="s">
        <v>1</v>
      </c>
      <c r="N199" s="226" t="s">
        <v>41</v>
      </c>
      <c r="O199" s="91"/>
      <c r="P199" s="227">
        <f>O199*H199</f>
        <v>0</v>
      </c>
      <c r="Q199" s="227">
        <v>0</v>
      </c>
      <c r="R199" s="227">
        <f>Q199*H199</f>
        <v>0</v>
      </c>
      <c r="S199" s="227">
        <v>0</v>
      </c>
      <c r="T199" s="228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9" t="s">
        <v>157</v>
      </c>
      <c r="AT199" s="229" t="s">
        <v>152</v>
      </c>
      <c r="AU199" s="229" t="s">
        <v>86</v>
      </c>
      <c r="AY199" s="17" t="s">
        <v>150</v>
      </c>
      <c r="BE199" s="230">
        <f>IF(N199="základní",J199,0)</f>
        <v>0</v>
      </c>
      <c r="BF199" s="230">
        <f>IF(N199="snížená",J199,0)</f>
        <v>0</v>
      </c>
      <c r="BG199" s="230">
        <f>IF(N199="zákl. přenesená",J199,0)</f>
        <v>0</v>
      </c>
      <c r="BH199" s="230">
        <f>IF(N199="sníž. přenesená",J199,0)</f>
        <v>0</v>
      </c>
      <c r="BI199" s="230">
        <f>IF(N199="nulová",J199,0)</f>
        <v>0</v>
      </c>
      <c r="BJ199" s="17" t="s">
        <v>84</v>
      </c>
      <c r="BK199" s="230">
        <f>ROUND(I199*H199,2)</f>
        <v>0</v>
      </c>
      <c r="BL199" s="17" t="s">
        <v>157</v>
      </c>
      <c r="BM199" s="229" t="s">
        <v>243</v>
      </c>
    </row>
    <row r="200" s="13" customFormat="1">
      <c r="A200" s="13"/>
      <c r="B200" s="231"/>
      <c r="C200" s="232"/>
      <c r="D200" s="233" t="s">
        <v>158</v>
      </c>
      <c r="E200" s="234" t="s">
        <v>1</v>
      </c>
      <c r="F200" s="235" t="s">
        <v>244</v>
      </c>
      <c r="G200" s="232"/>
      <c r="H200" s="236">
        <v>16.300000000000001</v>
      </c>
      <c r="I200" s="237"/>
      <c r="J200" s="232"/>
      <c r="K200" s="232"/>
      <c r="L200" s="238"/>
      <c r="M200" s="239"/>
      <c r="N200" s="240"/>
      <c r="O200" s="240"/>
      <c r="P200" s="240"/>
      <c r="Q200" s="240"/>
      <c r="R200" s="240"/>
      <c r="S200" s="240"/>
      <c r="T200" s="241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2" t="s">
        <v>158</v>
      </c>
      <c r="AU200" s="242" t="s">
        <v>86</v>
      </c>
      <c r="AV200" s="13" t="s">
        <v>86</v>
      </c>
      <c r="AW200" s="13" t="s">
        <v>32</v>
      </c>
      <c r="AX200" s="13" t="s">
        <v>76</v>
      </c>
      <c r="AY200" s="242" t="s">
        <v>150</v>
      </c>
    </row>
    <row r="201" s="14" customFormat="1">
      <c r="A201" s="14"/>
      <c r="B201" s="243"/>
      <c r="C201" s="244"/>
      <c r="D201" s="233" t="s">
        <v>158</v>
      </c>
      <c r="E201" s="245" t="s">
        <v>1</v>
      </c>
      <c r="F201" s="246" t="s">
        <v>160</v>
      </c>
      <c r="G201" s="244"/>
      <c r="H201" s="247">
        <v>16.300000000000001</v>
      </c>
      <c r="I201" s="248"/>
      <c r="J201" s="244"/>
      <c r="K201" s="244"/>
      <c r="L201" s="249"/>
      <c r="M201" s="250"/>
      <c r="N201" s="251"/>
      <c r="O201" s="251"/>
      <c r="P201" s="251"/>
      <c r="Q201" s="251"/>
      <c r="R201" s="251"/>
      <c r="S201" s="251"/>
      <c r="T201" s="252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3" t="s">
        <v>158</v>
      </c>
      <c r="AU201" s="253" t="s">
        <v>86</v>
      </c>
      <c r="AV201" s="14" t="s">
        <v>157</v>
      </c>
      <c r="AW201" s="14" t="s">
        <v>32</v>
      </c>
      <c r="AX201" s="14" t="s">
        <v>84</v>
      </c>
      <c r="AY201" s="253" t="s">
        <v>150</v>
      </c>
    </row>
    <row r="202" s="2" customFormat="1" ht="33" customHeight="1">
      <c r="A202" s="38"/>
      <c r="B202" s="39"/>
      <c r="C202" s="218" t="s">
        <v>245</v>
      </c>
      <c r="D202" s="218" t="s">
        <v>152</v>
      </c>
      <c r="E202" s="219" t="s">
        <v>246</v>
      </c>
      <c r="F202" s="220" t="s">
        <v>247</v>
      </c>
      <c r="G202" s="221" t="s">
        <v>155</v>
      </c>
      <c r="H202" s="222">
        <v>13.702999999999999</v>
      </c>
      <c r="I202" s="223"/>
      <c r="J202" s="224">
        <f>ROUND(I202*H202,2)</f>
        <v>0</v>
      </c>
      <c r="K202" s="220" t="s">
        <v>156</v>
      </c>
      <c r="L202" s="44"/>
      <c r="M202" s="225" t="s">
        <v>1</v>
      </c>
      <c r="N202" s="226" t="s">
        <v>41</v>
      </c>
      <c r="O202" s="91"/>
      <c r="P202" s="227">
        <f>O202*H202</f>
        <v>0</v>
      </c>
      <c r="Q202" s="227">
        <v>0</v>
      </c>
      <c r="R202" s="227">
        <f>Q202*H202</f>
        <v>0</v>
      </c>
      <c r="S202" s="227">
        <v>0</v>
      </c>
      <c r="T202" s="228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9" t="s">
        <v>157</v>
      </c>
      <c r="AT202" s="229" t="s">
        <v>152</v>
      </c>
      <c r="AU202" s="229" t="s">
        <v>86</v>
      </c>
      <c r="AY202" s="17" t="s">
        <v>150</v>
      </c>
      <c r="BE202" s="230">
        <f>IF(N202="základní",J202,0)</f>
        <v>0</v>
      </c>
      <c r="BF202" s="230">
        <f>IF(N202="snížená",J202,0)</f>
        <v>0</v>
      </c>
      <c r="BG202" s="230">
        <f>IF(N202="zákl. přenesená",J202,0)</f>
        <v>0</v>
      </c>
      <c r="BH202" s="230">
        <f>IF(N202="sníž. přenesená",J202,0)</f>
        <v>0</v>
      </c>
      <c r="BI202" s="230">
        <f>IF(N202="nulová",J202,0)</f>
        <v>0</v>
      </c>
      <c r="BJ202" s="17" t="s">
        <v>84</v>
      </c>
      <c r="BK202" s="230">
        <f>ROUND(I202*H202,2)</f>
        <v>0</v>
      </c>
      <c r="BL202" s="17" t="s">
        <v>157</v>
      </c>
      <c r="BM202" s="229" t="s">
        <v>248</v>
      </c>
    </row>
    <row r="203" s="13" customFormat="1">
      <c r="A203" s="13"/>
      <c r="B203" s="231"/>
      <c r="C203" s="232"/>
      <c r="D203" s="233" t="s">
        <v>158</v>
      </c>
      <c r="E203" s="234" t="s">
        <v>1</v>
      </c>
      <c r="F203" s="235" t="s">
        <v>249</v>
      </c>
      <c r="G203" s="232"/>
      <c r="H203" s="236">
        <v>13.702999999999999</v>
      </c>
      <c r="I203" s="237"/>
      <c r="J203" s="232"/>
      <c r="K203" s="232"/>
      <c r="L203" s="238"/>
      <c r="M203" s="239"/>
      <c r="N203" s="240"/>
      <c r="O203" s="240"/>
      <c r="P203" s="240"/>
      <c r="Q203" s="240"/>
      <c r="R203" s="240"/>
      <c r="S203" s="240"/>
      <c r="T203" s="241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2" t="s">
        <v>158</v>
      </c>
      <c r="AU203" s="242" t="s">
        <v>86</v>
      </c>
      <c r="AV203" s="13" t="s">
        <v>86</v>
      </c>
      <c r="AW203" s="13" t="s">
        <v>32</v>
      </c>
      <c r="AX203" s="13" t="s">
        <v>76</v>
      </c>
      <c r="AY203" s="242" t="s">
        <v>150</v>
      </c>
    </row>
    <row r="204" s="14" customFormat="1">
      <c r="A204" s="14"/>
      <c r="B204" s="243"/>
      <c r="C204" s="244"/>
      <c r="D204" s="233" t="s">
        <v>158</v>
      </c>
      <c r="E204" s="245" t="s">
        <v>1</v>
      </c>
      <c r="F204" s="246" t="s">
        <v>160</v>
      </c>
      <c r="G204" s="244"/>
      <c r="H204" s="247">
        <v>13.702999999999999</v>
      </c>
      <c r="I204" s="248"/>
      <c r="J204" s="244"/>
      <c r="K204" s="244"/>
      <c r="L204" s="249"/>
      <c r="M204" s="250"/>
      <c r="N204" s="251"/>
      <c r="O204" s="251"/>
      <c r="P204" s="251"/>
      <c r="Q204" s="251"/>
      <c r="R204" s="251"/>
      <c r="S204" s="251"/>
      <c r="T204" s="252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3" t="s">
        <v>158</v>
      </c>
      <c r="AU204" s="253" t="s">
        <v>86</v>
      </c>
      <c r="AV204" s="14" t="s">
        <v>157</v>
      </c>
      <c r="AW204" s="14" t="s">
        <v>32</v>
      </c>
      <c r="AX204" s="14" t="s">
        <v>84</v>
      </c>
      <c r="AY204" s="253" t="s">
        <v>150</v>
      </c>
    </row>
    <row r="205" s="2" customFormat="1" ht="33" customHeight="1">
      <c r="A205" s="38"/>
      <c r="B205" s="39"/>
      <c r="C205" s="218" t="s">
        <v>203</v>
      </c>
      <c r="D205" s="218" t="s">
        <v>152</v>
      </c>
      <c r="E205" s="219" t="s">
        <v>250</v>
      </c>
      <c r="F205" s="220" t="s">
        <v>251</v>
      </c>
      <c r="G205" s="221" t="s">
        <v>155</v>
      </c>
      <c r="H205" s="222">
        <v>44.954999999999998</v>
      </c>
      <c r="I205" s="223"/>
      <c r="J205" s="224">
        <f>ROUND(I205*H205,2)</f>
        <v>0</v>
      </c>
      <c r="K205" s="220" t="s">
        <v>156</v>
      </c>
      <c r="L205" s="44"/>
      <c r="M205" s="225" t="s">
        <v>1</v>
      </c>
      <c r="N205" s="226" t="s">
        <v>41</v>
      </c>
      <c r="O205" s="91"/>
      <c r="P205" s="227">
        <f>O205*H205</f>
        <v>0</v>
      </c>
      <c r="Q205" s="227">
        <v>0</v>
      </c>
      <c r="R205" s="227">
        <f>Q205*H205</f>
        <v>0</v>
      </c>
      <c r="S205" s="227">
        <v>0</v>
      </c>
      <c r="T205" s="228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9" t="s">
        <v>157</v>
      </c>
      <c r="AT205" s="229" t="s">
        <v>152</v>
      </c>
      <c r="AU205" s="229" t="s">
        <v>86</v>
      </c>
      <c r="AY205" s="17" t="s">
        <v>150</v>
      </c>
      <c r="BE205" s="230">
        <f>IF(N205="základní",J205,0)</f>
        <v>0</v>
      </c>
      <c r="BF205" s="230">
        <f>IF(N205="snížená",J205,0)</f>
        <v>0</v>
      </c>
      <c r="BG205" s="230">
        <f>IF(N205="zákl. přenesená",J205,0)</f>
        <v>0</v>
      </c>
      <c r="BH205" s="230">
        <f>IF(N205="sníž. přenesená",J205,0)</f>
        <v>0</v>
      </c>
      <c r="BI205" s="230">
        <f>IF(N205="nulová",J205,0)</f>
        <v>0</v>
      </c>
      <c r="BJ205" s="17" t="s">
        <v>84</v>
      </c>
      <c r="BK205" s="230">
        <f>ROUND(I205*H205,2)</f>
        <v>0</v>
      </c>
      <c r="BL205" s="17" t="s">
        <v>157</v>
      </c>
      <c r="BM205" s="229" t="s">
        <v>252</v>
      </c>
    </row>
    <row r="206" s="13" customFormat="1">
      <c r="A206" s="13"/>
      <c r="B206" s="231"/>
      <c r="C206" s="232"/>
      <c r="D206" s="233" t="s">
        <v>158</v>
      </c>
      <c r="E206" s="234" t="s">
        <v>1</v>
      </c>
      <c r="F206" s="235" t="s">
        <v>253</v>
      </c>
      <c r="G206" s="232"/>
      <c r="H206" s="236">
        <v>44.954999999999998</v>
      </c>
      <c r="I206" s="237"/>
      <c r="J206" s="232"/>
      <c r="K206" s="232"/>
      <c r="L206" s="238"/>
      <c r="M206" s="239"/>
      <c r="N206" s="240"/>
      <c r="O206" s="240"/>
      <c r="P206" s="240"/>
      <c r="Q206" s="240"/>
      <c r="R206" s="240"/>
      <c r="S206" s="240"/>
      <c r="T206" s="241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2" t="s">
        <v>158</v>
      </c>
      <c r="AU206" s="242" t="s">
        <v>86</v>
      </c>
      <c r="AV206" s="13" t="s">
        <v>86</v>
      </c>
      <c r="AW206" s="13" t="s">
        <v>32</v>
      </c>
      <c r="AX206" s="13" t="s">
        <v>76</v>
      </c>
      <c r="AY206" s="242" t="s">
        <v>150</v>
      </c>
    </row>
    <row r="207" s="14" customFormat="1">
      <c r="A207" s="14"/>
      <c r="B207" s="243"/>
      <c r="C207" s="244"/>
      <c r="D207" s="233" t="s">
        <v>158</v>
      </c>
      <c r="E207" s="245" t="s">
        <v>1</v>
      </c>
      <c r="F207" s="246" t="s">
        <v>160</v>
      </c>
      <c r="G207" s="244"/>
      <c r="H207" s="247">
        <v>44.954999999999998</v>
      </c>
      <c r="I207" s="248"/>
      <c r="J207" s="244"/>
      <c r="K207" s="244"/>
      <c r="L207" s="249"/>
      <c r="M207" s="250"/>
      <c r="N207" s="251"/>
      <c r="O207" s="251"/>
      <c r="P207" s="251"/>
      <c r="Q207" s="251"/>
      <c r="R207" s="251"/>
      <c r="S207" s="251"/>
      <c r="T207" s="252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3" t="s">
        <v>158</v>
      </c>
      <c r="AU207" s="253" t="s">
        <v>86</v>
      </c>
      <c r="AV207" s="14" t="s">
        <v>157</v>
      </c>
      <c r="AW207" s="14" t="s">
        <v>32</v>
      </c>
      <c r="AX207" s="14" t="s">
        <v>84</v>
      </c>
      <c r="AY207" s="253" t="s">
        <v>150</v>
      </c>
    </row>
    <row r="208" s="2" customFormat="1">
      <c r="A208" s="38"/>
      <c r="B208" s="39"/>
      <c r="C208" s="218" t="s">
        <v>7</v>
      </c>
      <c r="D208" s="218" t="s">
        <v>152</v>
      </c>
      <c r="E208" s="219" t="s">
        <v>254</v>
      </c>
      <c r="F208" s="220" t="s">
        <v>255</v>
      </c>
      <c r="G208" s="221" t="s">
        <v>189</v>
      </c>
      <c r="H208" s="222">
        <v>0.76100000000000001</v>
      </c>
      <c r="I208" s="223"/>
      <c r="J208" s="224">
        <f>ROUND(I208*H208,2)</f>
        <v>0</v>
      </c>
      <c r="K208" s="220" t="s">
        <v>156</v>
      </c>
      <c r="L208" s="44"/>
      <c r="M208" s="225" t="s">
        <v>1</v>
      </c>
      <c r="N208" s="226" t="s">
        <v>41</v>
      </c>
      <c r="O208" s="91"/>
      <c r="P208" s="227">
        <f>O208*H208</f>
        <v>0</v>
      </c>
      <c r="Q208" s="227">
        <v>0</v>
      </c>
      <c r="R208" s="227">
        <f>Q208*H208</f>
        <v>0</v>
      </c>
      <c r="S208" s="227">
        <v>0</v>
      </c>
      <c r="T208" s="228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9" t="s">
        <v>157</v>
      </c>
      <c r="AT208" s="229" t="s">
        <v>152</v>
      </c>
      <c r="AU208" s="229" t="s">
        <v>86</v>
      </c>
      <c r="AY208" s="17" t="s">
        <v>150</v>
      </c>
      <c r="BE208" s="230">
        <f>IF(N208="základní",J208,0)</f>
        <v>0</v>
      </c>
      <c r="BF208" s="230">
        <f>IF(N208="snížená",J208,0)</f>
        <v>0</v>
      </c>
      <c r="BG208" s="230">
        <f>IF(N208="zákl. přenesená",J208,0)</f>
        <v>0</v>
      </c>
      <c r="BH208" s="230">
        <f>IF(N208="sníž. přenesená",J208,0)</f>
        <v>0</v>
      </c>
      <c r="BI208" s="230">
        <f>IF(N208="nulová",J208,0)</f>
        <v>0</v>
      </c>
      <c r="BJ208" s="17" t="s">
        <v>84</v>
      </c>
      <c r="BK208" s="230">
        <f>ROUND(I208*H208,2)</f>
        <v>0</v>
      </c>
      <c r="BL208" s="17" t="s">
        <v>157</v>
      </c>
      <c r="BM208" s="229" t="s">
        <v>256</v>
      </c>
    </row>
    <row r="209" s="13" customFormat="1">
      <c r="A209" s="13"/>
      <c r="B209" s="231"/>
      <c r="C209" s="232"/>
      <c r="D209" s="233" t="s">
        <v>158</v>
      </c>
      <c r="E209" s="234" t="s">
        <v>1</v>
      </c>
      <c r="F209" s="235" t="s">
        <v>257</v>
      </c>
      <c r="G209" s="232"/>
      <c r="H209" s="236">
        <v>0.76100000000000001</v>
      </c>
      <c r="I209" s="237"/>
      <c r="J209" s="232"/>
      <c r="K209" s="232"/>
      <c r="L209" s="238"/>
      <c r="M209" s="239"/>
      <c r="N209" s="240"/>
      <c r="O209" s="240"/>
      <c r="P209" s="240"/>
      <c r="Q209" s="240"/>
      <c r="R209" s="240"/>
      <c r="S209" s="240"/>
      <c r="T209" s="241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2" t="s">
        <v>158</v>
      </c>
      <c r="AU209" s="242" t="s">
        <v>86</v>
      </c>
      <c r="AV209" s="13" t="s">
        <v>86</v>
      </c>
      <c r="AW209" s="13" t="s">
        <v>32</v>
      </c>
      <c r="AX209" s="13" t="s">
        <v>76</v>
      </c>
      <c r="AY209" s="242" t="s">
        <v>150</v>
      </c>
    </row>
    <row r="210" s="14" customFormat="1">
      <c r="A210" s="14"/>
      <c r="B210" s="243"/>
      <c r="C210" s="244"/>
      <c r="D210" s="233" t="s">
        <v>158</v>
      </c>
      <c r="E210" s="245" t="s">
        <v>1</v>
      </c>
      <c r="F210" s="246" t="s">
        <v>160</v>
      </c>
      <c r="G210" s="244"/>
      <c r="H210" s="247">
        <v>0.76100000000000001</v>
      </c>
      <c r="I210" s="248"/>
      <c r="J210" s="244"/>
      <c r="K210" s="244"/>
      <c r="L210" s="249"/>
      <c r="M210" s="250"/>
      <c r="N210" s="251"/>
      <c r="O210" s="251"/>
      <c r="P210" s="251"/>
      <c r="Q210" s="251"/>
      <c r="R210" s="251"/>
      <c r="S210" s="251"/>
      <c r="T210" s="252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3" t="s">
        <v>158</v>
      </c>
      <c r="AU210" s="253" t="s">
        <v>86</v>
      </c>
      <c r="AV210" s="14" t="s">
        <v>157</v>
      </c>
      <c r="AW210" s="14" t="s">
        <v>32</v>
      </c>
      <c r="AX210" s="14" t="s">
        <v>84</v>
      </c>
      <c r="AY210" s="253" t="s">
        <v>150</v>
      </c>
    </row>
    <row r="211" s="2" customFormat="1">
      <c r="A211" s="38"/>
      <c r="B211" s="39"/>
      <c r="C211" s="218" t="s">
        <v>208</v>
      </c>
      <c r="D211" s="218" t="s">
        <v>152</v>
      </c>
      <c r="E211" s="219" t="s">
        <v>258</v>
      </c>
      <c r="F211" s="220" t="s">
        <v>259</v>
      </c>
      <c r="G211" s="221" t="s">
        <v>189</v>
      </c>
      <c r="H211" s="222">
        <v>0.97799999999999998</v>
      </c>
      <c r="I211" s="223"/>
      <c r="J211" s="224">
        <f>ROUND(I211*H211,2)</f>
        <v>0</v>
      </c>
      <c r="K211" s="220" t="s">
        <v>1</v>
      </c>
      <c r="L211" s="44"/>
      <c r="M211" s="225" t="s">
        <v>1</v>
      </c>
      <c r="N211" s="226" t="s">
        <v>41</v>
      </c>
      <c r="O211" s="91"/>
      <c r="P211" s="227">
        <f>O211*H211</f>
        <v>0</v>
      </c>
      <c r="Q211" s="227">
        <v>0</v>
      </c>
      <c r="R211" s="227">
        <f>Q211*H211</f>
        <v>0</v>
      </c>
      <c r="S211" s="227">
        <v>0</v>
      </c>
      <c r="T211" s="228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9" t="s">
        <v>157</v>
      </c>
      <c r="AT211" s="229" t="s">
        <v>152</v>
      </c>
      <c r="AU211" s="229" t="s">
        <v>86</v>
      </c>
      <c r="AY211" s="17" t="s">
        <v>150</v>
      </c>
      <c r="BE211" s="230">
        <f>IF(N211="základní",J211,0)</f>
        <v>0</v>
      </c>
      <c r="BF211" s="230">
        <f>IF(N211="snížená",J211,0)</f>
        <v>0</v>
      </c>
      <c r="BG211" s="230">
        <f>IF(N211="zákl. přenesená",J211,0)</f>
        <v>0</v>
      </c>
      <c r="BH211" s="230">
        <f>IF(N211="sníž. přenesená",J211,0)</f>
        <v>0</v>
      </c>
      <c r="BI211" s="230">
        <f>IF(N211="nulová",J211,0)</f>
        <v>0</v>
      </c>
      <c r="BJ211" s="17" t="s">
        <v>84</v>
      </c>
      <c r="BK211" s="230">
        <f>ROUND(I211*H211,2)</f>
        <v>0</v>
      </c>
      <c r="BL211" s="17" t="s">
        <v>157</v>
      </c>
      <c r="BM211" s="229" t="s">
        <v>260</v>
      </c>
    </row>
    <row r="212" s="13" customFormat="1">
      <c r="A212" s="13"/>
      <c r="B212" s="231"/>
      <c r="C212" s="232"/>
      <c r="D212" s="233" t="s">
        <v>158</v>
      </c>
      <c r="E212" s="234" t="s">
        <v>1</v>
      </c>
      <c r="F212" s="235" t="s">
        <v>261</v>
      </c>
      <c r="G212" s="232"/>
      <c r="H212" s="236">
        <v>0.97799999999999998</v>
      </c>
      <c r="I212" s="237"/>
      <c r="J212" s="232"/>
      <c r="K212" s="232"/>
      <c r="L212" s="238"/>
      <c r="M212" s="239"/>
      <c r="N212" s="240"/>
      <c r="O212" s="240"/>
      <c r="P212" s="240"/>
      <c r="Q212" s="240"/>
      <c r="R212" s="240"/>
      <c r="S212" s="240"/>
      <c r="T212" s="241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2" t="s">
        <v>158</v>
      </c>
      <c r="AU212" s="242" t="s">
        <v>86</v>
      </c>
      <c r="AV212" s="13" t="s">
        <v>86</v>
      </c>
      <c r="AW212" s="13" t="s">
        <v>32</v>
      </c>
      <c r="AX212" s="13" t="s">
        <v>76</v>
      </c>
      <c r="AY212" s="242" t="s">
        <v>150</v>
      </c>
    </row>
    <row r="213" s="14" customFormat="1">
      <c r="A213" s="14"/>
      <c r="B213" s="243"/>
      <c r="C213" s="244"/>
      <c r="D213" s="233" t="s">
        <v>158</v>
      </c>
      <c r="E213" s="245" t="s">
        <v>1</v>
      </c>
      <c r="F213" s="246" t="s">
        <v>160</v>
      </c>
      <c r="G213" s="244"/>
      <c r="H213" s="247">
        <v>0.97799999999999998</v>
      </c>
      <c r="I213" s="248"/>
      <c r="J213" s="244"/>
      <c r="K213" s="244"/>
      <c r="L213" s="249"/>
      <c r="M213" s="250"/>
      <c r="N213" s="251"/>
      <c r="O213" s="251"/>
      <c r="P213" s="251"/>
      <c r="Q213" s="251"/>
      <c r="R213" s="251"/>
      <c r="S213" s="251"/>
      <c r="T213" s="252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3" t="s">
        <v>158</v>
      </c>
      <c r="AU213" s="253" t="s">
        <v>86</v>
      </c>
      <c r="AV213" s="14" t="s">
        <v>157</v>
      </c>
      <c r="AW213" s="14" t="s">
        <v>32</v>
      </c>
      <c r="AX213" s="14" t="s">
        <v>84</v>
      </c>
      <c r="AY213" s="253" t="s">
        <v>150</v>
      </c>
    </row>
    <row r="214" s="12" customFormat="1" ht="22.8" customHeight="1">
      <c r="A214" s="12"/>
      <c r="B214" s="202"/>
      <c r="C214" s="203"/>
      <c r="D214" s="204" t="s">
        <v>75</v>
      </c>
      <c r="E214" s="216" t="s">
        <v>165</v>
      </c>
      <c r="F214" s="216" t="s">
        <v>262</v>
      </c>
      <c r="G214" s="203"/>
      <c r="H214" s="203"/>
      <c r="I214" s="206"/>
      <c r="J214" s="217">
        <f>BK214</f>
        <v>0</v>
      </c>
      <c r="K214" s="203"/>
      <c r="L214" s="208"/>
      <c r="M214" s="209"/>
      <c r="N214" s="210"/>
      <c r="O214" s="210"/>
      <c r="P214" s="211">
        <f>SUM(P215:P258)</f>
        <v>0</v>
      </c>
      <c r="Q214" s="210"/>
      <c r="R214" s="211">
        <f>SUM(R215:R258)</f>
        <v>0</v>
      </c>
      <c r="S214" s="210"/>
      <c r="T214" s="212">
        <f>SUM(T215:T258)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13" t="s">
        <v>84</v>
      </c>
      <c r="AT214" s="214" t="s">
        <v>75</v>
      </c>
      <c r="AU214" s="214" t="s">
        <v>84</v>
      </c>
      <c r="AY214" s="213" t="s">
        <v>150</v>
      </c>
      <c r="BK214" s="215">
        <f>SUM(BK215:BK258)</f>
        <v>0</v>
      </c>
    </row>
    <row r="215" s="2" customFormat="1" ht="33" customHeight="1">
      <c r="A215" s="38"/>
      <c r="B215" s="39"/>
      <c r="C215" s="218" t="s">
        <v>263</v>
      </c>
      <c r="D215" s="218" t="s">
        <v>152</v>
      </c>
      <c r="E215" s="219" t="s">
        <v>264</v>
      </c>
      <c r="F215" s="220" t="s">
        <v>265</v>
      </c>
      <c r="G215" s="221" t="s">
        <v>155</v>
      </c>
      <c r="H215" s="222">
        <v>27.890000000000001</v>
      </c>
      <c r="I215" s="223"/>
      <c r="J215" s="224">
        <f>ROUND(I215*H215,2)</f>
        <v>0</v>
      </c>
      <c r="K215" s="220" t="s">
        <v>156</v>
      </c>
      <c r="L215" s="44"/>
      <c r="M215" s="225" t="s">
        <v>1</v>
      </c>
      <c r="N215" s="226" t="s">
        <v>41</v>
      </c>
      <c r="O215" s="91"/>
      <c r="P215" s="227">
        <f>O215*H215</f>
        <v>0</v>
      </c>
      <c r="Q215" s="227">
        <v>0</v>
      </c>
      <c r="R215" s="227">
        <f>Q215*H215</f>
        <v>0</v>
      </c>
      <c r="S215" s="227">
        <v>0</v>
      </c>
      <c r="T215" s="228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29" t="s">
        <v>157</v>
      </c>
      <c r="AT215" s="229" t="s">
        <v>152</v>
      </c>
      <c r="AU215" s="229" t="s">
        <v>86</v>
      </c>
      <c r="AY215" s="17" t="s">
        <v>150</v>
      </c>
      <c r="BE215" s="230">
        <f>IF(N215="základní",J215,0)</f>
        <v>0</v>
      </c>
      <c r="BF215" s="230">
        <f>IF(N215="snížená",J215,0)</f>
        <v>0</v>
      </c>
      <c r="BG215" s="230">
        <f>IF(N215="zákl. přenesená",J215,0)</f>
        <v>0</v>
      </c>
      <c r="BH215" s="230">
        <f>IF(N215="sníž. přenesená",J215,0)</f>
        <v>0</v>
      </c>
      <c r="BI215" s="230">
        <f>IF(N215="nulová",J215,0)</f>
        <v>0</v>
      </c>
      <c r="BJ215" s="17" t="s">
        <v>84</v>
      </c>
      <c r="BK215" s="230">
        <f>ROUND(I215*H215,2)</f>
        <v>0</v>
      </c>
      <c r="BL215" s="17" t="s">
        <v>157</v>
      </c>
      <c r="BM215" s="229" t="s">
        <v>266</v>
      </c>
    </row>
    <row r="216" s="13" customFormat="1">
      <c r="A216" s="13"/>
      <c r="B216" s="231"/>
      <c r="C216" s="232"/>
      <c r="D216" s="233" t="s">
        <v>158</v>
      </c>
      <c r="E216" s="234" t="s">
        <v>1</v>
      </c>
      <c r="F216" s="235" t="s">
        <v>267</v>
      </c>
      <c r="G216" s="232"/>
      <c r="H216" s="236">
        <v>15.390000000000001</v>
      </c>
      <c r="I216" s="237"/>
      <c r="J216" s="232"/>
      <c r="K216" s="232"/>
      <c r="L216" s="238"/>
      <c r="M216" s="239"/>
      <c r="N216" s="240"/>
      <c r="O216" s="240"/>
      <c r="P216" s="240"/>
      <c r="Q216" s="240"/>
      <c r="R216" s="240"/>
      <c r="S216" s="240"/>
      <c r="T216" s="241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2" t="s">
        <v>158</v>
      </c>
      <c r="AU216" s="242" t="s">
        <v>86</v>
      </c>
      <c r="AV216" s="13" t="s">
        <v>86</v>
      </c>
      <c r="AW216" s="13" t="s">
        <v>32</v>
      </c>
      <c r="AX216" s="13" t="s">
        <v>76</v>
      </c>
      <c r="AY216" s="242" t="s">
        <v>150</v>
      </c>
    </row>
    <row r="217" s="13" customFormat="1">
      <c r="A217" s="13"/>
      <c r="B217" s="231"/>
      <c r="C217" s="232"/>
      <c r="D217" s="233" t="s">
        <v>158</v>
      </c>
      <c r="E217" s="234" t="s">
        <v>1</v>
      </c>
      <c r="F217" s="235" t="s">
        <v>268</v>
      </c>
      <c r="G217" s="232"/>
      <c r="H217" s="236">
        <v>12.5</v>
      </c>
      <c r="I217" s="237"/>
      <c r="J217" s="232"/>
      <c r="K217" s="232"/>
      <c r="L217" s="238"/>
      <c r="M217" s="239"/>
      <c r="N217" s="240"/>
      <c r="O217" s="240"/>
      <c r="P217" s="240"/>
      <c r="Q217" s="240"/>
      <c r="R217" s="240"/>
      <c r="S217" s="240"/>
      <c r="T217" s="241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2" t="s">
        <v>158</v>
      </c>
      <c r="AU217" s="242" t="s">
        <v>86</v>
      </c>
      <c r="AV217" s="13" t="s">
        <v>86</v>
      </c>
      <c r="AW217" s="13" t="s">
        <v>32</v>
      </c>
      <c r="AX217" s="13" t="s">
        <v>76</v>
      </c>
      <c r="AY217" s="242" t="s">
        <v>150</v>
      </c>
    </row>
    <row r="218" s="14" customFormat="1">
      <c r="A218" s="14"/>
      <c r="B218" s="243"/>
      <c r="C218" s="244"/>
      <c r="D218" s="233" t="s">
        <v>158</v>
      </c>
      <c r="E218" s="245" t="s">
        <v>1</v>
      </c>
      <c r="F218" s="246" t="s">
        <v>160</v>
      </c>
      <c r="G218" s="244"/>
      <c r="H218" s="247">
        <v>27.890000000000001</v>
      </c>
      <c r="I218" s="248"/>
      <c r="J218" s="244"/>
      <c r="K218" s="244"/>
      <c r="L218" s="249"/>
      <c r="M218" s="250"/>
      <c r="N218" s="251"/>
      <c r="O218" s="251"/>
      <c r="P218" s="251"/>
      <c r="Q218" s="251"/>
      <c r="R218" s="251"/>
      <c r="S218" s="251"/>
      <c r="T218" s="252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3" t="s">
        <v>158</v>
      </c>
      <c r="AU218" s="253" t="s">
        <v>86</v>
      </c>
      <c r="AV218" s="14" t="s">
        <v>157</v>
      </c>
      <c r="AW218" s="14" t="s">
        <v>32</v>
      </c>
      <c r="AX218" s="14" t="s">
        <v>84</v>
      </c>
      <c r="AY218" s="253" t="s">
        <v>150</v>
      </c>
    </row>
    <row r="219" s="2" customFormat="1">
      <c r="A219" s="38"/>
      <c r="B219" s="39"/>
      <c r="C219" s="218" t="s">
        <v>218</v>
      </c>
      <c r="D219" s="218" t="s">
        <v>152</v>
      </c>
      <c r="E219" s="219" t="s">
        <v>269</v>
      </c>
      <c r="F219" s="220" t="s">
        <v>270</v>
      </c>
      <c r="G219" s="221" t="s">
        <v>155</v>
      </c>
      <c r="H219" s="222">
        <v>24.600999999999999</v>
      </c>
      <c r="I219" s="223"/>
      <c r="J219" s="224">
        <f>ROUND(I219*H219,2)</f>
        <v>0</v>
      </c>
      <c r="K219" s="220" t="s">
        <v>156</v>
      </c>
      <c r="L219" s="44"/>
      <c r="M219" s="225" t="s">
        <v>1</v>
      </c>
      <c r="N219" s="226" t="s">
        <v>41</v>
      </c>
      <c r="O219" s="91"/>
      <c r="P219" s="227">
        <f>O219*H219</f>
        <v>0</v>
      </c>
      <c r="Q219" s="227">
        <v>0</v>
      </c>
      <c r="R219" s="227">
        <f>Q219*H219</f>
        <v>0</v>
      </c>
      <c r="S219" s="227">
        <v>0</v>
      </c>
      <c r="T219" s="228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29" t="s">
        <v>157</v>
      </c>
      <c r="AT219" s="229" t="s">
        <v>152</v>
      </c>
      <c r="AU219" s="229" t="s">
        <v>86</v>
      </c>
      <c r="AY219" s="17" t="s">
        <v>150</v>
      </c>
      <c r="BE219" s="230">
        <f>IF(N219="základní",J219,0)</f>
        <v>0</v>
      </c>
      <c r="BF219" s="230">
        <f>IF(N219="snížená",J219,0)</f>
        <v>0</v>
      </c>
      <c r="BG219" s="230">
        <f>IF(N219="zákl. přenesená",J219,0)</f>
        <v>0</v>
      </c>
      <c r="BH219" s="230">
        <f>IF(N219="sníž. přenesená",J219,0)</f>
        <v>0</v>
      </c>
      <c r="BI219" s="230">
        <f>IF(N219="nulová",J219,0)</f>
        <v>0</v>
      </c>
      <c r="BJ219" s="17" t="s">
        <v>84</v>
      </c>
      <c r="BK219" s="230">
        <f>ROUND(I219*H219,2)</f>
        <v>0</v>
      </c>
      <c r="BL219" s="17" t="s">
        <v>157</v>
      </c>
      <c r="BM219" s="229" t="s">
        <v>271</v>
      </c>
    </row>
    <row r="220" s="13" customFormat="1">
      <c r="A220" s="13"/>
      <c r="B220" s="231"/>
      <c r="C220" s="232"/>
      <c r="D220" s="233" t="s">
        <v>158</v>
      </c>
      <c r="E220" s="234" t="s">
        <v>1</v>
      </c>
      <c r="F220" s="235" t="s">
        <v>272</v>
      </c>
      <c r="G220" s="232"/>
      <c r="H220" s="236">
        <v>20.596</v>
      </c>
      <c r="I220" s="237"/>
      <c r="J220" s="232"/>
      <c r="K220" s="232"/>
      <c r="L220" s="238"/>
      <c r="M220" s="239"/>
      <c r="N220" s="240"/>
      <c r="O220" s="240"/>
      <c r="P220" s="240"/>
      <c r="Q220" s="240"/>
      <c r="R220" s="240"/>
      <c r="S220" s="240"/>
      <c r="T220" s="241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2" t="s">
        <v>158</v>
      </c>
      <c r="AU220" s="242" t="s">
        <v>86</v>
      </c>
      <c r="AV220" s="13" t="s">
        <v>86</v>
      </c>
      <c r="AW220" s="13" t="s">
        <v>32</v>
      </c>
      <c r="AX220" s="13" t="s">
        <v>76</v>
      </c>
      <c r="AY220" s="242" t="s">
        <v>150</v>
      </c>
    </row>
    <row r="221" s="13" customFormat="1">
      <c r="A221" s="13"/>
      <c r="B221" s="231"/>
      <c r="C221" s="232"/>
      <c r="D221" s="233" t="s">
        <v>158</v>
      </c>
      <c r="E221" s="234" t="s">
        <v>1</v>
      </c>
      <c r="F221" s="235" t="s">
        <v>273</v>
      </c>
      <c r="G221" s="232"/>
      <c r="H221" s="236">
        <v>4.0049999999999999</v>
      </c>
      <c r="I221" s="237"/>
      <c r="J221" s="232"/>
      <c r="K221" s="232"/>
      <c r="L221" s="238"/>
      <c r="M221" s="239"/>
      <c r="N221" s="240"/>
      <c r="O221" s="240"/>
      <c r="P221" s="240"/>
      <c r="Q221" s="240"/>
      <c r="R221" s="240"/>
      <c r="S221" s="240"/>
      <c r="T221" s="241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2" t="s">
        <v>158</v>
      </c>
      <c r="AU221" s="242" t="s">
        <v>86</v>
      </c>
      <c r="AV221" s="13" t="s">
        <v>86</v>
      </c>
      <c r="AW221" s="13" t="s">
        <v>32</v>
      </c>
      <c r="AX221" s="13" t="s">
        <v>76</v>
      </c>
      <c r="AY221" s="242" t="s">
        <v>150</v>
      </c>
    </row>
    <row r="222" s="14" customFormat="1">
      <c r="A222" s="14"/>
      <c r="B222" s="243"/>
      <c r="C222" s="244"/>
      <c r="D222" s="233" t="s">
        <v>158</v>
      </c>
      <c r="E222" s="245" t="s">
        <v>1</v>
      </c>
      <c r="F222" s="246" t="s">
        <v>160</v>
      </c>
      <c r="G222" s="244"/>
      <c r="H222" s="247">
        <v>24.600999999999999</v>
      </c>
      <c r="I222" s="248"/>
      <c r="J222" s="244"/>
      <c r="K222" s="244"/>
      <c r="L222" s="249"/>
      <c r="M222" s="250"/>
      <c r="N222" s="251"/>
      <c r="O222" s="251"/>
      <c r="P222" s="251"/>
      <c r="Q222" s="251"/>
      <c r="R222" s="251"/>
      <c r="S222" s="251"/>
      <c r="T222" s="252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3" t="s">
        <v>158</v>
      </c>
      <c r="AU222" s="253" t="s">
        <v>86</v>
      </c>
      <c r="AV222" s="14" t="s">
        <v>157</v>
      </c>
      <c r="AW222" s="14" t="s">
        <v>32</v>
      </c>
      <c r="AX222" s="14" t="s">
        <v>84</v>
      </c>
      <c r="AY222" s="253" t="s">
        <v>150</v>
      </c>
    </row>
    <row r="223" s="2" customFormat="1">
      <c r="A223" s="38"/>
      <c r="B223" s="39"/>
      <c r="C223" s="218" t="s">
        <v>274</v>
      </c>
      <c r="D223" s="218" t="s">
        <v>152</v>
      </c>
      <c r="E223" s="219" t="s">
        <v>275</v>
      </c>
      <c r="F223" s="220" t="s">
        <v>276</v>
      </c>
      <c r="G223" s="221" t="s">
        <v>155</v>
      </c>
      <c r="H223" s="222">
        <v>15.125</v>
      </c>
      <c r="I223" s="223"/>
      <c r="J223" s="224">
        <f>ROUND(I223*H223,2)</f>
        <v>0</v>
      </c>
      <c r="K223" s="220" t="s">
        <v>156</v>
      </c>
      <c r="L223" s="44"/>
      <c r="M223" s="225" t="s">
        <v>1</v>
      </c>
      <c r="N223" s="226" t="s">
        <v>41</v>
      </c>
      <c r="O223" s="91"/>
      <c r="P223" s="227">
        <f>O223*H223</f>
        <v>0</v>
      </c>
      <c r="Q223" s="227">
        <v>0</v>
      </c>
      <c r="R223" s="227">
        <f>Q223*H223</f>
        <v>0</v>
      </c>
      <c r="S223" s="227">
        <v>0</v>
      </c>
      <c r="T223" s="228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29" t="s">
        <v>157</v>
      </c>
      <c r="AT223" s="229" t="s">
        <v>152</v>
      </c>
      <c r="AU223" s="229" t="s">
        <v>86</v>
      </c>
      <c r="AY223" s="17" t="s">
        <v>150</v>
      </c>
      <c r="BE223" s="230">
        <f>IF(N223="základní",J223,0)</f>
        <v>0</v>
      </c>
      <c r="BF223" s="230">
        <f>IF(N223="snížená",J223,0)</f>
        <v>0</v>
      </c>
      <c r="BG223" s="230">
        <f>IF(N223="zákl. přenesená",J223,0)</f>
        <v>0</v>
      </c>
      <c r="BH223" s="230">
        <f>IF(N223="sníž. přenesená",J223,0)</f>
        <v>0</v>
      </c>
      <c r="BI223" s="230">
        <f>IF(N223="nulová",J223,0)</f>
        <v>0</v>
      </c>
      <c r="BJ223" s="17" t="s">
        <v>84</v>
      </c>
      <c r="BK223" s="230">
        <f>ROUND(I223*H223,2)</f>
        <v>0</v>
      </c>
      <c r="BL223" s="17" t="s">
        <v>157</v>
      </c>
      <c r="BM223" s="229" t="s">
        <v>277</v>
      </c>
    </row>
    <row r="224" s="13" customFormat="1">
      <c r="A224" s="13"/>
      <c r="B224" s="231"/>
      <c r="C224" s="232"/>
      <c r="D224" s="233" t="s">
        <v>158</v>
      </c>
      <c r="E224" s="234" t="s">
        <v>1</v>
      </c>
      <c r="F224" s="235" t="s">
        <v>278</v>
      </c>
      <c r="G224" s="232"/>
      <c r="H224" s="236">
        <v>15.125</v>
      </c>
      <c r="I224" s="237"/>
      <c r="J224" s="232"/>
      <c r="K224" s="232"/>
      <c r="L224" s="238"/>
      <c r="M224" s="239"/>
      <c r="N224" s="240"/>
      <c r="O224" s="240"/>
      <c r="P224" s="240"/>
      <c r="Q224" s="240"/>
      <c r="R224" s="240"/>
      <c r="S224" s="240"/>
      <c r="T224" s="241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2" t="s">
        <v>158</v>
      </c>
      <c r="AU224" s="242" t="s">
        <v>86</v>
      </c>
      <c r="AV224" s="13" t="s">
        <v>86</v>
      </c>
      <c r="AW224" s="13" t="s">
        <v>32</v>
      </c>
      <c r="AX224" s="13" t="s">
        <v>76</v>
      </c>
      <c r="AY224" s="242" t="s">
        <v>150</v>
      </c>
    </row>
    <row r="225" s="14" customFormat="1">
      <c r="A225" s="14"/>
      <c r="B225" s="243"/>
      <c r="C225" s="244"/>
      <c r="D225" s="233" t="s">
        <v>158</v>
      </c>
      <c r="E225" s="245" t="s">
        <v>1</v>
      </c>
      <c r="F225" s="246" t="s">
        <v>160</v>
      </c>
      <c r="G225" s="244"/>
      <c r="H225" s="247">
        <v>15.125</v>
      </c>
      <c r="I225" s="248"/>
      <c r="J225" s="244"/>
      <c r="K225" s="244"/>
      <c r="L225" s="249"/>
      <c r="M225" s="250"/>
      <c r="N225" s="251"/>
      <c r="O225" s="251"/>
      <c r="P225" s="251"/>
      <c r="Q225" s="251"/>
      <c r="R225" s="251"/>
      <c r="S225" s="251"/>
      <c r="T225" s="252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3" t="s">
        <v>158</v>
      </c>
      <c r="AU225" s="253" t="s">
        <v>86</v>
      </c>
      <c r="AV225" s="14" t="s">
        <v>157</v>
      </c>
      <c r="AW225" s="14" t="s">
        <v>32</v>
      </c>
      <c r="AX225" s="14" t="s">
        <v>84</v>
      </c>
      <c r="AY225" s="253" t="s">
        <v>150</v>
      </c>
    </row>
    <row r="226" s="2" customFormat="1">
      <c r="A226" s="38"/>
      <c r="B226" s="39"/>
      <c r="C226" s="218" t="s">
        <v>225</v>
      </c>
      <c r="D226" s="218" t="s">
        <v>152</v>
      </c>
      <c r="E226" s="219" t="s">
        <v>279</v>
      </c>
      <c r="F226" s="220" t="s">
        <v>280</v>
      </c>
      <c r="G226" s="221" t="s">
        <v>155</v>
      </c>
      <c r="H226" s="222">
        <v>145.28200000000001</v>
      </c>
      <c r="I226" s="223"/>
      <c r="J226" s="224">
        <f>ROUND(I226*H226,2)</f>
        <v>0</v>
      </c>
      <c r="K226" s="220" t="s">
        <v>156</v>
      </c>
      <c r="L226" s="44"/>
      <c r="M226" s="225" t="s">
        <v>1</v>
      </c>
      <c r="N226" s="226" t="s">
        <v>41</v>
      </c>
      <c r="O226" s="91"/>
      <c r="P226" s="227">
        <f>O226*H226</f>
        <v>0</v>
      </c>
      <c r="Q226" s="227">
        <v>0</v>
      </c>
      <c r="R226" s="227">
        <f>Q226*H226</f>
        <v>0</v>
      </c>
      <c r="S226" s="227">
        <v>0</v>
      </c>
      <c r="T226" s="228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29" t="s">
        <v>157</v>
      </c>
      <c r="AT226" s="229" t="s">
        <v>152</v>
      </c>
      <c r="AU226" s="229" t="s">
        <v>86</v>
      </c>
      <c r="AY226" s="17" t="s">
        <v>150</v>
      </c>
      <c r="BE226" s="230">
        <f>IF(N226="základní",J226,0)</f>
        <v>0</v>
      </c>
      <c r="BF226" s="230">
        <f>IF(N226="snížená",J226,0)</f>
        <v>0</v>
      </c>
      <c r="BG226" s="230">
        <f>IF(N226="zákl. přenesená",J226,0)</f>
        <v>0</v>
      </c>
      <c r="BH226" s="230">
        <f>IF(N226="sníž. přenesená",J226,0)</f>
        <v>0</v>
      </c>
      <c r="BI226" s="230">
        <f>IF(N226="nulová",J226,0)</f>
        <v>0</v>
      </c>
      <c r="BJ226" s="17" t="s">
        <v>84</v>
      </c>
      <c r="BK226" s="230">
        <f>ROUND(I226*H226,2)</f>
        <v>0</v>
      </c>
      <c r="BL226" s="17" t="s">
        <v>157</v>
      </c>
      <c r="BM226" s="229" t="s">
        <v>281</v>
      </c>
    </row>
    <row r="227" s="13" customFormat="1">
      <c r="A227" s="13"/>
      <c r="B227" s="231"/>
      <c r="C227" s="232"/>
      <c r="D227" s="233" t="s">
        <v>158</v>
      </c>
      <c r="E227" s="234" t="s">
        <v>1</v>
      </c>
      <c r="F227" s="235" t="s">
        <v>282</v>
      </c>
      <c r="G227" s="232"/>
      <c r="H227" s="236">
        <v>20.879999999999999</v>
      </c>
      <c r="I227" s="237"/>
      <c r="J227" s="232"/>
      <c r="K227" s="232"/>
      <c r="L227" s="238"/>
      <c r="M227" s="239"/>
      <c r="N227" s="240"/>
      <c r="O227" s="240"/>
      <c r="P227" s="240"/>
      <c r="Q227" s="240"/>
      <c r="R227" s="240"/>
      <c r="S227" s="240"/>
      <c r="T227" s="241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2" t="s">
        <v>158</v>
      </c>
      <c r="AU227" s="242" t="s">
        <v>86</v>
      </c>
      <c r="AV227" s="13" t="s">
        <v>86</v>
      </c>
      <c r="AW227" s="13" t="s">
        <v>32</v>
      </c>
      <c r="AX227" s="13" t="s">
        <v>76</v>
      </c>
      <c r="AY227" s="242" t="s">
        <v>150</v>
      </c>
    </row>
    <row r="228" s="13" customFormat="1">
      <c r="A228" s="13"/>
      <c r="B228" s="231"/>
      <c r="C228" s="232"/>
      <c r="D228" s="233" t="s">
        <v>158</v>
      </c>
      <c r="E228" s="234" t="s">
        <v>1</v>
      </c>
      <c r="F228" s="235" t="s">
        <v>283</v>
      </c>
      <c r="G228" s="232"/>
      <c r="H228" s="236">
        <v>37.729999999999997</v>
      </c>
      <c r="I228" s="237"/>
      <c r="J228" s="232"/>
      <c r="K228" s="232"/>
      <c r="L228" s="238"/>
      <c r="M228" s="239"/>
      <c r="N228" s="240"/>
      <c r="O228" s="240"/>
      <c r="P228" s="240"/>
      <c r="Q228" s="240"/>
      <c r="R228" s="240"/>
      <c r="S228" s="240"/>
      <c r="T228" s="241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2" t="s">
        <v>158</v>
      </c>
      <c r="AU228" s="242" t="s">
        <v>86</v>
      </c>
      <c r="AV228" s="13" t="s">
        <v>86</v>
      </c>
      <c r="AW228" s="13" t="s">
        <v>32</v>
      </c>
      <c r="AX228" s="13" t="s">
        <v>76</v>
      </c>
      <c r="AY228" s="242" t="s">
        <v>150</v>
      </c>
    </row>
    <row r="229" s="13" customFormat="1">
      <c r="A229" s="13"/>
      <c r="B229" s="231"/>
      <c r="C229" s="232"/>
      <c r="D229" s="233" t="s">
        <v>158</v>
      </c>
      <c r="E229" s="234" t="s">
        <v>1</v>
      </c>
      <c r="F229" s="235" t="s">
        <v>284</v>
      </c>
      <c r="G229" s="232"/>
      <c r="H229" s="236">
        <v>44.110999999999997</v>
      </c>
      <c r="I229" s="237"/>
      <c r="J229" s="232"/>
      <c r="K229" s="232"/>
      <c r="L229" s="238"/>
      <c r="M229" s="239"/>
      <c r="N229" s="240"/>
      <c r="O229" s="240"/>
      <c r="P229" s="240"/>
      <c r="Q229" s="240"/>
      <c r="R229" s="240"/>
      <c r="S229" s="240"/>
      <c r="T229" s="241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2" t="s">
        <v>158</v>
      </c>
      <c r="AU229" s="242" t="s">
        <v>86</v>
      </c>
      <c r="AV229" s="13" t="s">
        <v>86</v>
      </c>
      <c r="AW229" s="13" t="s">
        <v>32</v>
      </c>
      <c r="AX229" s="13" t="s">
        <v>76</v>
      </c>
      <c r="AY229" s="242" t="s">
        <v>150</v>
      </c>
    </row>
    <row r="230" s="13" customFormat="1">
      <c r="A230" s="13"/>
      <c r="B230" s="231"/>
      <c r="C230" s="232"/>
      <c r="D230" s="233" t="s">
        <v>158</v>
      </c>
      <c r="E230" s="234" t="s">
        <v>1</v>
      </c>
      <c r="F230" s="235" t="s">
        <v>285</v>
      </c>
      <c r="G230" s="232"/>
      <c r="H230" s="236">
        <v>34.241</v>
      </c>
      <c r="I230" s="237"/>
      <c r="J230" s="232"/>
      <c r="K230" s="232"/>
      <c r="L230" s="238"/>
      <c r="M230" s="239"/>
      <c r="N230" s="240"/>
      <c r="O230" s="240"/>
      <c r="P230" s="240"/>
      <c r="Q230" s="240"/>
      <c r="R230" s="240"/>
      <c r="S230" s="240"/>
      <c r="T230" s="241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2" t="s">
        <v>158</v>
      </c>
      <c r="AU230" s="242" t="s">
        <v>86</v>
      </c>
      <c r="AV230" s="13" t="s">
        <v>86</v>
      </c>
      <c r="AW230" s="13" t="s">
        <v>32</v>
      </c>
      <c r="AX230" s="13" t="s">
        <v>76</v>
      </c>
      <c r="AY230" s="242" t="s">
        <v>150</v>
      </c>
    </row>
    <row r="231" s="13" customFormat="1">
      <c r="A231" s="13"/>
      <c r="B231" s="231"/>
      <c r="C231" s="232"/>
      <c r="D231" s="233" t="s">
        <v>158</v>
      </c>
      <c r="E231" s="234" t="s">
        <v>1</v>
      </c>
      <c r="F231" s="235" t="s">
        <v>286</v>
      </c>
      <c r="G231" s="232"/>
      <c r="H231" s="236">
        <v>26.600000000000001</v>
      </c>
      <c r="I231" s="237"/>
      <c r="J231" s="232"/>
      <c r="K231" s="232"/>
      <c r="L231" s="238"/>
      <c r="M231" s="239"/>
      <c r="N231" s="240"/>
      <c r="O231" s="240"/>
      <c r="P231" s="240"/>
      <c r="Q231" s="240"/>
      <c r="R231" s="240"/>
      <c r="S231" s="240"/>
      <c r="T231" s="241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2" t="s">
        <v>158</v>
      </c>
      <c r="AU231" s="242" t="s">
        <v>86</v>
      </c>
      <c r="AV231" s="13" t="s">
        <v>86</v>
      </c>
      <c r="AW231" s="13" t="s">
        <v>32</v>
      </c>
      <c r="AX231" s="13" t="s">
        <v>76</v>
      </c>
      <c r="AY231" s="242" t="s">
        <v>150</v>
      </c>
    </row>
    <row r="232" s="13" customFormat="1">
      <c r="A232" s="13"/>
      <c r="B232" s="231"/>
      <c r="C232" s="232"/>
      <c r="D232" s="233" t="s">
        <v>158</v>
      </c>
      <c r="E232" s="234" t="s">
        <v>1</v>
      </c>
      <c r="F232" s="235" t="s">
        <v>287</v>
      </c>
      <c r="G232" s="232"/>
      <c r="H232" s="236">
        <v>12.529999999999999</v>
      </c>
      <c r="I232" s="237"/>
      <c r="J232" s="232"/>
      <c r="K232" s="232"/>
      <c r="L232" s="238"/>
      <c r="M232" s="239"/>
      <c r="N232" s="240"/>
      <c r="O232" s="240"/>
      <c r="P232" s="240"/>
      <c r="Q232" s="240"/>
      <c r="R232" s="240"/>
      <c r="S232" s="240"/>
      <c r="T232" s="241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2" t="s">
        <v>158</v>
      </c>
      <c r="AU232" s="242" t="s">
        <v>86</v>
      </c>
      <c r="AV232" s="13" t="s">
        <v>86</v>
      </c>
      <c r="AW232" s="13" t="s">
        <v>32</v>
      </c>
      <c r="AX232" s="13" t="s">
        <v>76</v>
      </c>
      <c r="AY232" s="242" t="s">
        <v>150</v>
      </c>
    </row>
    <row r="233" s="15" customFormat="1">
      <c r="A233" s="15"/>
      <c r="B233" s="254"/>
      <c r="C233" s="255"/>
      <c r="D233" s="233" t="s">
        <v>158</v>
      </c>
      <c r="E233" s="256" t="s">
        <v>1</v>
      </c>
      <c r="F233" s="257" t="s">
        <v>210</v>
      </c>
      <c r="G233" s="255"/>
      <c r="H233" s="258">
        <v>176.09199999999999</v>
      </c>
      <c r="I233" s="259"/>
      <c r="J233" s="255"/>
      <c r="K233" s="255"/>
      <c r="L233" s="260"/>
      <c r="M233" s="261"/>
      <c r="N233" s="262"/>
      <c r="O233" s="262"/>
      <c r="P233" s="262"/>
      <c r="Q233" s="262"/>
      <c r="R233" s="262"/>
      <c r="S233" s="262"/>
      <c r="T233" s="263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64" t="s">
        <v>158</v>
      </c>
      <c r="AU233" s="264" t="s">
        <v>86</v>
      </c>
      <c r="AV233" s="15" t="s">
        <v>165</v>
      </c>
      <c r="AW233" s="15" t="s">
        <v>32</v>
      </c>
      <c r="AX233" s="15" t="s">
        <v>76</v>
      </c>
      <c r="AY233" s="264" t="s">
        <v>150</v>
      </c>
    </row>
    <row r="234" s="13" customFormat="1">
      <c r="A234" s="13"/>
      <c r="B234" s="231"/>
      <c r="C234" s="232"/>
      <c r="D234" s="233" t="s">
        <v>158</v>
      </c>
      <c r="E234" s="234" t="s">
        <v>1</v>
      </c>
      <c r="F234" s="235" t="s">
        <v>288</v>
      </c>
      <c r="G234" s="232"/>
      <c r="H234" s="236">
        <v>-30.809999999999999</v>
      </c>
      <c r="I234" s="237"/>
      <c r="J234" s="232"/>
      <c r="K234" s="232"/>
      <c r="L234" s="238"/>
      <c r="M234" s="239"/>
      <c r="N234" s="240"/>
      <c r="O234" s="240"/>
      <c r="P234" s="240"/>
      <c r="Q234" s="240"/>
      <c r="R234" s="240"/>
      <c r="S234" s="240"/>
      <c r="T234" s="241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2" t="s">
        <v>158</v>
      </c>
      <c r="AU234" s="242" t="s">
        <v>86</v>
      </c>
      <c r="AV234" s="13" t="s">
        <v>86</v>
      </c>
      <c r="AW234" s="13" t="s">
        <v>32</v>
      </c>
      <c r="AX234" s="13" t="s">
        <v>76</v>
      </c>
      <c r="AY234" s="242" t="s">
        <v>150</v>
      </c>
    </row>
    <row r="235" s="15" customFormat="1">
      <c r="A235" s="15"/>
      <c r="B235" s="254"/>
      <c r="C235" s="255"/>
      <c r="D235" s="233" t="s">
        <v>158</v>
      </c>
      <c r="E235" s="256" t="s">
        <v>1</v>
      </c>
      <c r="F235" s="257" t="s">
        <v>210</v>
      </c>
      <c r="G235" s="255"/>
      <c r="H235" s="258">
        <v>-30.809999999999999</v>
      </c>
      <c r="I235" s="259"/>
      <c r="J235" s="255"/>
      <c r="K235" s="255"/>
      <c r="L235" s="260"/>
      <c r="M235" s="261"/>
      <c r="N235" s="262"/>
      <c r="O235" s="262"/>
      <c r="P235" s="262"/>
      <c r="Q235" s="262"/>
      <c r="R235" s="262"/>
      <c r="S235" s="262"/>
      <c r="T235" s="263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64" t="s">
        <v>158</v>
      </c>
      <c r="AU235" s="264" t="s">
        <v>86</v>
      </c>
      <c r="AV235" s="15" t="s">
        <v>165</v>
      </c>
      <c r="AW235" s="15" t="s">
        <v>32</v>
      </c>
      <c r="AX235" s="15" t="s">
        <v>76</v>
      </c>
      <c r="AY235" s="264" t="s">
        <v>150</v>
      </c>
    </row>
    <row r="236" s="14" customFormat="1">
      <c r="A236" s="14"/>
      <c r="B236" s="243"/>
      <c r="C236" s="244"/>
      <c r="D236" s="233" t="s">
        <v>158</v>
      </c>
      <c r="E236" s="245" t="s">
        <v>1</v>
      </c>
      <c r="F236" s="246" t="s">
        <v>160</v>
      </c>
      <c r="G236" s="244"/>
      <c r="H236" s="247">
        <v>145.28199999999998</v>
      </c>
      <c r="I236" s="248"/>
      <c r="J236" s="244"/>
      <c r="K236" s="244"/>
      <c r="L236" s="249"/>
      <c r="M236" s="250"/>
      <c r="N236" s="251"/>
      <c r="O236" s="251"/>
      <c r="P236" s="251"/>
      <c r="Q236" s="251"/>
      <c r="R236" s="251"/>
      <c r="S236" s="251"/>
      <c r="T236" s="252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3" t="s">
        <v>158</v>
      </c>
      <c r="AU236" s="253" t="s">
        <v>86</v>
      </c>
      <c r="AV236" s="14" t="s">
        <v>157</v>
      </c>
      <c r="AW236" s="14" t="s">
        <v>32</v>
      </c>
      <c r="AX236" s="14" t="s">
        <v>84</v>
      </c>
      <c r="AY236" s="253" t="s">
        <v>150</v>
      </c>
    </row>
    <row r="237" s="2" customFormat="1">
      <c r="A237" s="38"/>
      <c r="B237" s="39"/>
      <c r="C237" s="218" t="s">
        <v>289</v>
      </c>
      <c r="D237" s="218" t="s">
        <v>152</v>
      </c>
      <c r="E237" s="219" t="s">
        <v>290</v>
      </c>
      <c r="F237" s="220" t="s">
        <v>291</v>
      </c>
      <c r="G237" s="221" t="s">
        <v>292</v>
      </c>
      <c r="H237" s="222">
        <v>10</v>
      </c>
      <c r="I237" s="223"/>
      <c r="J237" s="224">
        <f>ROUND(I237*H237,2)</f>
        <v>0</v>
      </c>
      <c r="K237" s="220" t="s">
        <v>156</v>
      </c>
      <c r="L237" s="44"/>
      <c r="M237" s="225" t="s">
        <v>1</v>
      </c>
      <c r="N237" s="226" t="s">
        <v>41</v>
      </c>
      <c r="O237" s="91"/>
      <c r="P237" s="227">
        <f>O237*H237</f>
        <v>0</v>
      </c>
      <c r="Q237" s="227">
        <v>0</v>
      </c>
      <c r="R237" s="227">
        <f>Q237*H237</f>
        <v>0</v>
      </c>
      <c r="S237" s="227">
        <v>0</v>
      </c>
      <c r="T237" s="228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29" t="s">
        <v>157</v>
      </c>
      <c r="AT237" s="229" t="s">
        <v>152</v>
      </c>
      <c r="AU237" s="229" t="s">
        <v>86</v>
      </c>
      <c r="AY237" s="17" t="s">
        <v>150</v>
      </c>
      <c r="BE237" s="230">
        <f>IF(N237="základní",J237,0)</f>
        <v>0</v>
      </c>
      <c r="BF237" s="230">
        <f>IF(N237="snížená",J237,0)</f>
        <v>0</v>
      </c>
      <c r="BG237" s="230">
        <f>IF(N237="zákl. přenesená",J237,0)</f>
        <v>0</v>
      </c>
      <c r="BH237" s="230">
        <f>IF(N237="sníž. přenesená",J237,0)</f>
        <v>0</v>
      </c>
      <c r="BI237" s="230">
        <f>IF(N237="nulová",J237,0)</f>
        <v>0</v>
      </c>
      <c r="BJ237" s="17" t="s">
        <v>84</v>
      </c>
      <c r="BK237" s="230">
        <f>ROUND(I237*H237,2)</f>
        <v>0</v>
      </c>
      <c r="BL237" s="17" t="s">
        <v>157</v>
      </c>
      <c r="BM237" s="229" t="s">
        <v>293</v>
      </c>
    </row>
    <row r="238" s="2" customFormat="1">
      <c r="A238" s="38"/>
      <c r="B238" s="39"/>
      <c r="C238" s="218" t="s">
        <v>231</v>
      </c>
      <c r="D238" s="218" t="s">
        <v>152</v>
      </c>
      <c r="E238" s="219" t="s">
        <v>294</v>
      </c>
      <c r="F238" s="220" t="s">
        <v>295</v>
      </c>
      <c r="G238" s="221" t="s">
        <v>292</v>
      </c>
      <c r="H238" s="222">
        <v>2</v>
      </c>
      <c r="I238" s="223"/>
      <c r="J238" s="224">
        <f>ROUND(I238*H238,2)</f>
        <v>0</v>
      </c>
      <c r="K238" s="220" t="s">
        <v>156</v>
      </c>
      <c r="L238" s="44"/>
      <c r="M238" s="225" t="s">
        <v>1</v>
      </c>
      <c r="N238" s="226" t="s">
        <v>41</v>
      </c>
      <c r="O238" s="91"/>
      <c r="P238" s="227">
        <f>O238*H238</f>
        <v>0</v>
      </c>
      <c r="Q238" s="227">
        <v>0</v>
      </c>
      <c r="R238" s="227">
        <f>Q238*H238</f>
        <v>0</v>
      </c>
      <c r="S238" s="227">
        <v>0</v>
      </c>
      <c r="T238" s="228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29" t="s">
        <v>157</v>
      </c>
      <c r="AT238" s="229" t="s">
        <v>152</v>
      </c>
      <c r="AU238" s="229" t="s">
        <v>86</v>
      </c>
      <c r="AY238" s="17" t="s">
        <v>150</v>
      </c>
      <c r="BE238" s="230">
        <f>IF(N238="základní",J238,0)</f>
        <v>0</v>
      </c>
      <c r="BF238" s="230">
        <f>IF(N238="snížená",J238,0)</f>
        <v>0</v>
      </c>
      <c r="BG238" s="230">
        <f>IF(N238="zákl. přenesená",J238,0)</f>
        <v>0</v>
      </c>
      <c r="BH238" s="230">
        <f>IF(N238="sníž. přenesená",J238,0)</f>
        <v>0</v>
      </c>
      <c r="BI238" s="230">
        <f>IF(N238="nulová",J238,0)</f>
        <v>0</v>
      </c>
      <c r="BJ238" s="17" t="s">
        <v>84</v>
      </c>
      <c r="BK238" s="230">
        <f>ROUND(I238*H238,2)</f>
        <v>0</v>
      </c>
      <c r="BL238" s="17" t="s">
        <v>157</v>
      </c>
      <c r="BM238" s="229" t="s">
        <v>296</v>
      </c>
    </row>
    <row r="239" s="2" customFormat="1">
      <c r="A239" s="38"/>
      <c r="B239" s="39"/>
      <c r="C239" s="218" t="s">
        <v>297</v>
      </c>
      <c r="D239" s="218" t="s">
        <v>152</v>
      </c>
      <c r="E239" s="219" t="s">
        <v>298</v>
      </c>
      <c r="F239" s="220" t="s">
        <v>299</v>
      </c>
      <c r="G239" s="221" t="s">
        <v>292</v>
      </c>
      <c r="H239" s="222">
        <v>3</v>
      </c>
      <c r="I239" s="223"/>
      <c r="J239" s="224">
        <f>ROUND(I239*H239,2)</f>
        <v>0</v>
      </c>
      <c r="K239" s="220" t="s">
        <v>156</v>
      </c>
      <c r="L239" s="44"/>
      <c r="M239" s="225" t="s">
        <v>1</v>
      </c>
      <c r="N239" s="226" t="s">
        <v>41</v>
      </c>
      <c r="O239" s="91"/>
      <c r="P239" s="227">
        <f>O239*H239</f>
        <v>0</v>
      </c>
      <c r="Q239" s="227">
        <v>0</v>
      </c>
      <c r="R239" s="227">
        <f>Q239*H239</f>
        <v>0</v>
      </c>
      <c r="S239" s="227">
        <v>0</v>
      </c>
      <c r="T239" s="228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29" t="s">
        <v>157</v>
      </c>
      <c r="AT239" s="229" t="s">
        <v>152</v>
      </c>
      <c r="AU239" s="229" t="s">
        <v>86</v>
      </c>
      <c r="AY239" s="17" t="s">
        <v>150</v>
      </c>
      <c r="BE239" s="230">
        <f>IF(N239="základní",J239,0)</f>
        <v>0</v>
      </c>
      <c r="BF239" s="230">
        <f>IF(N239="snížená",J239,0)</f>
        <v>0</v>
      </c>
      <c r="BG239" s="230">
        <f>IF(N239="zákl. přenesená",J239,0)</f>
        <v>0</v>
      </c>
      <c r="BH239" s="230">
        <f>IF(N239="sníž. přenesená",J239,0)</f>
        <v>0</v>
      </c>
      <c r="BI239" s="230">
        <f>IF(N239="nulová",J239,0)</f>
        <v>0</v>
      </c>
      <c r="BJ239" s="17" t="s">
        <v>84</v>
      </c>
      <c r="BK239" s="230">
        <f>ROUND(I239*H239,2)</f>
        <v>0</v>
      </c>
      <c r="BL239" s="17" t="s">
        <v>157</v>
      </c>
      <c r="BM239" s="229" t="s">
        <v>300</v>
      </c>
    </row>
    <row r="240" s="2" customFormat="1">
      <c r="A240" s="38"/>
      <c r="B240" s="39"/>
      <c r="C240" s="218" t="s">
        <v>301</v>
      </c>
      <c r="D240" s="218" t="s">
        <v>152</v>
      </c>
      <c r="E240" s="219" t="s">
        <v>302</v>
      </c>
      <c r="F240" s="220" t="s">
        <v>303</v>
      </c>
      <c r="G240" s="221" t="s">
        <v>292</v>
      </c>
      <c r="H240" s="222">
        <v>2</v>
      </c>
      <c r="I240" s="223"/>
      <c r="J240" s="224">
        <f>ROUND(I240*H240,2)</f>
        <v>0</v>
      </c>
      <c r="K240" s="220" t="s">
        <v>156</v>
      </c>
      <c r="L240" s="44"/>
      <c r="M240" s="225" t="s">
        <v>1</v>
      </c>
      <c r="N240" s="226" t="s">
        <v>41</v>
      </c>
      <c r="O240" s="91"/>
      <c r="P240" s="227">
        <f>O240*H240</f>
        <v>0</v>
      </c>
      <c r="Q240" s="227">
        <v>0</v>
      </c>
      <c r="R240" s="227">
        <f>Q240*H240</f>
        <v>0</v>
      </c>
      <c r="S240" s="227">
        <v>0</v>
      </c>
      <c r="T240" s="228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29" t="s">
        <v>157</v>
      </c>
      <c r="AT240" s="229" t="s">
        <v>152</v>
      </c>
      <c r="AU240" s="229" t="s">
        <v>86</v>
      </c>
      <c r="AY240" s="17" t="s">
        <v>150</v>
      </c>
      <c r="BE240" s="230">
        <f>IF(N240="základní",J240,0)</f>
        <v>0</v>
      </c>
      <c r="BF240" s="230">
        <f>IF(N240="snížená",J240,0)</f>
        <v>0</v>
      </c>
      <c r="BG240" s="230">
        <f>IF(N240="zákl. přenesená",J240,0)</f>
        <v>0</v>
      </c>
      <c r="BH240" s="230">
        <f>IF(N240="sníž. přenesená",J240,0)</f>
        <v>0</v>
      </c>
      <c r="BI240" s="230">
        <f>IF(N240="nulová",J240,0)</f>
        <v>0</v>
      </c>
      <c r="BJ240" s="17" t="s">
        <v>84</v>
      </c>
      <c r="BK240" s="230">
        <f>ROUND(I240*H240,2)</f>
        <v>0</v>
      </c>
      <c r="BL240" s="17" t="s">
        <v>157</v>
      </c>
      <c r="BM240" s="229" t="s">
        <v>304</v>
      </c>
    </row>
    <row r="241" s="2" customFormat="1">
      <c r="A241" s="38"/>
      <c r="B241" s="39"/>
      <c r="C241" s="218" t="s">
        <v>305</v>
      </c>
      <c r="D241" s="218" t="s">
        <v>152</v>
      </c>
      <c r="E241" s="219" t="s">
        <v>306</v>
      </c>
      <c r="F241" s="220" t="s">
        <v>307</v>
      </c>
      <c r="G241" s="221" t="s">
        <v>292</v>
      </c>
      <c r="H241" s="222">
        <v>8</v>
      </c>
      <c r="I241" s="223"/>
      <c r="J241" s="224">
        <f>ROUND(I241*H241,2)</f>
        <v>0</v>
      </c>
      <c r="K241" s="220" t="s">
        <v>156</v>
      </c>
      <c r="L241" s="44"/>
      <c r="M241" s="225" t="s">
        <v>1</v>
      </c>
      <c r="N241" s="226" t="s">
        <v>41</v>
      </c>
      <c r="O241" s="91"/>
      <c r="P241" s="227">
        <f>O241*H241</f>
        <v>0</v>
      </c>
      <c r="Q241" s="227">
        <v>0</v>
      </c>
      <c r="R241" s="227">
        <f>Q241*H241</f>
        <v>0</v>
      </c>
      <c r="S241" s="227">
        <v>0</v>
      </c>
      <c r="T241" s="228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29" t="s">
        <v>157</v>
      </c>
      <c r="AT241" s="229" t="s">
        <v>152</v>
      </c>
      <c r="AU241" s="229" t="s">
        <v>86</v>
      </c>
      <c r="AY241" s="17" t="s">
        <v>150</v>
      </c>
      <c r="BE241" s="230">
        <f>IF(N241="základní",J241,0)</f>
        <v>0</v>
      </c>
      <c r="BF241" s="230">
        <f>IF(N241="snížená",J241,0)</f>
        <v>0</v>
      </c>
      <c r="BG241" s="230">
        <f>IF(N241="zákl. přenesená",J241,0)</f>
        <v>0</v>
      </c>
      <c r="BH241" s="230">
        <f>IF(N241="sníž. přenesená",J241,0)</f>
        <v>0</v>
      </c>
      <c r="BI241" s="230">
        <f>IF(N241="nulová",J241,0)</f>
        <v>0</v>
      </c>
      <c r="BJ241" s="17" t="s">
        <v>84</v>
      </c>
      <c r="BK241" s="230">
        <f>ROUND(I241*H241,2)</f>
        <v>0</v>
      </c>
      <c r="BL241" s="17" t="s">
        <v>157</v>
      </c>
      <c r="BM241" s="229" t="s">
        <v>308</v>
      </c>
    </row>
    <row r="242" s="2" customFormat="1">
      <c r="A242" s="38"/>
      <c r="B242" s="39"/>
      <c r="C242" s="218" t="s">
        <v>309</v>
      </c>
      <c r="D242" s="218" t="s">
        <v>152</v>
      </c>
      <c r="E242" s="219" t="s">
        <v>310</v>
      </c>
      <c r="F242" s="220" t="s">
        <v>311</v>
      </c>
      <c r="G242" s="221" t="s">
        <v>292</v>
      </c>
      <c r="H242" s="222">
        <v>3</v>
      </c>
      <c r="I242" s="223"/>
      <c r="J242" s="224">
        <f>ROUND(I242*H242,2)</f>
        <v>0</v>
      </c>
      <c r="K242" s="220" t="s">
        <v>156</v>
      </c>
      <c r="L242" s="44"/>
      <c r="M242" s="225" t="s">
        <v>1</v>
      </c>
      <c r="N242" s="226" t="s">
        <v>41</v>
      </c>
      <c r="O242" s="91"/>
      <c r="P242" s="227">
        <f>O242*H242</f>
        <v>0</v>
      </c>
      <c r="Q242" s="227">
        <v>0</v>
      </c>
      <c r="R242" s="227">
        <f>Q242*H242</f>
        <v>0</v>
      </c>
      <c r="S242" s="227">
        <v>0</v>
      </c>
      <c r="T242" s="228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29" t="s">
        <v>157</v>
      </c>
      <c r="AT242" s="229" t="s">
        <v>152</v>
      </c>
      <c r="AU242" s="229" t="s">
        <v>86</v>
      </c>
      <c r="AY242" s="17" t="s">
        <v>150</v>
      </c>
      <c r="BE242" s="230">
        <f>IF(N242="základní",J242,0)</f>
        <v>0</v>
      </c>
      <c r="BF242" s="230">
        <f>IF(N242="snížená",J242,0)</f>
        <v>0</v>
      </c>
      <c r="BG242" s="230">
        <f>IF(N242="zákl. přenesená",J242,0)</f>
        <v>0</v>
      </c>
      <c r="BH242" s="230">
        <f>IF(N242="sníž. přenesená",J242,0)</f>
        <v>0</v>
      </c>
      <c r="BI242" s="230">
        <f>IF(N242="nulová",J242,0)</f>
        <v>0</v>
      </c>
      <c r="BJ242" s="17" t="s">
        <v>84</v>
      </c>
      <c r="BK242" s="230">
        <f>ROUND(I242*H242,2)</f>
        <v>0</v>
      </c>
      <c r="BL242" s="17" t="s">
        <v>157</v>
      </c>
      <c r="BM242" s="229" t="s">
        <v>312</v>
      </c>
    </row>
    <row r="243" s="13" customFormat="1">
      <c r="A243" s="13"/>
      <c r="B243" s="231"/>
      <c r="C243" s="232"/>
      <c r="D243" s="233" t="s">
        <v>158</v>
      </c>
      <c r="E243" s="234" t="s">
        <v>1</v>
      </c>
      <c r="F243" s="235" t="s">
        <v>165</v>
      </c>
      <c r="G243" s="232"/>
      <c r="H243" s="236">
        <v>3</v>
      </c>
      <c r="I243" s="237"/>
      <c r="J243" s="232"/>
      <c r="K243" s="232"/>
      <c r="L243" s="238"/>
      <c r="M243" s="239"/>
      <c r="N243" s="240"/>
      <c r="O243" s="240"/>
      <c r="P243" s="240"/>
      <c r="Q243" s="240"/>
      <c r="R243" s="240"/>
      <c r="S243" s="240"/>
      <c r="T243" s="241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2" t="s">
        <v>158</v>
      </c>
      <c r="AU243" s="242" t="s">
        <v>86</v>
      </c>
      <c r="AV243" s="13" t="s">
        <v>86</v>
      </c>
      <c r="AW243" s="13" t="s">
        <v>32</v>
      </c>
      <c r="AX243" s="13" t="s">
        <v>76</v>
      </c>
      <c r="AY243" s="242" t="s">
        <v>150</v>
      </c>
    </row>
    <row r="244" s="14" customFormat="1">
      <c r="A244" s="14"/>
      <c r="B244" s="243"/>
      <c r="C244" s="244"/>
      <c r="D244" s="233" t="s">
        <v>158</v>
      </c>
      <c r="E244" s="245" t="s">
        <v>1</v>
      </c>
      <c r="F244" s="246" t="s">
        <v>160</v>
      </c>
      <c r="G244" s="244"/>
      <c r="H244" s="247">
        <v>3</v>
      </c>
      <c r="I244" s="248"/>
      <c r="J244" s="244"/>
      <c r="K244" s="244"/>
      <c r="L244" s="249"/>
      <c r="M244" s="250"/>
      <c r="N244" s="251"/>
      <c r="O244" s="251"/>
      <c r="P244" s="251"/>
      <c r="Q244" s="251"/>
      <c r="R244" s="251"/>
      <c r="S244" s="251"/>
      <c r="T244" s="252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3" t="s">
        <v>158</v>
      </c>
      <c r="AU244" s="253" t="s">
        <v>86</v>
      </c>
      <c r="AV244" s="14" t="s">
        <v>157</v>
      </c>
      <c r="AW244" s="14" t="s">
        <v>32</v>
      </c>
      <c r="AX244" s="14" t="s">
        <v>84</v>
      </c>
      <c r="AY244" s="253" t="s">
        <v>150</v>
      </c>
    </row>
    <row r="245" s="2" customFormat="1">
      <c r="A245" s="38"/>
      <c r="B245" s="39"/>
      <c r="C245" s="218" t="s">
        <v>313</v>
      </c>
      <c r="D245" s="218" t="s">
        <v>152</v>
      </c>
      <c r="E245" s="219" t="s">
        <v>314</v>
      </c>
      <c r="F245" s="220" t="s">
        <v>315</v>
      </c>
      <c r="G245" s="221" t="s">
        <v>292</v>
      </c>
      <c r="H245" s="222">
        <v>2</v>
      </c>
      <c r="I245" s="223"/>
      <c r="J245" s="224">
        <f>ROUND(I245*H245,2)</f>
        <v>0</v>
      </c>
      <c r="K245" s="220" t="s">
        <v>1</v>
      </c>
      <c r="L245" s="44"/>
      <c r="M245" s="225" t="s">
        <v>1</v>
      </c>
      <c r="N245" s="226" t="s">
        <v>41</v>
      </c>
      <c r="O245" s="91"/>
      <c r="P245" s="227">
        <f>O245*H245</f>
        <v>0</v>
      </c>
      <c r="Q245" s="227">
        <v>0</v>
      </c>
      <c r="R245" s="227">
        <f>Q245*H245</f>
        <v>0</v>
      </c>
      <c r="S245" s="227">
        <v>0</v>
      </c>
      <c r="T245" s="228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29" t="s">
        <v>157</v>
      </c>
      <c r="AT245" s="229" t="s">
        <v>152</v>
      </c>
      <c r="AU245" s="229" t="s">
        <v>86</v>
      </c>
      <c r="AY245" s="17" t="s">
        <v>150</v>
      </c>
      <c r="BE245" s="230">
        <f>IF(N245="základní",J245,0)</f>
        <v>0</v>
      </c>
      <c r="BF245" s="230">
        <f>IF(N245="snížená",J245,0)</f>
        <v>0</v>
      </c>
      <c r="BG245" s="230">
        <f>IF(N245="zákl. přenesená",J245,0)</f>
        <v>0</v>
      </c>
      <c r="BH245" s="230">
        <f>IF(N245="sníž. přenesená",J245,0)</f>
        <v>0</v>
      </c>
      <c r="BI245" s="230">
        <f>IF(N245="nulová",J245,0)</f>
        <v>0</v>
      </c>
      <c r="BJ245" s="17" t="s">
        <v>84</v>
      </c>
      <c r="BK245" s="230">
        <f>ROUND(I245*H245,2)</f>
        <v>0</v>
      </c>
      <c r="BL245" s="17" t="s">
        <v>157</v>
      </c>
      <c r="BM245" s="229" t="s">
        <v>316</v>
      </c>
    </row>
    <row r="246" s="2" customFormat="1">
      <c r="A246" s="38"/>
      <c r="B246" s="39"/>
      <c r="C246" s="218" t="s">
        <v>235</v>
      </c>
      <c r="D246" s="218" t="s">
        <v>152</v>
      </c>
      <c r="E246" s="219" t="s">
        <v>317</v>
      </c>
      <c r="F246" s="220" t="s">
        <v>318</v>
      </c>
      <c r="G246" s="221" t="s">
        <v>292</v>
      </c>
      <c r="H246" s="222">
        <v>1</v>
      </c>
      <c r="I246" s="223"/>
      <c r="J246" s="224">
        <f>ROUND(I246*H246,2)</f>
        <v>0</v>
      </c>
      <c r="K246" s="220" t="s">
        <v>1</v>
      </c>
      <c r="L246" s="44"/>
      <c r="M246" s="225" t="s">
        <v>1</v>
      </c>
      <c r="N246" s="226" t="s">
        <v>41</v>
      </c>
      <c r="O246" s="91"/>
      <c r="P246" s="227">
        <f>O246*H246</f>
        <v>0</v>
      </c>
      <c r="Q246" s="227">
        <v>0</v>
      </c>
      <c r="R246" s="227">
        <f>Q246*H246</f>
        <v>0</v>
      </c>
      <c r="S246" s="227">
        <v>0</v>
      </c>
      <c r="T246" s="228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29" t="s">
        <v>157</v>
      </c>
      <c r="AT246" s="229" t="s">
        <v>152</v>
      </c>
      <c r="AU246" s="229" t="s">
        <v>86</v>
      </c>
      <c r="AY246" s="17" t="s">
        <v>150</v>
      </c>
      <c r="BE246" s="230">
        <f>IF(N246="základní",J246,0)</f>
        <v>0</v>
      </c>
      <c r="BF246" s="230">
        <f>IF(N246="snížená",J246,0)</f>
        <v>0</v>
      </c>
      <c r="BG246" s="230">
        <f>IF(N246="zákl. přenesená",J246,0)</f>
        <v>0</v>
      </c>
      <c r="BH246" s="230">
        <f>IF(N246="sníž. přenesená",J246,0)</f>
        <v>0</v>
      </c>
      <c r="BI246" s="230">
        <f>IF(N246="nulová",J246,0)</f>
        <v>0</v>
      </c>
      <c r="BJ246" s="17" t="s">
        <v>84</v>
      </c>
      <c r="BK246" s="230">
        <f>ROUND(I246*H246,2)</f>
        <v>0</v>
      </c>
      <c r="BL246" s="17" t="s">
        <v>157</v>
      </c>
      <c r="BM246" s="229" t="s">
        <v>319</v>
      </c>
    </row>
    <row r="247" s="2" customFormat="1">
      <c r="A247" s="38"/>
      <c r="B247" s="39"/>
      <c r="C247" s="218" t="s">
        <v>320</v>
      </c>
      <c r="D247" s="218" t="s">
        <v>152</v>
      </c>
      <c r="E247" s="219" t="s">
        <v>321</v>
      </c>
      <c r="F247" s="220" t="s">
        <v>322</v>
      </c>
      <c r="G247" s="221" t="s">
        <v>292</v>
      </c>
      <c r="H247" s="222">
        <v>1</v>
      </c>
      <c r="I247" s="223"/>
      <c r="J247" s="224">
        <f>ROUND(I247*H247,2)</f>
        <v>0</v>
      </c>
      <c r="K247" s="220" t="s">
        <v>1</v>
      </c>
      <c r="L247" s="44"/>
      <c r="M247" s="225" t="s">
        <v>1</v>
      </c>
      <c r="N247" s="226" t="s">
        <v>41</v>
      </c>
      <c r="O247" s="91"/>
      <c r="P247" s="227">
        <f>O247*H247</f>
        <v>0</v>
      </c>
      <c r="Q247" s="227">
        <v>0</v>
      </c>
      <c r="R247" s="227">
        <f>Q247*H247</f>
        <v>0</v>
      </c>
      <c r="S247" s="227">
        <v>0</v>
      </c>
      <c r="T247" s="228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29" t="s">
        <v>157</v>
      </c>
      <c r="AT247" s="229" t="s">
        <v>152</v>
      </c>
      <c r="AU247" s="229" t="s">
        <v>86</v>
      </c>
      <c r="AY247" s="17" t="s">
        <v>150</v>
      </c>
      <c r="BE247" s="230">
        <f>IF(N247="základní",J247,0)</f>
        <v>0</v>
      </c>
      <c r="BF247" s="230">
        <f>IF(N247="snížená",J247,0)</f>
        <v>0</v>
      </c>
      <c r="BG247" s="230">
        <f>IF(N247="zákl. přenesená",J247,0)</f>
        <v>0</v>
      </c>
      <c r="BH247" s="230">
        <f>IF(N247="sníž. přenesená",J247,0)</f>
        <v>0</v>
      </c>
      <c r="BI247" s="230">
        <f>IF(N247="nulová",J247,0)</f>
        <v>0</v>
      </c>
      <c r="BJ247" s="17" t="s">
        <v>84</v>
      </c>
      <c r="BK247" s="230">
        <f>ROUND(I247*H247,2)</f>
        <v>0</v>
      </c>
      <c r="BL247" s="17" t="s">
        <v>157</v>
      </c>
      <c r="BM247" s="229" t="s">
        <v>323</v>
      </c>
    </row>
    <row r="248" s="2" customFormat="1">
      <c r="A248" s="38"/>
      <c r="B248" s="39"/>
      <c r="C248" s="218" t="s">
        <v>243</v>
      </c>
      <c r="D248" s="218" t="s">
        <v>152</v>
      </c>
      <c r="E248" s="219" t="s">
        <v>324</v>
      </c>
      <c r="F248" s="220" t="s">
        <v>325</v>
      </c>
      <c r="G248" s="221" t="s">
        <v>326</v>
      </c>
      <c r="H248" s="222">
        <v>28.25</v>
      </c>
      <c r="I248" s="223"/>
      <c r="J248" s="224">
        <f>ROUND(I248*H248,2)</f>
        <v>0</v>
      </c>
      <c r="K248" s="220" t="s">
        <v>156</v>
      </c>
      <c r="L248" s="44"/>
      <c r="M248" s="225" t="s">
        <v>1</v>
      </c>
      <c r="N248" s="226" t="s">
        <v>41</v>
      </c>
      <c r="O248" s="91"/>
      <c r="P248" s="227">
        <f>O248*H248</f>
        <v>0</v>
      </c>
      <c r="Q248" s="227">
        <v>0</v>
      </c>
      <c r="R248" s="227">
        <f>Q248*H248</f>
        <v>0</v>
      </c>
      <c r="S248" s="227">
        <v>0</v>
      </c>
      <c r="T248" s="228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29" t="s">
        <v>157</v>
      </c>
      <c r="AT248" s="229" t="s">
        <v>152</v>
      </c>
      <c r="AU248" s="229" t="s">
        <v>86</v>
      </c>
      <c r="AY248" s="17" t="s">
        <v>150</v>
      </c>
      <c r="BE248" s="230">
        <f>IF(N248="základní",J248,0)</f>
        <v>0</v>
      </c>
      <c r="BF248" s="230">
        <f>IF(N248="snížená",J248,0)</f>
        <v>0</v>
      </c>
      <c r="BG248" s="230">
        <f>IF(N248="zákl. přenesená",J248,0)</f>
        <v>0</v>
      </c>
      <c r="BH248" s="230">
        <f>IF(N248="sníž. přenesená",J248,0)</f>
        <v>0</v>
      </c>
      <c r="BI248" s="230">
        <f>IF(N248="nulová",J248,0)</f>
        <v>0</v>
      </c>
      <c r="BJ248" s="17" t="s">
        <v>84</v>
      </c>
      <c r="BK248" s="230">
        <f>ROUND(I248*H248,2)</f>
        <v>0</v>
      </c>
      <c r="BL248" s="17" t="s">
        <v>157</v>
      </c>
      <c r="BM248" s="229" t="s">
        <v>327</v>
      </c>
    </row>
    <row r="249" s="13" customFormat="1">
      <c r="A249" s="13"/>
      <c r="B249" s="231"/>
      <c r="C249" s="232"/>
      <c r="D249" s="233" t="s">
        <v>158</v>
      </c>
      <c r="E249" s="234" t="s">
        <v>1</v>
      </c>
      <c r="F249" s="235" t="s">
        <v>328</v>
      </c>
      <c r="G249" s="232"/>
      <c r="H249" s="236">
        <v>28.25</v>
      </c>
      <c r="I249" s="237"/>
      <c r="J249" s="232"/>
      <c r="K249" s="232"/>
      <c r="L249" s="238"/>
      <c r="M249" s="239"/>
      <c r="N249" s="240"/>
      <c r="O249" s="240"/>
      <c r="P249" s="240"/>
      <c r="Q249" s="240"/>
      <c r="R249" s="240"/>
      <c r="S249" s="240"/>
      <c r="T249" s="241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2" t="s">
        <v>158</v>
      </c>
      <c r="AU249" s="242" t="s">
        <v>86</v>
      </c>
      <c r="AV249" s="13" t="s">
        <v>86</v>
      </c>
      <c r="AW249" s="13" t="s">
        <v>32</v>
      </c>
      <c r="AX249" s="13" t="s">
        <v>76</v>
      </c>
      <c r="AY249" s="242" t="s">
        <v>150</v>
      </c>
    </row>
    <row r="250" s="14" customFormat="1">
      <c r="A250" s="14"/>
      <c r="B250" s="243"/>
      <c r="C250" s="244"/>
      <c r="D250" s="233" t="s">
        <v>158</v>
      </c>
      <c r="E250" s="245" t="s">
        <v>1</v>
      </c>
      <c r="F250" s="246" t="s">
        <v>160</v>
      </c>
      <c r="G250" s="244"/>
      <c r="H250" s="247">
        <v>28.25</v>
      </c>
      <c r="I250" s="248"/>
      <c r="J250" s="244"/>
      <c r="K250" s="244"/>
      <c r="L250" s="249"/>
      <c r="M250" s="250"/>
      <c r="N250" s="251"/>
      <c r="O250" s="251"/>
      <c r="P250" s="251"/>
      <c r="Q250" s="251"/>
      <c r="R250" s="251"/>
      <c r="S250" s="251"/>
      <c r="T250" s="252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3" t="s">
        <v>158</v>
      </c>
      <c r="AU250" s="253" t="s">
        <v>86</v>
      </c>
      <c r="AV250" s="14" t="s">
        <v>157</v>
      </c>
      <c r="AW250" s="14" t="s">
        <v>32</v>
      </c>
      <c r="AX250" s="14" t="s">
        <v>84</v>
      </c>
      <c r="AY250" s="253" t="s">
        <v>150</v>
      </c>
    </row>
    <row r="251" s="2" customFormat="1">
      <c r="A251" s="38"/>
      <c r="B251" s="39"/>
      <c r="C251" s="218" t="s">
        <v>329</v>
      </c>
      <c r="D251" s="218" t="s">
        <v>152</v>
      </c>
      <c r="E251" s="219" t="s">
        <v>330</v>
      </c>
      <c r="F251" s="220" t="s">
        <v>331</v>
      </c>
      <c r="G251" s="221" t="s">
        <v>155</v>
      </c>
      <c r="H251" s="222">
        <v>9.625</v>
      </c>
      <c r="I251" s="223"/>
      <c r="J251" s="224">
        <f>ROUND(I251*H251,2)</f>
        <v>0</v>
      </c>
      <c r="K251" s="220" t="s">
        <v>156</v>
      </c>
      <c r="L251" s="44"/>
      <c r="M251" s="225" t="s">
        <v>1</v>
      </c>
      <c r="N251" s="226" t="s">
        <v>41</v>
      </c>
      <c r="O251" s="91"/>
      <c r="P251" s="227">
        <f>O251*H251</f>
        <v>0</v>
      </c>
      <c r="Q251" s="227">
        <v>0</v>
      </c>
      <c r="R251" s="227">
        <f>Q251*H251</f>
        <v>0</v>
      </c>
      <c r="S251" s="227">
        <v>0</v>
      </c>
      <c r="T251" s="228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29" t="s">
        <v>157</v>
      </c>
      <c r="AT251" s="229" t="s">
        <v>152</v>
      </c>
      <c r="AU251" s="229" t="s">
        <v>86</v>
      </c>
      <c r="AY251" s="17" t="s">
        <v>150</v>
      </c>
      <c r="BE251" s="230">
        <f>IF(N251="základní",J251,0)</f>
        <v>0</v>
      </c>
      <c r="BF251" s="230">
        <f>IF(N251="snížená",J251,0)</f>
        <v>0</v>
      </c>
      <c r="BG251" s="230">
        <f>IF(N251="zákl. přenesená",J251,0)</f>
        <v>0</v>
      </c>
      <c r="BH251" s="230">
        <f>IF(N251="sníž. přenesená",J251,0)</f>
        <v>0</v>
      </c>
      <c r="BI251" s="230">
        <f>IF(N251="nulová",J251,0)</f>
        <v>0</v>
      </c>
      <c r="BJ251" s="17" t="s">
        <v>84</v>
      </c>
      <c r="BK251" s="230">
        <f>ROUND(I251*H251,2)</f>
        <v>0</v>
      </c>
      <c r="BL251" s="17" t="s">
        <v>157</v>
      </c>
      <c r="BM251" s="229" t="s">
        <v>332</v>
      </c>
    </row>
    <row r="252" s="13" customFormat="1">
      <c r="A252" s="13"/>
      <c r="B252" s="231"/>
      <c r="C252" s="232"/>
      <c r="D252" s="233" t="s">
        <v>158</v>
      </c>
      <c r="E252" s="234" t="s">
        <v>1</v>
      </c>
      <c r="F252" s="235" t="s">
        <v>333</v>
      </c>
      <c r="G252" s="232"/>
      <c r="H252" s="236">
        <v>9.625</v>
      </c>
      <c r="I252" s="237"/>
      <c r="J252" s="232"/>
      <c r="K252" s="232"/>
      <c r="L252" s="238"/>
      <c r="M252" s="239"/>
      <c r="N252" s="240"/>
      <c r="O252" s="240"/>
      <c r="P252" s="240"/>
      <c r="Q252" s="240"/>
      <c r="R252" s="240"/>
      <c r="S252" s="240"/>
      <c r="T252" s="241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2" t="s">
        <v>158</v>
      </c>
      <c r="AU252" s="242" t="s">
        <v>86</v>
      </c>
      <c r="AV252" s="13" t="s">
        <v>86</v>
      </c>
      <c r="AW252" s="13" t="s">
        <v>32</v>
      </c>
      <c r="AX252" s="13" t="s">
        <v>76</v>
      </c>
      <c r="AY252" s="242" t="s">
        <v>150</v>
      </c>
    </row>
    <row r="253" s="14" customFormat="1">
      <c r="A253" s="14"/>
      <c r="B253" s="243"/>
      <c r="C253" s="244"/>
      <c r="D253" s="233" t="s">
        <v>158</v>
      </c>
      <c r="E253" s="245" t="s">
        <v>1</v>
      </c>
      <c r="F253" s="246" t="s">
        <v>160</v>
      </c>
      <c r="G253" s="244"/>
      <c r="H253" s="247">
        <v>9.625</v>
      </c>
      <c r="I253" s="248"/>
      <c r="J253" s="244"/>
      <c r="K253" s="244"/>
      <c r="L253" s="249"/>
      <c r="M253" s="250"/>
      <c r="N253" s="251"/>
      <c r="O253" s="251"/>
      <c r="P253" s="251"/>
      <c r="Q253" s="251"/>
      <c r="R253" s="251"/>
      <c r="S253" s="251"/>
      <c r="T253" s="252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3" t="s">
        <v>158</v>
      </c>
      <c r="AU253" s="253" t="s">
        <v>86</v>
      </c>
      <c r="AV253" s="14" t="s">
        <v>157</v>
      </c>
      <c r="AW253" s="14" t="s">
        <v>32</v>
      </c>
      <c r="AX253" s="14" t="s">
        <v>84</v>
      </c>
      <c r="AY253" s="253" t="s">
        <v>150</v>
      </c>
    </row>
    <row r="254" s="2" customFormat="1">
      <c r="A254" s="38"/>
      <c r="B254" s="39"/>
      <c r="C254" s="218" t="s">
        <v>248</v>
      </c>
      <c r="D254" s="218" t="s">
        <v>152</v>
      </c>
      <c r="E254" s="219" t="s">
        <v>334</v>
      </c>
      <c r="F254" s="220" t="s">
        <v>335</v>
      </c>
      <c r="G254" s="221" t="s">
        <v>155</v>
      </c>
      <c r="H254" s="222">
        <v>28.295000000000002</v>
      </c>
      <c r="I254" s="223"/>
      <c r="J254" s="224">
        <f>ROUND(I254*H254,2)</f>
        <v>0</v>
      </c>
      <c r="K254" s="220" t="s">
        <v>156</v>
      </c>
      <c r="L254" s="44"/>
      <c r="M254" s="225" t="s">
        <v>1</v>
      </c>
      <c r="N254" s="226" t="s">
        <v>41</v>
      </c>
      <c r="O254" s="91"/>
      <c r="P254" s="227">
        <f>O254*H254</f>
        <v>0</v>
      </c>
      <c r="Q254" s="227">
        <v>0</v>
      </c>
      <c r="R254" s="227">
        <f>Q254*H254</f>
        <v>0</v>
      </c>
      <c r="S254" s="227">
        <v>0</v>
      </c>
      <c r="T254" s="228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29" t="s">
        <v>157</v>
      </c>
      <c r="AT254" s="229" t="s">
        <v>152</v>
      </c>
      <c r="AU254" s="229" t="s">
        <v>86</v>
      </c>
      <c r="AY254" s="17" t="s">
        <v>150</v>
      </c>
      <c r="BE254" s="230">
        <f>IF(N254="základní",J254,0)</f>
        <v>0</v>
      </c>
      <c r="BF254" s="230">
        <f>IF(N254="snížená",J254,0)</f>
        <v>0</v>
      </c>
      <c r="BG254" s="230">
        <f>IF(N254="zákl. přenesená",J254,0)</f>
        <v>0</v>
      </c>
      <c r="BH254" s="230">
        <f>IF(N254="sníž. přenesená",J254,0)</f>
        <v>0</v>
      </c>
      <c r="BI254" s="230">
        <f>IF(N254="nulová",J254,0)</f>
        <v>0</v>
      </c>
      <c r="BJ254" s="17" t="s">
        <v>84</v>
      </c>
      <c r="BK254" s="230">
        <f>ROUND(I254*H254,2)</f>
        <v>0</v>
      </c>
      <c r="BL254" s="17" t="s">
        <v>157</v>
      </c>
      <c r="BM254" s="229" t="s">
        <v>336</v>
      </c>
    </row>
    <row r="255" s="13" customFormat="1">
      <c r="A255" s="13"/>
      <c r="B255" s="231"/>
      <c r="C255" s="232"/>
      <c r="D255" s="233" t="s">
        <v>158</v>
      </c>
      <c r="E255" s="234" t="s">
        <v>1</v>
      </c>
      <c r="F255" s="235" t="s">
        <v>337</v>
      </c>
      <c r="G255" s="232"/>
      <c r="H255" s="236">
        <v>18.274999999999999</v>
      </c>
      <c r="I255" s="237"/>
      <c r="J255" s="232"/>
      <c r="K255" s="232"/>
      <c r="L255" s="238"/>
      <c r="M255" s="239"/>
      <c r="N255" s="240"/>
      <c r="O255" s="240"/>
      <c r="P255" s="240"/>
      <c r="Q255" s="240"/>
      <c r="R255" s="240"/>
      <c r="S255" s="240"/>
      <c r="T255" s="241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2" t="s">
        <v>158</v>
      </c>
      <c r="AU255" s="242" t="s">
        <v>86</v>
      </c>
      <c r="AV255" s="13" t="s">
        <v>86</v>
      </c>
      <c r="AW255" s="13" t="s">
        <v>32</v>
      </c>
      <c r="AX255" s="13" t="s">
        <v>76</v>
      </c>
      <c r="AY255" s="242" t="s">
        <v>150</v>
      </c>
    </row>
    <row r="256" s="13" customFormat="1">
      <c r="A256" s="13"/>
      <c r="B256" s="231"/>
      <c r="C256" s="232"/>
      <c r="D256" s="233" t="s">
        <v>158</v>
      </c>
      <c r="E256" s="234" t="s">
        <v>1</v>
      </c>
      <c r="F256" s="235" t="s">
        <v>338</v>
      </c>
      <c r="G256" s="232"/>
      <c r="H256" s="236">
        <v>10.02</v>
      </c>
      <c r="I256" s="237"/>
      <c r="J256" s="232"/>
      <c r="K256" s="232"/>
      <c r="L256" s="238"/>
      <c r="M256" s="239"/>
      <c r="N256" s="240"/>
      <c r="O256" s="240"/>
      <c r="P256" s="240"/>
      <c r="Q256" s="240"/>
      <c r="R256" s="240"/>
      <c r="S256" s="240"/>
      <c r="T256" s="241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2" t="s">
        <v>158</v>
      </c>
      <c r="AU256" s="242" t="s">
        <v>86</v>
      </c>
      <c r="AV256" s="13" t="s">
        <v>86</v>
      </c>
      <c r="AW256" s="13" t="s">
        <v>32</v>
      </c>
      <c r="AX256" s="13" t="s">
        <v>76</v>
      </c>
      <c r="AY256" s="242" t="s">
        <v>150</v>
      </c>
    </row>
    <row r="257" s="14" customFormat="1">
      <c r="A257" s="14"/>
      <c r="B257" s="243"/>
      <c r="C257" s="244"/>
      <c r="D257" s="233" t="s">
        <v>158</v>
      </c>
      <c r="E257" s="245" t="s">
        <v>1</v>
      </c>
      <c r="F257" s="246" t="s">
        <v>160</v>
      </c>
      <c r="G257" s="244"/>
      <c r="H257" s="247">
        <v>28.294999999999998</v>
      </c>
      <c r="I257" s="248"/>
      <c r="J257" s="244"/>
      <c r="K257" s="244"/>
      <c r="L257" s="249"/>
      <c r="M257" s="250"/>
      <c r="N257" s="251"/>
      <c r="O257" s="251"/>
      <c r="P257" s="251"/>
      <c r="Q257" s="251"/>
      <c r="R257" s="251"/>
      <c r="S257" s="251"/>
      <c r="T257" s="252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3" t="s">
        <v>158</v>
      </c>
      <c r="AU257" s="253" t="s">
        <v>86</v>
      </c>
      <c r="AV257" s="14" t="s">
        <v>157</v>
      </c>
      <c r="AW257" s="14" t="s">
        <v>32</v>
      </c>
      <c r="AX257" s="14" t="s">
        <v>84</v>
      </c>
      <c r="AY257" s="253" t="s">
        <v>150</v>
      </c>
    </row>
    <row r="258" s="2" customFormat="1" ht="16.5" customHeight="1">
      <c r="A258" s="38"/>
      <c r="B258" s="39"/>
      <c r="C258" s="218" t="s">
        <v>339</v>
      </c>
      <c r="D258" s="218" t="s">
        <v>152</v>
      </c>
      <c r="E258" s="219" t="s">
        <v>340</v>
      </c>
      <c r="F258" s="220" t="s">
        <v>341</v>
      </c>
      <c r="G258" s="221" t="s">
        <v>292</v>
      </c>
      <c r="H258" s="222">
        <v>2</v>
      </c>
      <c r="I258" s="223"/>
      <c r="J258" s="224">
        <f>ROUND(I258*H258,2)</f>
        <v>0</v>
      </c>
      <c r="K258" s="220" t="s">
        <v>1</v>
      </c>
      <c r="L258" s="44"/>
      <c r="M258" s="225" t="s">
        <v>1</v>
      </c>
      <c r="N258" s="226" t="s">
        <v>41</v>
      </c>
      <c r="O258" s="91"/>
      <c r="P258" s="227">
        <f>O258*H258</f>
        <v>0</v>
      </c>
      <c r="Q258" s="227">
        <v>0</v>
      </c>
      <c r="R258" s="227">
        <f>Q258*H258</f>
        <v>0</v>
      </c>
      <c r="S258" s="227">
        <v>0</v>
      </c>
      <c r="T258" s="228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29" t="s">
        <v>157</v>
      </c>
      <c r="AT258" s="229" t="s">
        <v>152</v>
      </c>
      <c r="AU258" s="229" t="s">
        <v>86</v>
      </c>
      <c r="AY258" s="17" t="s">
        <v>150</v>
      </c>
      <c r="BE258" s="230">
        <f>IF(N258="základní",J258,0)</f>
        <v>0</v>
      </c>
      <c r="BF258" s="230">
        <f>IF(N258="snížená",J258,0)</f>
        <v>0</v>
      </c>
      <c r="BG258" s="230">
        <f>IF(N258="zákl. přenesená",J258,0)</f>
        <v>0</v>
      </c>
      <c r="BH258" s="230">
        <f>IF(N258="sníž. přenesená",J258,0)</f>
        <v>0</v>
      </c>
      <c r="BI258" s="230">
        <f>IF(N258="nulová",J258,0)</f>
        <v>0</v>
      </c>
      <c r="BJ258" s="17" t="s">
        <v>84</v>
      </c>
      <c r="BK258" s="230">
        <f>ROUND(I258*H258,2)</f>
        <v>0</v>
      </c>
      <c r="BL258" s="17" t="s">
        <v>157</v>
      </c>
      <c r="BM258" s="229" t="s">
        <v>342</v>
      </c>
    </row>
    <row r="259" s="12" customFormat="1" ht="22.8" customHeight="1">
      <c r="A259" s="12"/>
      <c r="B259" s="202"/>
      <c r="C259" s="203"/>
      <c r="D259" s="204" t="s">
        <v>75</v>
      </c>
      <c r="E259" s="216" t="s">
        <v>157</v>
      </c>
      <c r="F259" s="216" t="s">
        <v>343</v>
      </c>
      <c r="G259" s="203"/>
      <c r="H259" s="203"/>
      <c r="I259" s="206"/>
      <c r="J259" s="217">
        <f>BK259</f>
        <v>0</v>
      </c>
      <c r="K259" s="203"/>
      <c r="L259" s="208"/>
      <c r="M259" s="209"/>
      <c r="N259" s="210"/>
      <c r="O259" s="210"/>
      <c r="P259" s="211">
        <f>SUM(P260:P299)</f>
        <v>0</v>
      </c>
      <c r="Q259" s="210"/>
      <c r="R259" s="211">
        <f>SUM(R260:R299)</f>
        <v>0</v>
      </c>
      <c r="S259" s="210"/>
      <c r="T259" s="212">
        <f>SUM(T260:T299)</f>
        <v>0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213" t="s">
        <v>84</v>
      </c>
      <c r="AT259" s="214" t="s">
        <v>75</v>
      </c>
      <c r="AU259" s="214" t="s">
        <v>84</v>
      </c>
      <c r="AY259" s="213" t="s">
        <v>150</v>
      </c>
      <c r="BK259" s="215">
        <f>SUM(BK260:BK299)</f>
        <v>0</v>
      </c>
    </row>
    <row r="260" s="2" customFormat="1">
      <c r="A260" s="38"/>
      <c r="B260" s="39"/>
      <c r="C260" s="218" t="s">
        <v>344</v>
      </c>
      <c r="D260" s="218" t="s">
        <v>152</v>
      </c>
      <c r="E260" s="219" t="s">
        <v>345</v>
      </c>
      <c r="F260" s="220" t="s">
        <v>346</v>
      </c>
      <c r="G260" s="221" t="s">
        <v>189</v>
      </c>
      <c r="H260" s="222">
        <v>1.7290000000000001</v>
      </c>
      <c r="I260" s="223"/>
      <c r="J260" s="224">
        <f>ROUND(I260*H260,2)</f>
        <v>0</v>
      </c>
      <c r="K260" s="220" t="s">
        <v>156</v>
      </c>
      <c r="L260" s="44"/>
      <c r="M260" s="225" t="s">
        <v>1</v>
      </c>
      <c r="N260" s="226" t="s">
        <v>41</v>
      </c>
      <c r="O260" s="91"/>
      <c r="P260" s="227">
        <f>O260*H260</f>
        <v>0</v>
      </c>
      <c r="Q260" s="227">
        <v>0</v>
      </c>
      <c r="R260" s="227">
        <f>Q260*H260</f>
        <v>0</v>
      </c>
      <c r="S260" s="227">
        <v>0</v>
      </c>
      <c r="T260" s="228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29" t="s">
        <v>157</v>
      </c>
      <c r="AT260" s="229" t="s">
        <v>152</v>
      </c>
      <c r="AU260" s="229" t="s">
        <v>86</v>
      </c>
      <c r="AY260" s="17" t="s">
        <v>150</v>
      </c>
      <c r="BE260" s="230">
        <f>IF(N260="základní",J260,0)</f>
        <v>0</v>
      </c>
      <c r="BF260" s="230">
        <f>IF(N260="snížená",J260,0)</f>
        <v>0</v>
      </c>
      <c r="BG260" s="230">
        <f>IF(N260="zákl. přenesená",J260,0)</f>
        <v>0</v>
      </c>
      <c r="BH260" s="230">
        <f>IF(N260="sníž. přenesená",J260,0)</f>
        <v>0</v>
      </c>
      <c r="BI260" s="230">
        <f>IF(N260="nulová",J260,0)</f>
        <v>0</v>
      </c>
      <c r="BJ260" s="17" t="s">
        <v>84</v>
      </c>
      <c r="BK260" s="230">
        <f>ROUND(I260*H260,2)</f>
        <v>0</v>
      </c>
      <c r="BL260" s="17" t="s">
        <v>157</v>
      </c>
      <c r="BM260" s="229" t="s">
        <v>347</v>
      </c>
    </row>
    <row r="261" s="13" customFormat="1">
      <c r="A261" s="13"/>
      <c r="B261" s="231"/>
      <c r="C261" s="232"/>
      <c r="D261" s="233" t="s">
        <v>158</v>
      </c>
      <c r="E261" s="234" t="s">
        <v>1</v>
      </c>
      <c r="F261" s="235" t="s">
        <v>348</v>
      </c>
      <c r="G261" s="232"/>
      <c r="H261" s="236">
        <v>1.044</v>
      </c>
      <c r="I261" s="237"/>
      <c r="J261" s="232"/>
      <c r="K261" s="232"/>
      <c r="L261" s="238"/>
      <c r="M261" s="239"/>
      <c r="N261" s="240"/>
      <c r="O261" s="240"/>
      <c r="P261" s="240"/>
      <c r="Q261" s="240"/>
      <c r="R261" s="240"/>
      <c r="S261" s="240"/>
      <c r="T261" s="241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2" t="s">
        <v>158</v>
      </c>
      <c r="AU261" s="242" t="s">
        <v>86</v>
      </c>
      <c r="AV261" s="13" t="s">
        <v>86</v>
      </c>
      <c r="AW261" s="13" t="s">
        <v>32</v>
      </c>
      <c r="AX261" s="13" t="s">
        <v>76</v>
      </c>
      <c r="AY261" s="242" t="s">
        <v>150</v>
      </c>
    </row>
    <row r="262" s="13" customFormat="1">
      <c r="A262" s="13"/>
      <c r="B262" s="231"/>
      <c r="C262" s="232"/>
      <c r="D262" s="233" t="s">
        <v>158</v>
      </c>
      <c r="E262" s="234" t="s">
        <v>1</v>
      </c>
      <c r="F262" s="235" t="s">
        <v>349</v>
      </c>
      <c r="G262" s="232"/>
      <c r="H262" s="236">
        <v>0.68500000000000005</v>
      </c>
      <c r="I262" s="237"/>
      <c r="J262" s="232"/>
      <c r="K262" s="232"/>
      <c r="L262" s="238"/>
      <c r="M262" s="239"/>
      <c r="N262" s="240"/>
      <c r="O262" s="240"/>
      <c r="P262" s="240"/>
      <c r="Q262" s="240"/>
      <c r="R262" s="240"/>
      <c r="S262" s="240"/>
      <c r="T262" s="241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2" t="s">
        <v>158</v>
      </c>
      <c r="AU262" s="242" t="s">
        <v>86</v>
      </c>
      <c r="AV262" s="13" t="s">
        <v>86</v>
      </c>
      <c r="AW262" s="13" t="s">
        <v>32</v>
      </c>
      <c r="AX262" s="13" t="s">
        <v>76</v>
      </c>
      <c r="AY262" s="242" t="s">
        <v>150</v>
      </c>
    </row>
    <row r="263" s="14" customFormat="1">
      <c r="A263" s="14"/>
      <c r="B263" s="243"/>
      <c r="C263" s="244"/>
      <c r="D263" s="233" t="s">
        <v>158</v>
      </c>
      <c r="E263" s="245" t="s">
        <v>1</v>
      </c>
      <c r="F263" s="246" t="s">
        <v>160</v>
      </c>
      <c r="G263" s="244"/>
      <c r="H263" s="247">
        <v>1.7290000000000001</v>
      </c>
      <c r="I263" s="248"/>
      <c r="J263" s="244"/>
      <c r="K263" s="244"/>
      <c r="L263" s="249"/>
      <c r="M263" s="250"/>
      <c r="N263" s="251"/>
      <c r="O263" s="251"/>
      <c r="P263" s="251"/>
      <c r="Q263" s="251"/>
      <c r="R263" s="251"/>
      <c r="S263" s="251"/>
      <c r="T263" s="252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3" t="s">
        <v>158</v>
      </c>
      <c r="AU263" s="253" t="s">
        <v>86</v>
      </c>
      <c r="AV263" s="14" t="s">
        <v>157</v>
      </c>
      <c r="AW263" s="14" t="s">
        <v>32</v>
      </c>
      <c r="AX263" s="14" t="s">
        <v>84</v>
      </c>
      <c r="AY263" s="253" t="s">
        <v>150</v>
      </c>
    </row>
    <row r="264" s="2" customFormat="1" ht="21.75" customHeight="1">
      <c r="A264" s="38"/>
      <c r="B264" s="39"/>
      <c r="C264" s="265" t="s">
        <v>256</v>
      </c>
      <c r="D264" s="265" t="s">
        <v>350</v>
      </c>
      <c r="E264" s="266" t="s">
        <v>351</v>
      </c>
      <c r="F264" s="267" t="s">
        <v>352</v>
      </c>
      <c r="G264" s="268" t="s">
        <v>189</v>
      </c>
      <c r="H264" s="269">
        <v>1.1479999999999999</v>
      </c>
      <c r="I264" s="270"/>
      <c r="J264" s="271">
        <f>ROUND(I264*H264,2)</f>
        <v>0</v>
      </c>
      <c r="K264" s="267" t="s">
        <v>156</v>
      </c>
      <c r="L264" s="272"/>
      <c r="M264" s="273" t="s">
        <v>1</v>
      </c>
      <c r="N264" s="274" t="s">
        <v>41</v>
      </c>
      <c r="O264" s="91"/>
      <c r="P264" s="227">
        <f>O264*H264</f>
        <v>0</v>
      </c>
      <c r="Q264" s="227">
        <v>0</v>
      </c>
      <c r="R264" s="227">
        <f>Q264*H264</f>
        <v>0</v>
      </c>
      <c r="S264" s="227">
        <v>0</v>
      </c>
      <c r="T264" s="228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29" t="s">
        <v>173</v>
      </c>
      <c r="AT264" s="229" t="s">
        <v>350</v>
      </c>
      <c r="AU264" s="229" t="s">
        <v>86</v>
      </c>
      <c r="AY264" s="17" t="s">
        <v>150</v>
      </c>
      <c r="BE264" s="230">
        <f>IF(N264="základní",J264,0)</f>
        <v>0</v>
      </c>
      <c r="BF264" s="230">
        <f>IF(N264="snížená",J264,0)</f>
        <v>0</v>
      </c>
      <c r="BG264" s="230">
        <f>IF(N264="zákl. přenesená",J264,0)</f>
        <v>0</v>
      </c>
      <c r="BH264" s="230">
        <f>IF(N264="sníž. přenesená",J264,0)</f>
        <v>0</v>
      </c>
      <c r="BI264" s="230">
        <f>IF(N264="nulová",J264,0)</f>
        <v>0</v>
      </c>
      <c r="BJ264" s="17" t="s">
        <v>84</v>
      </c>
      <c r="BK264" s="230">
        <f>ROUND(I264*H264,2)</f>
        <v>0</v>
      </c>
      <c r="BL264" s="17" t="s">
        <v>157</v>
      </c>
      <c r="BM264" s="229" t="s">
        <v>353</v>
      </c>
    </row>
    <row r="265" s="13" customFormat="1">
      <c r="A265" s="13"/>
      <c r="B265" s="231"/>
      <c r="C265" s="232"/>
      <c r="D265" s="233" t="s">
        <v>158</v>
      </c>
      <c r="E265" s="234" t="s">
        <v>1</v>
      </c>
      <c r="F265" s="235" t="s">
        <v>354</v>
      </c>
      <c r="G265" s="232"/>
      <c r="H265" s="236">
        <v>1.1479999999999999</v>
      </c>
      <c r="I265" s="237"/>
      <c r="J265" s="232"/>
      <c r="K265" s="232"/>
      <c r="L265" s="238"/>
      <c r="M265" s="239"/>
      <c r="N265" s="240"/>
      <c r="O265" s="240"/>
      <c r="P265" s="240"/>
      <c r="Q265" s="240"/>
      <c r="R265" s="240"/>
      <c r="S265" s="240"/>
      <c r="T265" s="241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2" t="s">
        <v>158</v>
      </c>
      <c r="AU265" s="242" t="s">
        <v>86</v>
      </c>
      <c r="AV265" s="13" t="s">
        <v>86</v>
      </c>
      <c r="AW265" s="13" t="s">
        <v>32</v>
      </c>
      <c r="AX265" s="13" t="s">
        <v>76</v>
      </c>
      <c r="AY265" s="242" t="s">
        <v>150</v>
      </c>
    </row>
    <row r="266" s="14" customFormat="1">
      <c r="A266" s="14"/>
      <c r="B266" s="243"/>
      <c r="C266" s="244"/>
      <c r="D266" s="233" t="s">
        <v>158</v>
      </c>
      <c r="E266" s="245" t="s">
        <v>1</v>
      </c>
      <c r="F266" s="246" t="s">
        <v>160</v>
      </c>
      <c r="G266" s="244"/>
      <c r="H266" s="247">
        <v>1.1479999999999999</v>
      </c>
      <c r="I266" s="248"/>
      <c r="J266" s="244"/>
      <c r="K266" s="244"/>
      <c r="L266" s="249"/>
      <c r="M266" s="250"/>
      <c r="N266" s="251"/>
      <c r="O266" s="251"/>
      <c r="P266" s="251"/>
      <c r="Q266" s="251"/>
      <c r="R266" s="251"/>
      <c r="S266" s="251"/>
      <c r="T266" s="252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3" t="s">
        <v>158</v>
      </c>
      <c r="AU266" s="253" t="s">
        <v>86</v>
      </c>
      <c r="AV266" s="14" t="s">
        <v>157</v>
      </c>
      <c r="AW266" s="14" t="s">
        <v>32</v>
      </c>
      <c r="AX266" s="14" t="s">
        <v>84</v>
      </c>
      <c r="AY266" s="253" t="s">
        <v>150</v>
      </c>
    </row>
    <row r="267" s="2" customFormat="1" ht="21.75" customHeight="1">
      <c r="A267" s="38"/>
      <c r="B267" s="39"/>
      <c r="C267" s="265" t="s">
        <v>355</v>
      </c>
      <c r="D267" s="265" t="s">
        <v>350</v>
      </c>
      <c r="E267" s="266" t="s">
        <v>356</v>
      </c>
      <c r="F267" s="267" t="s">
        <v>357</v>
      </c>
      <c r="G267" s="268" t="s">
        <v>189</v>
      </c>
      <c r="H267" s="269">
        <v>0.754</v>
      </c>
      <c r="I267" s="270"/>
      <c r="J267" s="271">
        <f>ROUND(I267*H267,2)</f>
        <v>0</v>
      </c>
      <c r="K267" s="267" t="s">
        <v>156</v>
      </c>
      <c r="L267" s="272"/>
      <c r="M267" s="273" t="s">
        <v>1</v>
      </c>
      <c r="N267" s="274" t="s">
        <v>41</v>
      </c>
      <c r="O267" s="91"/>
      <c r="P267" s="227">
        <f>O267*H267</f>
        <v>0</v>
      </c>
      <c r="Q267" s="227">
        <v>0</v>
      </c>
      <c r="R267" s="227">
        <f>Q267*H267</f>
        <v>0</v>
      </c>
      <c r="S267" s="227">
        <v>0</v>
      </c>
      <c r="T267" s="228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29" t="s">
        <v>173</v>
      </c>
      <c r="AT267" s="229" t="s">
        <v>350</v>
      </c>
      <c r="AU267" s="229" t="s">
        <v>86</v>
      </c>
      <c r="AY267" s="17" t="s">
        <v>150</v>
      </c>
      <c r="BE267" s="230">
        <f>IF(N267="základní",J267,0)</f>
        <v>0</v>
      </c>
      <c r="BF267" s="230">
        <f>IF(N267="snížená",J267,0)</f>
        <v>0</v>
      </c>
      <c r="BG267" s="230">
        <f>IF(N267="zákl. přenesená",J267,0)</f>
        <v>0</v>
      </c>
      <c r="BH267" s="230">
        <f>IF(N267="sníž. přenesená",J267,0)</f>
        <v>0</v>
      </c>
      <c r="BI267" s="230">
        <f>IF(N267="nulová",J267,0)</f>
        <v>0</v>
      </c>
      <c r="BJ267" s="17" t="s">
        <v>84</v>
      </c>
      <c r="BK267" s="230">
        <f>ROUND(I267*H267,2)</f>
        <v>0</v>
      </c>
      <c r="BL267" s="17" t="s">
        <v>157</v>
      </c>
      <c r="BM267" s="229" t="s">
        <v>358</v>
      </c>
    </row>
    <row r="268" s="13" customFormat="1">
      <c r="A268" s="13"/>
      <c r="B268" s="231"/>
      <c r="C268" s="232"/>
      <c r="D268" s="233" t="s">
        <v>158</v>
      </c>
      <c r="E268" s="234" t="s">
        <v>1</v>
      </c>
      <c r="F268" s="235" t="s">
        <v>359</v>
      </c>
      <c r="G268" s="232"/>
      <c r="H268" s="236">
        <v>0.754</v>
      </c>
      <c r="I268" s="237"/>
      <c r="J268" s="232"/>
      <c r="K268" s="232"/>
      <c r="L268" s="238"/>
      <c r="M268" s="239"/>
      <c r="N268" s="240"/>
      <c r="O268" s="240"/>
      <c r="P268" s="240"/>
      <c r="Q268" s="240"/>
      <c r="R268" s="240"/>
      <c r="S268" s="240"/>
      <c r="T268" s="241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2" t="s">
        <v>158</v>
      </c>
      <c r="AU268" s="242" t="s">
        <v>86</v>
      </c>
      <c r="AV268" s="13" t="s">
        <v>86</v>
      </c>
      <c r="AW268" s="13" t="s">
        <v>32</v>
      </c>
      <c r="AX268" s="13" t="s">
        <v>76</v>
      </c>
      <c r="AY268" s="242" t="s">
        <v>150</v>
      </c>
    </row>
    <row r="269" s="14" customFormat="1">
      <c r="A269" s="14"/>
      <c r="B269" s="243"/>
      <c r="C269" s="244"/>
      <c r="D269" s="233" t="s">
        <v>158</v>
      </c>
      <c r="E269" s="245" t="s">
        <v>1</v>
      </c>
      <c r="F269" s="246" t="s">
        <v>160</v>
      </c>
      <c r="G269" s="244"/>
      <c r="H269" s="247">
        <v>0.754</v>
      </c>
      <c r="I269" s="248"/>
      <c r="J269" s="244"/>
      <c r="K269" s="244"/>
      <c r="L269" s="249"/>
      <c r="M269" s="250"/>
      <c r="N269" s="251"/>
      <c r="O269" s="251"/>
      <c r="P269" s="251"/>
      <c r="Q269" s="251"/>
      <c r="R269" s="251"/>
      <c r="S269" s="251"/>
      <c r="T269" s="252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3" t="s">
        <v>158</v>
      </c>
      <c r="AU269" s="253" t="s">
        <v>86</v>
      </c>
      <c r="AV269" s="14" t="s">
        <v>157</v>
      </c>
      <c r="AW269" s="14" t="s">
        <v>32</v>
      </c>
      <c r="AX269" s="14" t="s">
        <v>84</v>
      </c>
      <c r="AY269" s="253" t="s">
        <v>150</v>
      </c>
    </row>
    <row r="270" s="2" customFormat="1" ht="33" customHeight="1">
      <c r="A270" s="38"/>
      <c r="B270" s="39"/>
      <c r="C270" s="218" t="s">
        <v>260</v>
      </c>
      <c r="D270" s="218" t="s">
        <v>152</v>
      </c>
      <c r="E270" s="219" t="s">
        <v>360</v>
      </c>
      <c r="F270" s="220" t="s">
        <v>361</v>
      </c>
      <c r="G270" s="221" t="s">
        <v>326</v>
      </c>
      <c r="H270" s="222">
        <v>10.82</v>
      </c>
      <c r="I270" s="223"/>
      <c r="J270" s="224">
        <f>ROUND(I270*H270,2)</f>
        <v>0</v>
      </c>
      <c r="K270" s="220" t="s">
        <v>156</v>
      </c>
      <c r="L270" s="44"/>
      <c r="M270" s="225" t="s">
        <v>1</v>
      </c>
      <c r="N270" s="226" t="s">
        <v>41</v>
      </c>
      <c r="O270" s="91"/>
      <c r="P270" s="227">
        <f>O270*H270</f>
        <v>0</v>
      </c>
      <c r="Q270" s="227">
        <v>0</v>
      </c>
      <c r="R270" s="227">
        <f>Q270*H270</f>
        <v>0</v>
      </c>
      <c r="S270" s="227">
        <v>0</v>
      </c>
      <c r="T270" s="228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29" t="s">
        <v>157</v>
      </c>
      <c r="AT270" s="229" t="s">
        <v>152</v>
      </c>
      <c r="AU270" s="229" t="s">
        <v>86</v>
      </c>
      <c r="AY270" s="17" t="s">
        <v>150</v>
      </c>
      <c r="BE270" s="230">
        <f>IF(N270="základní",J270,0)</f>
        <v>0</v>
      </c>
      <c r="BF270" s="230">
        <f>IF(N270="snížená",J270,0)</f>
        <v>0</v>
      </c>
      <c r="BG270" s="230">
        <f>IF(N270="zákl. přenesená",J270,0)</f>
        <v>0</v>
      </c>
      <c r="BH270" s="230">
        <f>IF(N270="sníž. přenesená",J270,0)</f>
        <v>0</v>
      </c>
      <c r="BI270" s="230">
        <f>IF(N270="nulová",J270,0)</f>
        <v>0</v>
      </c>
      <c r="BJ270" s="17" t="s">
        <v>84</v>
      </c>
      <c r="BK270" s="230">
        <f>ROUND(I270*H270,2)</f>
        <v>0</v>
      </c>
      <c r="BL270" s="17" t="s">
        <v>157</v>
      </c>
      <c r="BM270" s="229" t="s">
        <v>362</v>
      </c>
    </row>
    <row r="271" s="13" customFormat="1">
      <c r="A271" s="13"/>
      <c r="B271" s="231"/>
      <c r="C271" s="232"/>
      <c r="D271" s="233" t="s">
        <v>158</v>
      </c>
      <c r="E271" s="234" t="s">
        <v>1</v>
      </c>
      <c r="F271" s="235" t="s">
        <v>363</v>
      </c>
      <c r="G271" s="232"/>
      <c r="H271" s="236">
        <v>10.82</v>
      </c>
      <c r="I271" s="237"/>
      <c r="J271" s="232"/>
      <c r="K271" s="232"/>
      <c r="L271" s="238"/>
      <c r="M271" s="239"/>
      <c r="N271" s="240"/>
      <c r="O271" s="240"/>
      <c r="P271" s="240"/>
      <c r="Q271" s="240"/>
      <c r="R271" s="240"/>
      <c r="S271" s="240"/>
      <c r="T271" s="241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2" t="s">
        <v>158</v>
      </c>
      <c r="AU271" s="242" t="s">
        <v>86</v>
      </c>
      <c r="AV271" s="13" t="s">
        <v>86</v>
      </c>
      <c r="AW271" s="13" t="s">
        <v>32</v>
      </c>
      <c r="AX271" s="13" t="s">
        <v>76</v>
      </c>
      <c r="AY271" s="242" t="s">
        <v>150</v>
      </c>
    </row>
    <row r="272" s="14" customFormat="1">
      <c r="A272" s="14"/>
      <c r="B272" s="243"/>
      <c r="C272" s="244"/>
      <c r="D272" s="233" t="s">
        <v>158</v>
      </c>
      <c r="E272" s="245" t="s">
        <v>1</v>
      </c>
      <c r="F272" s="246" t="s">
        <v>160</v>
      </c>
      <c r="G272" s="244"/>
      <c r="H272" s="247">
        <v>10.82</v>
      </c>
      <c r="I272" s="248"/>
      <c r="J272" s="244"/>
      <c r="K272" s="244"/>
      <c r="L272" s="249"/>
      <c r="M272" s="250"/>
      <c r="N272" s="251"/>
      <c r="O272" s="251"/>
      <c r="P272" s="251"/>
      <c r="Q272" s="251"/>
      <c r="R272" s="251"/>
      <c r="S272" s="251"/>
      <c r="T272" s="252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53" t="s">
        <v>158</v>
      </c>
      <c r="AU272" s="253" t="s">
        <v>86</v>
      </c>
      <c r="AV272" s="14" t="s">
        <v>157</v>
      </c>
      <c r="AW272" s="14" t="s">
        <v>32</v>
      </c>
      <c r="AX272" s="14" t="s">
        <v>84</v>
      </c>
      <c r="AY272" s="253" t="s">
        <v>150</v>
      </c>
    </row>
    <row r="273" s="2" customFormat="1" ht="33" customHeight="1">
      <c r="A273" s="38"/>
      <c r="B273" s="39"/>
      <c r="C273" s="218" t="s">
        <v>364</v>
      </c>
      <c r="D273" s="218" t="s">
        <v>152</v>
      </c>
      <c r="E273" s="219" t="s">
        <v>365</v>
      </c>
      <c r="F273" s="220" t="s">
        <v>366</v>
      </c>
      <c r="G273" s="221" t="s">
        <v>326</v>
      </c>
      <c r="H273" s="222">
        <v>58.560000000000002</v>
      </c>
      <c r="I273" s="223"/>
      <c r="J273" s="224">
        <f>ROUND(I273*H273,2)</f>
        <v>0</v>
      </c>
      <c r="K273" s="220" t="s">
        <v>156</v>
      </c>
      <c r="L273" s="44"/>
      <c r="M273" s="225" t="s">
        <v>1</v>
      </c>
      <c r="N273" s="226" t="s">
        <v>41</v>
      </c>
      <c r="O273" s="91"/>
      <c r="P273" s="227">
        <f>O273*H273</f>
        <v>0</v>
      </c>
      <c r="Q273" s="227">
        <v>0</v>
      </c>
      <c r="R273" s="227">
        <f>Q273*H273</f>
        <v>0</v>
      </c>
      <c r="S273" s="227">
        <v>0</v>
      </c>
      <c r="T273" s="228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29" t="s">
        <v>157</v>
      </c>
      <c r="AT273" s="229" t="s">
        <v>152</v>
      </c>
      <c r="AU273" s="229" t="s">
        <v>86</v>
      </c>
      <c r="AY273" s="17" t="s">
        <v>150</v>
      </c>
      <c r="BE273" s="230">
        <f>IF(N273="základní",J273,0)</f>
        <v>0</v>
      </c>
      <c r="BF273" s="230">
        <f>IF(N273="snížená",J273,0)</f>
        <v>0</v>
      </c>
      <c r="BG273" s="230">
        <f>IF(N273="zákl. přenesená",J273,0)</f>
        <v>0</v>
      </c>
      <c r="BH273" s="230">
        <f>IF(N273="sníž. přenesená",J273,0)</f>
        <v>0</v>
      </c>
      <c r="BI273" s="230">
        <f>IF(N273="nulová",J273,0)</f>
        <v>0</v>
      </c>
      <c r="BJ273" s="17" t="s">
        <v>84</v>
      </c>
      <c r="BK273" s="230">
        <f>ROUND(I273*H273,2)</f>
        <v>0</v>
      </c>
      <c r="BL273" s="17" t="s">
        <v>157</v>
      </c>
      <c r="BM273" s="229" t="s">
        <v>367</v>
      </c>
    </row>
    <row r="274" s="13" customFormat="1">
      <c r="A274" s="13"/>
      <c r="B274" s="231"/>
      <c r="C274" s="232"/>
      <c r="D274" s="233" t="s">
        <v>158</v>
      </c>
      <c r="E274" s="234" t="s">
        <v>1</v>
      </c>
      <c r="F274" s="235" t="s">
        <v>368</v>
      </c>
      <c r="G274" s="232"/>
      <c r="H274" s="236">
        <v>58.560000000000002</v>
      </c>
      <c r="I274" s="237"/>
      <c r="J274" s="232"/>
      <c r="K274" s="232"/>
      <c r="L274" s="238"/>
      <c r="M274" s="239"/>
      <c r="N274" s="240"/>
      <c r="O274" s="240"/>
      <c r="P274" s="240"/>
      <c r="Q274" s="240"/>
      <c r="R274" s="240"/>
      <c r="S274" s="240"/>
      <c r="T274" s="241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2" t="s">
        <v>158</v>
      </c>
      <c r="AU274" s="242" t="s">
        <v>86</v>
      </c>
      <c r="AV274" s="13" t="s">
        <v>86</v>
      </c>
      <c r="AW274" s="13" t="s">
        <v>32</v>
      </c>
      <c r="AX274" s="13" t="s">
        <v>76</v>
      </c>
      <c r="AY274" s="242" t="s">
        <v>150</v>
      </c>
    </row>
    <row r="275" s="14" customFormat="1">
      <c r="A275" s="14"/>
      <c r="B275" s="243"/>
      <c r="C275" s="244"/>
      <c r="D275" s="233" t="s">
        <v>158</v>
      </c>
      <c r="E275" s="245" t="s">
        <v>1</v>
      </c>
      <c r="F275" s="246" t="s">
        <v>160</v>
      </c>
      <c r="G275" s="244"/>
      <c r="H275" s="247">
        <v>58.560000000000002</v>
      </c>
      <c r="I275" s="248"/>
      <c r="J275" s="244"/>
      <c r="K275" s="244"/>
      <c r="L275" s="249"/>
      <c r="M275" s="250"/>
      <c r="N275" s="251"/>
      <c r="O275" s="251"/>
      <c r="P275" s="251"/>
      <c r="Q275" s="251"/>
      <c r="R275" s="251"/>
      <c r="S275" s="251"/>
      <c r="T275" s="252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3" t="s">
        <v>158</v>
      </c>
      <c r="AU275" s="253" t="s">
        <v>86</v>
      </c>
      <c r="AV275" s="14" t="s">
        <v>157</v>
      </c>
      <c r="AW275" s="14" t="s">
        <v>32</v>
      </c>
      <c r="AX275" s="14" t="s">
        <v>84</v>
      </c>
      <c r="AY275" s="253" t="s">
        <v>150</v>
      </c>
    </row>
    <row r="276" s="2" customFormat="1" ht="21.75" customHeight="1">
      <c r="A276" s="38"/>
      <c r="B276" s="39"/>
      <c r="C276" s="218" t="s">
        <v>266</v>
      </c>
      <c r="D276" s="218" t="s">
        <v>152</v>
      </c>
      <c r="E276" s="219" t="s">
        <v>369</v>
      </c>
      <c r="F276" s="220" t="s">
        <v>370</v>
      </c>
      <c r="G276" s="221" t="s">
        <v>168</v>
      </c>
      <c r="H276" s="222">
        <v>9.2799999999999994</v>
      </c>
      <c r="I276" s="223"/>
      <c r="J276" s="224">
        <f>ROUND(I276*H276,2)</f>
        <v>0</v>
      </c>
      <c r="K276" s="220" t="s">
        <v>156</v>
      </c>
      <c r="L276" s="44"/>
      <c r="M276" s="225" t="s">
        <v>1</v>
      </c>
      <c r="N276" s="226" t="s">
        <v>41</v>
      </c>
      <c r="O276" s="91"/>
      <c r="P276" s="227">
        <f>O276*H276</f>
        <v>0</v>
      </c>
      <c r="Q276" s="227">
        <v>0</v>
      </c>
      <c r="R276" s="227">
        <f>Q276*H276</f>
        <v>0</v>
      </c>
      <c r="S276" s="227">
        <v>0</v>
      </c>
      <c r="T276" s="228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29" t="s">
        <v>157</v>
      </c>
      <c r="AT276" s="229" t="s">
        <v>152</v>
      </c>
      <c r="AU276" s="229" t="s">
        <v>86</v>
      </c>
      <c r="AY276" s="17" t="s">
        <v>150</v>
      </c>
      <c r="BE276" s="230">
        <f>IF(N276="základní",J276,0)</f>
        <v>0</v>
      </c>
      <c r="BF276" s="230">
        <f>IF(N276="snížená",J276,0)</f>
        <v>0</v>
      </c>
      <c r="BG276" s="230">
        <f>IF(N276="zákl. přenesená",J276,0)</f>
        <v>0</v>
      </c>
      <c r="BH276" s="230">
        <f>IF(N276="sníž. přenesená",J276,0)</f>
        <v>0</v>
      </c>
      <c r="BI276" s="230">
        <f>IF(N276="nulová",J276,0)</f>
        <v>0</v>
      </c>
      <c r="BJ276" s="17" t="s">
        <v>84</v>
      </c>
      <c r="BK276" s="230">
        <f>ROUND(I276*H276,2)</f>
        <v>0</v>
      </c>
      <c r="BL276" s="17" t="s">
        <v>157</v>
      </c>
      <c r="BM276" s="229" t="s">
        <v>371</v>
      </c>
    </row>
    <row r="277" s="13" customFormat="1">
      <c r="A277" s="13"/>
      <c r="B277" s="231"/>
      <c r="C277" s="232"/>
      <c r="D277" s="233" t="s">
        <v>158</v>
      </c>
      <c r="E277" s="234" t="s">
        <v>1</v>
      </c>
      <c r="F277" s="235" t="s">
        <v>372</v>
      </c>
      <c r="G277" s="232"/>
      <c r="H277" s="236">
        <v>0.82599999999999996</v>
      </c>
      <c r="I277" s="237"/>
      <c r="J277" s="232"/>
      <c r="K277" s="232"/>
      <c r="L277" s="238"/>
      <c r="M277" s="239"/>
      <c r="N277" s="240"/>
      <c r="O277" s="240"/>
      <c r="P277" s="240"/>
      <c r="Q277" s="240"/>
      <c r="R277" s="240"/>
      <c r="S277" s="240"/>
      <c r="T277" s="241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2" t="s">
        <v>158</v>
      </c>
      <c r="AU277" s="242" t="s">
        <v>86</v>
      </c>
      <c r="AV277" s="13" t="s">
        <v>86</v>
      </c>
      <c r="AW277" s="13" t="s">
        <v>32</v>
      </c>
      <c r="AX277" s="13" t="s">
        <v>76</v>
      </c>
      <c r="AY277" s="242" t="s">
        <v>150</v>
      </c>
    </row>
    <row r="278" s="13" customFormat="1">
      <c r="A278" s="13"/>
      <c r="B278" s="231"/>
      <c r="C278" s="232"/>
      <c r="D278" s="233" t="s">
        <v>158</v>
      </c>
      <c r="E278" s="234" t="s">
        <v>1</v>
      </c>
      <c r="F278" s="235" t="s">
        <v>373</v>
      </c>
      <c r="G278" s="232"/>
      <c r="H278" s="236">
        <v>0.019</v>
      </c>
      <c r="I278" s="237"/>
      <c r="J278" s="232"/>
      <c r="K278" s="232"/>
      <c r="L278" s="238"/>
      <c r="M278" s="239"/>
      <c r="N278" s="240"/>
      <c r="O278" s="240"/>
      <c r="P278" s="240"/>
      <c r="Q278" s="240"/>
      <c r="R278" s="240"/>
      <c r="S278" s="240"/>
      <c r="T278" s="241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2" t="s">
        <v>158</v>
      </c>
      <c r="AU278" s="242" t="s">
        <v>86</v>
      </c>
      <c r="AV278" s="13" t="s">
        <v>86</v>
      </c>
      <c r="AW278" s="13" t="s">
        <v>32</v>
      </c>
      <c r="AX278" s="13" t="s">
        <v>76</v>
      </c>
      <c r="AY278" s="242" t="s">
        <v>150</v>
      </c>
    </row>
    <row r="279" s="13" customFormat="1">
      <c r="A279" s="13"/>
      <c r="B279" s="231"/>
      <c r="C279" s="232"/>
      <c r="D279" s="233" t="s">
        <v>158</v>
      </c>
      <c r="E279" s="234" t="s">
        <v>1</v>
      </c>
      <c r="F279" s="235" t="s">
        <v>374</v>
      </c>
      <c r="G279" s="232"/>
      <c r="H279" s="236">
        <v>1.2</v>
      </c>
      <c r="I279" s="237"/>
      <c r="J279" s="232"/>
      <c r="K279" s="232"/>
      <c r="L279" s="238"/>
      <c r="M279" s="239"/>
      <c r="N279" s="240"/>
      <c r="O279" s="240"/>
      <c r="P279" s="240"/>
      <c r="Q279" s="240"/>
      <c r="R279" s="240"/>
      <c r="S279" s="240"/>
      <c r="T279" s="241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2" t="s">
        <v>158</v>
      </c>
      <c r="AU279" s="242" t="s">
        <v>86</v>
      </c>
      <c r="AV279" s="13" t="s">
        <v>86</v>
      </c>
      <c r="AW279" s="13" t="s">
        <v>32</v>
      </c>
      <c r="AX279" s="13" t="s">
        <v>76</v>
      </c>
      <c r="AY279" s="242" t="s">
        <v>150</v>
      </c>
    </row>
    <row r="280" s="13" customFormat="1">
      <c r="A280" s="13"/>
      <c r="B280" s="231"/>
      <c r="C280" s="232"/>
      <c r="D280" s="233" t="s">
        <v>158</v>
      </c>
      <c r="E280" s="234" t="s">
        <v>1</v>
      </c>
      <c r="F280" s="235" t="s">
        <v>375</v>
      </c>
      <c r="G280" s="232"/>
      <c r="H280" s="236">
        <v>0.34799999999999998</v>
      </c>
      <c r="I280" s="237"/>
      <c r="J280" s="232"/>
      <c r="K280" s="232"/>
      <c r="L280" s="238"/>
      <c r="M280" s="239"/>
      <c r="N280" s="240"/>
      <c r="O280" s="240"/>
      <c r="P280" s="240"/>
      <c r="Q280" s="240"/>
      <c r="R280" s="240"/>
      <c r="S280" s="240"/>
      <c r="T280" s="241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2" t="s">
        <v>158</v>
      </c>
      <c r="AU280" s="242" t="s">
        <v>86</v>
      </c>
      <c r="AV280" s="13" t="s">
        <v>86</v>
      </c>
      <c r="AW280" s="13" t="s">
        <v>32</v>
      </c>
      <c r="AX280" s="13" t="s">
        <v>76</v>
      </c>
      <c r="AY280" s="242" t="s">
        <v>150</v>
      </c>
    </row>
    <row r="281" s="13" customFormat="1">
      <c r="A281" s="13"/>
      <c r="B281" s="231"/>
      <c r="C281" s="232"/>
      <c r="D281" s="233" t="s">
        <v>158</v>
      </c>
      <c r="E281" s="234" t="s">
        <v>1</v>
      </c>
      <c r="F281" s="235" t="s">
        <v>376</v>
      </c>
      <c r="G281" s="232"/>
      <c r="H281" s="236">
        <v>1.4790000000000001</v>
      </c>
      <c r="I281" s="237"/>
      <c r="J281" s="232"/>
      <c r="K281" s="232"/>
      <c r="L281" s="238"/>
      <c r="M281" s="239"/>
      <c r="N281" s="240"/>
      <c r="O281" s="240"/>
      <c r="P281" s="240"/>
      <c r="Q281" s="240"/>
      <c r="R281" s="240"/>
      <c r="S281" s="240"/>
      <c r="T281" s="241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2" t="s">
        <v>158</v>
      </c>
      <c r="AU281" s="242" t="s">
        <v>86</v>
      </c>
      <c r="AV281" s="13" t="s">
        <v>86</v>
      </c>
      <c r="AW281" s="13" t="s">
        <v>32</v>
      </c>
      <c r="AX281" s="13" t="s">
        <v>76</v>
      </c>
      <c r="AY281" s="242" t="s">
        <v>150</v>
      </c>
    </row>
    <row r="282" s="13" customFormat="1">
      <c r="A282" s="13"/>
      <c r="B282" s="231"/>
      <c r="C282" s="232"/>
      <c r="D282" s="233" t="s">
        <v>158</v>
      </c>
      <c r="E282" s="234" t="s">
        <v>1</v>
      </c>
      <c r="F282" s="235" t="s">
        <v>377</v>
      </c>
      <c r="G282" s="232"/>
      <c r="H282" s="236">
        <v>0.68799999999999994</v>
      </c>
      <c r="I282" s="237"/>
      <c r="J282" s="232"/>
      <c r="K282" s="232"/>
      <c r="L282" s="238"/>
      <c r="M282" s="239"/>
      <c r="N282" s="240"/>
      <c r="O282" s="240"/>
      <c r="P282" s="240"/>
      <c r="Q282" s="240"/>
      <c r="R282" s="240"/>
      <c r="S282" s="240"/>
      <c r="T282" s="241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2" t="s">
        <v>158</v>
      </c>
      <c r="AU282" s="242" t="s">
        <v>86</v>
      </c>
      <c r="AV282" s="13" t="s">
        <v>86</v>
      </c>
      <c r="AW282" s="13" t="s">
        <v>32</v>
      </c>
      <c r="AX282" s="13" t="s">
        <v>76</v>
      </c>
      <c r="AY282" s="242" t="s">
        <v>150</v>
      </c>
    </row>
    <row r="283" s="13" customFormat="1">
      <c r="A283" s="13"/>
      <c r="B283" s="231"/>
      <c r="C283" s="232"/>
      <c r="D283" s="233" t="s">
        <v>158</v>
      </c>
      <c r="E283" s="234" t="s">
        <v>1</v>
      </c>
      <c r="F283" s="235" t="s">
        <v>378</v>
      </c>
      <c r="G283" s="232"/>
      <c r="H283" s="236">
        <v>0.35599999999999998</v>
      </c>
      <c r="I283" s="237"/>
      <c r="J283" s="232"/>
      <c r="K283" s="232"/>
      <c r="L283" s="238"/>
      <c r="M283" s="239"/>
      <c r="N283" s="240"/>
      <c r="O283" s="240"/>
      <c r="P283" s="240"/>
      <c r="Q283" s="240"/>
      <c r="R283" s="240"/>
      <c r="S283" s="240"/>
      <c r="T283" s="241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2" t="s">
        <v>158</v>
      </c>
      <c r="AU283" s="242" t="s">
        <v>86</v>
      </c>
      <c r="AV283" s="13" t="s">
        <v>86</v>
      </c>
      <c r="AW283" s="13" t="s">
        <v>32</v>
      </c>
      <c r="AX283" s="13" t="s">
        <v>76</v>
      </c>
      <c r="AY283" s="242" t="s">
        <v>150</v>
      </c>
    </row>
    <row r="284" s="13" customFormat="1">
      <c r="A284" s="13"/>
      <c r="B284" s="231"/>
      <c r="C284" s="232"/>
      <c r="D284" s="233" t="s">
        <v>158</v>
      </c>
      <c r="E284" s="234" t="s">
        <v>1</v>
      </c>
      <c r="F284" s="235" t="s">
        <v>379</v>
      </c>
      <c r="G284" s="232"/>
      <c r="H284" s="236">
        <v>0.10000000000000001</v>
      </c>
      <c r="I284" s="237"/>
      <c r="J284" s="232"/>
      <c r="K284" s="232"/>
      <c r="L284" s="238"/>
      <c r="M284" s="239"/>
      <c r="N284" s="240"/>
      <c r="O284" s="240"/>
      <c r="P284" s="240"/>
      <c r="Q284" s="240"/>
      <c r="R284" s="240"/>
      <c r="S284" s="240"/>
      <c r="T284" s="241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2" t="s">
        <v>158</v>
      </c>
      <c r="AU284" s="242" t="s">
        <v>86</v>
      </c>
      <c r="AV284" s="13" t="s">
        <v>86</v>
      </c>
      <c r="AW284" s="13" t="s">
        <v>32</v>
      </c>
      <c r="AX284" s="13" t="s">
        <v>76</v>
      </c>
      <c r="AY284" s="242" t="s">
        <v>150</v>
      </c>
    </row>
    <row r="285" s="13" customFormat="1">
      <c r="A285" s="13"/>
      <c r="B285" s="231"/>
      <c r="C285" s="232"/>
      <c r="D285" s="233" t="s">
        <v>158</v>
      </c>
      <c r="E285" s="234" t="s">
        <v>1</v>
      </c>
      <c r="F285" s="235" t="s">
        <v>380</v>
      </c>
      <c r="G285" s="232"/>
      <c r="H285" s="236">
        <v>0.27300000000000002</v>
      </c>
      <c r="I285" s="237"/>
      <c r="J285" s="232"/>
      <c r="K285" s="232"/>
      <c r="L285" s="238"/>
      <c r="M285" s="239"/>
      <c r="N285" s="240"/>
      <c r="O285" s="240"/>
      <c r="P285" s="240"/>
      <c r="Q285" s="240"/>
      <c r="R285" s="240"/>
      <c r="S285" s="240"/>
      <c r="T285" s="241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2" t="s">
        <v>158</v>
      </c>
      <c r="AU285" s="242" t="s">
        <v>86</v>
      </c>
      <c r="AV285" s="13" t="s">
        <v>86</v>
      </c>
      <c r="AW285" s="13" t="s">
        <v>32</v>
      </c>
      <c r="AX285" s="13" t="s">
        <v>76</v>
      </c>
      <c r="AY285" s="242" t="s">
        <v>150</v>
      </c>
    </row>
    <row r="286" s="13" customFormat="1">
      <c r="A286" s="13"/>
      <c r="B286" s="231"/>
      <c r="C286" s="232"/>
      <c r="D286" s="233" t="s">
        <v>158</v>
      </c>
      <c r="E286" s="234" t="s">
        <v>1</v>
      </c>
      <c r="F286" s="235" t="s">
        <v>381</v>
      </c>
      <c r="G286" s="232"/>
      <c r="H286" s="236">
        <v>1.7649999999999999</v>
      </c>
      <c r="I286" s="237"/>
      <c r="J286" s="232"/>
      <c r="K286" s="232"/>
      <c r="L286" s="238"/>
      <c r="M286" s="239"/>
      <c r="N286" s="240"/>
      <c r="O286" s="240"/>
      <c r="P286" s="240"/>
      <c r="Q286" s="240"/>
      <c r="R286" s="240"/>
      <c r="S286" s="240"/>
      <c r="T286" s="241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2" t="s">
        <v>158</v>
      </c>
      <c r="AU286" s="242" t="s">
        <v>86</v>
      </c>
      <c r="AV286" s="13" t="s">
        <v>86</v>
      </c>
      <c r="AW286" s="13" t="s">
        <v>32</v>
      </c>
      <c r="AX286" s="13" t="s">
        <v>76</v>
      </c>
      <c r="AY286" s="242" t="s">
        <v>150</v>
      </c>
    </row>
    <row r="287" s="13" customFormat="1">
      <c r="A287" s="13"/>
      <c r="B287" s="231"/>
      <c r="C287" s="232"/>
      <c r="D287" s="233" t="s">
        <v>158</v>
      </c>
      <c r="E287" s="234" t="s">
        <v>1</v>
      </c>
      <c r="F287" s="235" t="s">
        <v>382</v>
      </c>
      <c r="G287" s="232"/>
      <c r="H287" s="236">
        <v>0.69099999999999995</v>
      </c>
      <c r="I287" s="237"/>
      <c r="J287" s="232"/>
      <c r="K287" s="232"/>
      <c r="L287" s="238"/>
      <c r="M287" s="239"/>
      <c r="N287" s="240"/>
      <c r="O287" s="240"/>
      <c r="P287" s="240"/>
      <c r="Q287" s="240"/>
      <c r="R287" s="240"/>
      <c r="S287" s="240"/>
      <c r="T287" s="241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2" t="s">
        <v>158</v>
      </c>
      <c r="AU287" s="242" t="s">
        <v>86</v>
      </c>
      <c r="AV287" s="13" t="s">
        <v>86</v>
      </c>
      <c r="AW287" s="13" t="s">
        <v>32</v>
      </c>
      <c r="AX287" s="13" t="s">
        <v>76</v>
      </c>
      <c r="AY287" s="242" t="s">
        <v>150</v>
      </c>
    </row>
    <row r="288" s="13" customFormat="1">
      <c r="A288" s="13"/>
      <c r="B288" s="231"/>
      <c r="C288" s="232"/>
      <c r="D288" s="233" t="s">
        <v>158</v>
      </c>
      <c r="E288" s="234" t="s">
        <v>1</v>
      </c>
      <c r="F288" s="235" t="s">
        <v>383</v>
      </c>
      <c r="G288" s="232"/>
      <c r="H288" s="236">
        <v>0.53300000000000003</v>
      </c>
      <c r="I288" s="237"/>
      <c r="J288" s="232"/>
      <c r="K288" s="232"/>
      <c r="L288" s="238"/>
      <c r="M288" s="239"/>
      <c r="N288" s="240"/>
      <c r="O288" s="240"/>
      <c r="P288" s="240"/>
      <c r="Q288" s="240"/>
      <c r="R288" s="240"/>
      <c r="S288" s="240"/>
      <c r="T288" s="241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2" t="s">
        <v>158</v>
      </c>
      <c r="AU288" s="242" t="s">
        <v>86</v>
      </c>
      <c r="AV288" s="13" t="s">
        <v>86</v>
      </c>
      <c r="AW288" s="13" t="s">
        <v>32</v>
      </c>
      <c r="AX288" s="13" t="s">
        <v>76</v>
      </c>
      <c r="AY288" s="242" t="s">
        <v>150</v>
      </c>
    </row>
    <row r="289" s="13" customFormat="1">
      <c r="A289" s="13"/>
      <c r="B289" s="231"/>
      <c r="C289" s="232"/>
      <c r="D289" s="233" t="s">
        <v>158</v>
      </c>
      <c r="E289" s="234" t="s">
        <v>1</v>
      </c>
      <c r="F289" s="235" t="s">
        <v>384</v>
      </c>
      <c r="G289" s="232"/>
      <c r="H289" s="236">
        <v>0.83099999999999996</v>
      </c>
      <c r="I289" s="237"/>
      <c r="J289" s="232"/>
      <c r="K289" s="232"/>
      <c r="L289" s="238"/>
      <c r="M289" s="239"/>
      <c r="N289" s="240"/>
      <c r="O289" s="240"/>
      <c r="P289" s="240"/>
      <c r="Q289" s="240"/>
      <c r="R289" s="240"/>
      <c r="S289" s="240"/>
      <c r="T289" s="241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2" t="s">
        <v>158</v>
      </c>
      <c r="AU289" s="242" t="s">
        <v>86</v>
      </c>
      <c r="AV289" s="13" t="s">
        <v>86</v>
      </c>
      <c r="AW289" s="13" t="s">
        <v>32</v>
      </c>
      <c r="AX289" s="13" t="s">
        <v>76</v>
      </c>
      <c r="AY289" s="242" t="s">
        <v>150</v>
      </c>
    </row>
    <row r="290" s="13" customFormat="1">
      <c r="A290" s="13"/>
      <c r="B290" s="231"/>
      <c r="C290" s="232"/>
      <c r="D290" s="233" t="s">
        <v>158</v>
      </c>
      <c r="E290" s="234" t="s">
        <v>1</v>
      </c>
      <c r="F290" s="235" t="s">
        <v>385</v>
      </c>
      <c r="G290" s="232"/>
      <c r="H290" s="236">
        <v>0.17100000000000001</v>
      </c>
      <c r="I290" s="237"/>
      <c r="J290" s="232"/>
      <c r="K290" s="232"/>
      <c r="L290" s="238"/>
      <c r="M290" s="239"/>
      <c r="N290" s="240"/>
      <c r="O290" s="240"/>
      <c r="P290" s="240"/>
      <c r="Q290" s="240"/>
      <c r="R290" s="240"/>
      <c r="S290" s="240"/>
      <c r="T290" s="241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2" t="s">
        <v>158</v>
      </c>
      <c r="AU290" s="242" t="s">
        <v>86</v>
      </c>
      <c r="AV290" s="13" t="s">
        <v>86</v>
      </c>
      <c r="AW290" s="13" t="s">
        <v>32</v>
      </c>
      <c r="AX290" s="13" t="s">
        <v>76</v>
      </c>
      <c r="AY290" s="242" t="s">
        <v>150</v>
      </c>
    </row>
    <row r="291" s="14" customFormat="1">
      <c r="A291" s="14"/>
      <c r="B291" s="243"/>
      <c r="C291" s="244"/>
      <c r="D291" s="233" t="s">
        <v>158</v>
      </c>
      <c r="E291" s="245" t="s">
        <v>1</v>
      </c>
      <c r="F291" s="246" t="s">
        <v>160</v>
      </c>
      <c r="G291" s="244"/>
      <c r="H291" s="247">
        <v>9.2799999999999976</v>
      </c>
      <c r="I291" s="248"/>
      <c r="J291" s="244"/>
      <c r="K291" s="244"/>
      <c r="L291" s="249"/>
      <c r="M291" s="250"/>
      <c r="N291" s="251"/>
      <c r="O291" s="251"/>
      <c r="P291" s="251"/>
      <c r="Q291" s="251"/>
      <c r="R291" s="251"/>
      <c r="S291" s="251"/>
      <c r="T291" s="252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3" t="s">
        <v>158</v>
      </c>
      <c r="AU291" s="253" t="s">
        <v>86</v>
      </c>
      <c r="AV291" s="14" t="s">
        <v>157</v>
      </c>
      <c r="AW291" s="14" t="s">
        <v>32</v>
      </c>
      <c r="AX291" s="14" t="s">
        <v>84</v>
      </c>
      <c r="AY291" s="253" t="s">
        <v>150</v>
      </c>
    </row>
    <row r="292" s="2" customFormat="1" ht="16.5" customHeight="1">
      <c r="A292" s="38"/>
      <c r="B292" s="39"/>
      <c r="C292" s="218" t="s">
        <v>386</v>
      </c>
      <c r="D292" s="218" t="s">
        <v>152</v>
      </c>
      <c r="E292" s="219" t="s">
        <v>387</v>
      </c>
      <c r="F292" s="220" t="s">
        <v>388</v>
      </c>
      <c r="G292" s="221" t="s">
        <v>155</v>
      </c>
      <c r="H292" s="222">
        <v>70.385999999999996</v>
      </c>
      <c r="I292" s="223"/>
      <c r="J292" s="224">
        <f>ROUND(I292*H292,2)</f>
        <v>0</v>
      </c>
      <c r="K292" s="220" t="s">
        <v>156</v>
      </c>
      <c r="L292" s="44"/>
      <c r="M292" s="225" t="s">
        <v>1</v>
      </c>
      <c r="N292" s="226" t="s">
        <v>41</v>
      </c>
      <c r="O292" s="91"/>
      <c r="P292" s="227">
        <f>O292*H292</f>
        <v>0</v>
      </c>
      <c r="Q292" s="227">
        <v>0</v>
      </c>
      <c r="R292" s="227">
        <f>Q292*H292</f>
        <v>0</v>
      </c>
      <c r="S292" s="227">
        <v>0</v>
      </c>
      <c r="T292" s="228">
        <f>S292*H292</f>
        <v>0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229" t="s">
        <v>157</v>
      </c>
      <c r="AT292" s="229" t="s">
        <v>152</v>
      </c>
      <c r="AU292" s="229" t="s">
        <v>86</v>
      </c>
      <c r="AY292" s="17" t="s">
        <v>150</v>
      </c>
      <c r="BE292" s="230">
        <f>IF(N292="základní",J292,0)</f>
        <v>0</v>
      </c>
      <c r="BF292" s="230">
        <f>IF(N292="snížená",J292,0)</f>
        <v>0</v>
      </c>
      <c r="BG292" s="230">
        <f>IF(N292="zákl. přenesená",J292,0)</f>
        <v>0</v>
      </c>
      <c r="BH292" s="230">
        <f>IF(N292="sníž. přenesená",J292,0)</f>
        <v>0</v>
      </c>
      <c r="BI292" s="230">
        <f>IF(N292="nulová",J292,0)</f>
        <v>0</v>
      </c>
      <c r="BJ292" s="17" t="s">
        <v>84</v>
      </c>
      <c r="BK292" s="230">
        <f>ROUND(I292*H292,2)</f>
        <v>0</v>
      </c>
      <c r="BL292" s="17" t="s">
        <v>157</v>
      </c>
      <c r="BM292" s="229" t="s">
        <v>389</v>
      </c>
    </row>
    <row r="293" s="13" customFormat="1">
      <c r="A293" s="13"/>
      <c r="B293" s="231"/>
      <c r="C293" s="232"/>
      <c r="D293" s="233" t="s">
        <v>158</v>
      </c>
      <c r="E293" s="234" t="s">
        <v>1</v>
      </c>
      <c r="F293" s="235" t="s">
        <v>390</v>
      </c>
      <c r="G293" s="232"/>
      <c r="H293" s="236">
        <v>8.4299999999999997</v>
      </c>
      <c r="I293" s="237"/>
      <c r="J293" s="232"/>
      <c r="K293" s="232"/>
      <c r="L293" s="238"/>
      <c r="M293" s="239"/>
      <c r="N293" s="240"/>
      <c r="O293" s="240"/>
      <c r="P293" s="240"/>
      <c r="Q293" s="240"/>
      <c r="R293" s="240"/>
      <c r="S293" s="240"/>
      <c r="T293" s="241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2" t="s">
        <v>158</v>
      </c>
      <c r="AU293" s="242" t="s">
        <v>86</v>
      </c>
      <c r="AV293" s="13" t="s">
        <v>86</v>
      </c>
      <c r="AW293" s="13" t="s">
        <v>32</v>
      </c>
      <c r="AX293" s="13" t="s">
        <v>76</v>
      </c>
      <c r="AY293" s="242" t="s">
        <v>150</v>
      </c>
    </row>
    <row r="294" s="13" customFormat="1">
      <c r="A294" s="13"/>
      <c r="B294" s="231"/>
      <c r="C294" s="232"/>
      <c r="D294" s="233" t="s">
        <v>158</v>
      </c>
      <c r="E294" s="234" t="s">
        <v>1</v>
      </c>
      <c r="F294" s="235" t="s">
        <v>391</v>
      </c>
      <c r="G294" s="232"/>
      <c r="H294" s="236">
        <v>61.956000000000003</v>
      </c>
      <c r="I294" s="237"/>
      <c r="J294" s="232"/>
      <c r="K294" s="232"/>
      <c r="L294" s="238"/>
      <c r="M294" s="239"/>
      <c r="N294" s="240"/>
      <c r="O294" s="240"/>
      <c r="P294" s="240"/>
      <c r="Q294" s="240"/>
      <c r="R294" s="240"/>
      <c r="S294" s="240"/>
      <c r="T294" s="241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2" t="s">
        <v>158</v>
      </c>
      <c r="AU294" s="242" t="s">
        <v>86</v>
      </c>
      <c r="AV294" s="13" t="s">
        <v>86</v>
      </c>
      <c r="AW294" s="13" t="s">
        <v>32</v>
      </c>
      <c r="AX294" s="13" t="s">
        <v>76</v>
      </c>
      <c r="AY294" s="242" t="s">
        <v>150</v>
      </c>
    </row>
    <row r="295" s="14" customFormat="1">
      <c r="A295" s="14"/>
      <c r="B295" s="243"/>
      <c r="C295" s="244"/>
      <c r="D295" s="233" t="s">
        <v>158</v>
      </c>
      <c r="E295" s="245" t="s">
        <v>1</v>
      </c>
      <c r="F295" s="246" t="s">
        <v>160</v>
      </c>
      <c r="G295" s="244"/>
      <c r="H295" s="247">
        <v>70.385999999999996</v>
      </c>
      <c r="I295" s="248"/>
      <c r="J295" s="244"/>
      <c r="K295" s="244"/>
      <c r="L295" s="249"/>
      <c r="M295" s="250"/>
      <c r="N295" s="251"/>
      <c r="O295" s="251"/>
      <c r="P295" s="251"/>
      <c r="Q295" s="251"/>
      <c r="R295" s="251"/>
      <c r="S295" s="251"/>
      <c r="T295" s="252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53" t="s">
        <v>158</v>
      </c>
      <c r="AU295" s="253" t="s">
        <v>86</v>
      </c>
      <c r="AV295" s="14" t="s">
        <v>157</v>
      </c>
      <c r="AW295" s="14" t="s">
        <v>32</v>
      </c>
      <c r="AX295" s="14" t="s">
        <v>84</v>
      </c>
      <c r="AY295" s="253" t="s">
        <v>150</v>
      </c>
    </row>
    <row r="296" s="2" customFormat="1" ht="16.5" customHeight="1">
      <c r="A296" s="38"/>
      <c r="B296" s="39"/>
      <c r="C296" s="218" t="s">
        <v>271</v>
      </c>
      <c r="D296" s="218" t="s">
        <v>152</v>
      </c>
      <c r="E296" s="219" t="s">
        <v>392</v>
      </c>
      <c r="F296" s="220" t="s">
        <v>393</v>
      </c>
      <c r="G296" s="221" t="s">
        <v>155</v>
      </c>
      <c r="H296" s="222">
        <v>70.385999999999996</v>
      </c>
      <c r="I296" s="223"/>
      <c r="J296" s="224">
        <f>ROUND(I296*H296,2)</f>
        <v>0</v>
      </c>
      <c r="K296" s="220" t="s">
        <v>156</v>
      </c>
      <c r="L296" s="44"/>
      <c r="M296" s="225" t="s">
        <v>1</v>
      </c>
      <c r="N296" s="226" t="s">
        <v>41</v>
      </c>
      <c r="O296" s="91"/>
      <c r="P296" s="227">
        <f>O296*H296</f>
        <v>0</v>
      </c>
      <c r="Q296" s="227">
        <v>0</v>
      </c>
      <c r="R296" s="227">
        <f>Q296*H296</f>
        <v>0</v>
      </c>
      <c r="S296" s="227">
        <v>0</v>
      </c>
      <c r="T296" s="228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29" t="s">
        <v>157</v>
      </c>
      <c r="AT296" s="229" t="s">
        <v>152</v>
      </c>
      <c r="AU296" s="229" t="s">
        <v>86</v>
      </c>
      <c r="AY296" s="17" t="s">
        <v>150</v>
      </c>
      <c r="BE296" s="230">
        <f>IF(N296="základní",J296,0)</f>
        <v>0</v>
      </c>
      <c r="BF296" s="230">
        <f>IF(N296="snížená",J296,0)</f>
        <v>0</v>
      </c>
      <c r="BG296" s="230">
        <f>IF(N296="zákl. přenesená",J296,0)</f>
        <v>0</v>
      </c>
      <c r="BH296" s="230">
        <f>IF(N296="sníž. přenesená",J296,0)</f>
        <v>0</v>
      </c>
      <c r="BI296" s="230">
        <f>IF(N296="nulová",J296,0)</f>
        <v>0</v>
      </c>
      <c r="BJ296" s="17" t="s">
        <v>84</v>
      </c>
      <c r="BK296" s="230">
        <f>ROUND(I296*H296,2)</f>
        <v>0</v>
      </c>
      <c r="BL296" s="17" t="s">
        <v>157</v>
      </c>
      <c r="BM296" s="229" t="s">
        <v>394</v>
      </c>
    </row>
    <row r="297" s="2" customFormat="1">
      <c r="A297" s="38"/>
      <c r="B297" s="39"/>
      <c r="C297" s="218" t="s">
        <v>395</v>
      </c>
      <c r="D297" s="218" t="s">
        <v>152</v>
      </c>
      <c r="E297" s="219" t="s">
        <v>396</v>
      </c>
      <c r="F297" s="220" t="s">
        <v>397</v>
      </c>
      <c r="G297" s="221" t="s">
        <v>189</v>
      </c>
      <c r="H297" s="222">
        <v>1.1140000000000001</v>
      </c>
      <c r="I297" s="223"/>
      <c r="J297" s="224">
        <f>ROUND(I297*H297,2)</f>
        <v>0</v>
      </c>
      <c r="K297" s="220" t="s">
        <v>156</v>
      </c>
      <c r="L297" s="44"/>
      <c r="M297" s="225" t="s">
        <v>1</v>
      </c>
      <c r="N297" s="226" t="s">
        <v>41</v>
      </c>
      <c r="O297" s="91"/>
      <c r="P297" s="227">
        <f>O297*H297</f>
        <v>0</v>
      </c>
      <c r="Q297" s="227">
        <v>0</v>
      </c>
      <c r="R297" s="227">
        <f>Q297*H297</f>
        <v>0</v>
      </c>
      <c r="S297" s="227">
        <v>0</v>
      </c>
      <c r="T297" s="228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229" t="s">
        <v>157</v>
      </c>
      <c r="AT297" s="229" t="s">
        <v>152</v>
      </c>
      <c r="AU297" s="229" t="s">
        <v>86</v>
      </c>
      <c r="AY297" s="17" t="s">
        <v>150</v>
      </c>
      <c r="BE297" s="230">
        <f>IF(N297="základní",J297,0)</f>
        <v>0</v>
      </c>
      <c r="BF297" s="230">
        <f>IF(N297="snížená",J297,0)</f>
        <v>0</v>
      </c>
      <c r="BG297" s="230">
        <f>IF(N297="zákl. přenesená",J297,0)</f>
        <v>0</v>
      </c>
      <c r="BH297" s="230">
        <f>IF(N297="sníž. přenesená",J297,0)</f>
        <v>0</v>
      </c>
      <c r="BI297" s="230">
        <f>IF(N297="nulová",J297,0)</f>
        <v>0</v>
      </c>
      <c r="BJ297" s="17" t="s">
        <v>84</v>
      </c>
      <c r="BK297" s="230">
        <f>ROUND(I297*H297,2)</f>
        <v>0</v>
      </c>
      <c r="BL297" s="17" t="s">
        <v>157</v>
      </c>
      <c r="BM297" s="229" t="s">
        <v>398</v>
      </c>
    </row>
    <row r="298" s="13" customFormat="1">
      <c r="A298" s="13"/>
      <c r="B298" s="231"/>
      <c r="C298" s="232"/>
      <c r="D298" s="233" t="s">
        <v>158</v>
      </c>
      <c r="E298" s="234" t="s">
        <v>1</v>
      </c>
      <c r="F298" s="235" t="s">
        <v>399</v>
      </c>
      <c r="G298" s="232"/>
      <c r="H298" s="236">
        <v>1.1140000000000001</v>
      </c>
      <c r="I298" s="237"/>
      <c r="J298" s="232"/>
      <c r="K298" s="232"/>
      <c r="L298" s="238"/>
      <c r="M298" s="239"/>
      <c r="N298" s="240"/>
      <c r="O298" s="240"/>
      <c r="P298" s="240"/>
      <c r="Q298" s="240"/>
      <c r="R298" s="240"/>
      <c r="S298" s="240"/>
      <c r="T298" s="241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2" t="s">
        <v>158</v>
      </c>
      <c r="AU298" s="242" t="s">
        <v>86</v>
      </c>
      <c r="AV298" s="13" t="s">
        <v>86</v>
      </c>
      <c r="AW298" s="13" t="s">
        <v>32</v>
      </c>
      <c r="AX298" s="13" t="s">
        <v>76</v>
      </c>
      <c r="AY298" s="242" t="s">
        <v>150</v>
      </c>
    </row>
    <row r="299" s="14" customFormat="1">
      <c r="A299" s="14"/>
      <c r="B299" s="243"/>
      <c r="C299" s="244"/>
      <c r="D299" s="233" t="s">
        <v>158</v>
      </c>
      <c r="E299" s="245" t="s">
        <v>1</v>
      </c>
      <c r="F299" s="246" t="s">
        <v>160</v>
      </c>
      <c r="G299" s="244"/>
      <c r="H299" s="247">
        <v>1.1140000000000001</v>
      </c>
      <c r="I299" s="248"/>
      <c r="J299" s="244"/>
      <c r="K299" s="244"/>
      <c r="L299" s="249"/>
      <c r="M299" s="250"/>
      <c r="N299" s="251"/>
      <c r="O299" s="251"/>
      <c r="P299" s="251"/>
      <c r="Q299" s="251"/>
      <c r="R299" s="251"/>
      <c r="S299" s="251"/>
      <c r="T299" s="252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53" t="s">
        <v>158</v>
      </c>
      <c r="AU299" s="253" t="s">
        <v>86</v>
      </c>
      <c r="AV299" s="14" t="s">
        <v>157</v>
      </c>
      <c r="AW299" s="14" t="s">
        <v>32</v>
      </c>
      <c r="AX299" s="14" t="s">
        <v>84</v>
      </c>
      <c r="AY299" s="253" t="s">
        <v>150</v>
      </c>
    </row>
    <row r="300" s="12" customFormat="1" ht="22.8" customHeight="1">
      <c r="A300" s="12"/>
      <c r="B300" s="202"/>
      <c r="C300" s="203"/>
      <c r="D300" s="204" t="s">
        <v>75</v>
      </c>
      <c r="E300" s="216" t="s">
        <v>169</v>
      </c>
      <c r="F300" s="216" t="s">
        <v>400</v>
      </c>
      <c r="G300" s="203"/>
      <c r="H300" s="203"/>
      <c r="I300" s="206"/>
      <c r="J300" s="217">
        <f>BK300</f>
        <v>0</v>
      </c>
      <c r="K300" s="203"/>
      <c r="L300" s="208"/>
      <c r="M300" s="209"/>
      <c r="N300" s="210"/>
      <c r="O300" s="210"/>
      <c r="P300" s="211">
        <f>SUM(P301:P376)</f>
        <v>0</v>
      </c>
      <c r="Q300" s="210"/>
      <c r="R300" s="211">
        <f>SUM(R301:R376)</f>
        <v>0</v>
      </c>
      <c r="S300" s="210"/>
      <c r="T300" s="212">
        <f>SUM(T301:T376)</f>
        <v>0</v>
      </c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R300" s="213" t="s">
        <v>84</v>
      </c>
      <c r="AT300" s="214" t="s">
        <v>75</v>
      </c>
      <c r="AU300" s="214" t="s">
        <v>84</v>
      </c>
      <c r="AY300" s="213" t="s">
        <v>150</v>
      </c>
      <c r="BK300" s="215">
        <f>SUM(BK301:BK376)</f>
        <v>0</v>
      </c>
    </row>
    <row r="301" s="2" customFormat="1">
      <c r="A301" s="38"/>
      <c r="B301" s="39"/>
      <c r="C301" s="218" t="s">
        <v>277</v>
      </c>
      <c r="D301" s="218" t="s">
        <v>152</v>
      </c>
      <c r="E301" s="219" t="s">
        <v>401</v>
      </c>
      <c r="F301" s="220" t="s">
        <v>402</v>
      </c>
      <c r="G301" s="221" t="s">
        <v>155</v>
      </c>
      <c r="H301" s="222">
        <v>341.84300000000002</v>
      </c>
      <c r="I301" s="223"/>
      <c r="J301" s="224">
        <f>ROUND(I301*H301,2)</f>
        <v>0</v>
      </c>
      <c r="K301" s="220" t="s">
        <v>1</v>
      </c>
      <c r="L301" s="44"/>
      <c r="M301" s="225" t="s">
        <v>1</v>
      </c>
      <c r="N301" s="226" t="s">
        <v>41</v>
      </c>
      <c r="O301" s="91"/>
      <c r="P301" s="227">
        <f>O301*H301</f>
        <v>0</v>
      </c>
      <c r="Q301" s="227">
        <v>0</v>
      </c>
      <c r="R301" s="227">
        <f>Q301*H301</f>
        <v>0</v>
      </c>
      <c r="S301" s="227">
        <v>0</v>
      </c>
      <c r="T301" s="228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229" t="s">
        <v>157</v>
      </c>
      <c r="AT301" s="229" t="s">
        <v>152</v>
      </c>
      <c r="AU301" s="229" t="s">
        <v>86</v>
      </c>
      <c r="AY301" s="17" t="s">
        <v>150</v>
      </c>
      <c r="BE301" s="230">
        <f>IF(N301="základní",J301,0)</f>
        <v>0</v>
      </c>
      <c r="BF301" s="230">
        <f>IF(N301="snížená",J301,0)</f>
        <v>0</v>
      </c>
      <c r="BG301" s="230">
        <f>IF(N301="zákl. přenesená",J301,0)</f>
        <v>0</v>
      </c>
      <c r="BH301" s="230">
        <f>IF(N301="sníž. přenesená",J301,0)</f>
        <v>0</v>
      </c>
      <c r="BI301" s="230">
        <f>IF(N301="nulová",J301,0)</f>
        <v>0</v>
      </c>
      <c r="BJ301" s="17" t="s">
        <v>84</v>
      </c>
      <c r="BK301" s="230">
        <f>ROUND(I301*H301,2)</f>
        <v>0</v>
      </c>
      <c r="BL301" s="17" t="s">
        <v>157</v>
      </c>
      <c r="BM301" s="229" t="s">
        <v>403</v>
      </c>
    </row>
    <row r="302" s="13" customFormat="1">
      <c r="A302" s="13"/>
      <c r="B302" s="231"/>
      <c r="C302" s="232"/>
      <c r="D302" s="233" t="s">
        <v>158</v>
      </c>
      <c r="E302" s="234" t="s">
        <v>1</v>
      </c>
      <c r="F302" s="235" t="s">
        <v>404</v>
      </c>
      <c r="G302" s="232"/>
      <c r="H302" s="236">
        <v>79.625</v>
      </c>
      <c r="I302" s="237"/>
      <c r="J302" s="232"/>
      <c r="K302" s="232"/>
      <c r="L302" s="238"/>
      <c r="M302" s="239"/>
      <c r="N302" s="240"/>
      <c r="O302" s="240"/>
      <c r="P302" s="240"/>
      <c r="Q302" s="240"/>
      <c r="R302" s="240"/>
      <c r="S302" s="240"/>
      <c r="T302" s="241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2" t="s">
        <v>158</v>
      </c>
      <c r="AU302" s="242" t="s">
        <v>86</v>
      </c>
      <c r="AV302" s="13" t="s">
        <v>86</v>
      </c>
      <c r="AW302" s="13" t="s">
        <v>32</v>
      </c>
      <c r="AX302" s="13" t="s">
        <v>76</v>
      </c>
      <c r="AY302" s="242" t="s">
        <v>150</v>
      </c>
    </row>
    <row r="303" s="13" customFormat="1">
      <c r="A303" s="13"/>
      <c r="B303" s="231"/>
      <c r="C303" s="232"/>
      <c r="D303" s="233" t="s">
        <v>158</v>
      </c>
      <c r="E303" s="234" t="s">
        <v>1</v>
      </c>
      <c r="F303" s="235" t="s">
        <v>405</v>
      </c>
      <c r="G303" s="232"/>
      <c r="H303" s="236">
        <v>42.185000000000002</v>
      </c>
      <c r="I303" s="237"/>
      <c r="J303" s="232"/>
      <c r="K303" s="232"/>
      <c r="L303" s="238"/>
      <c r="M303" s="239"/>
      <c r="N303" s="240"/>
      <c r="O303" s="240"/>
      <c r="P303" s="240"/>
      <c r="Q303" s="240"/>
      <c r="R303" s="240"/>
      <c r="S303" s="240"/>
      <c r="T303" s="241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2" t="s">
        <v>158</v>
      </c>
      <c r="AU303" s="242" t="s">
        <v>86</v>
      </c>
      <c r="AV303" s="13" t="s">
        <v>86</v>
      </c>
      <c r="AW303" s="13" t="s">
        <v>32</v>
      </c>
      <c r="AX303" s="13" t="s">
        <v>76</v>
      </c>
      <c r="AY303" s="242" t="s">
        <v>150</v>
      </c>
    </row>
    <row r="304" s="13" customFormat="1">
      <c r="A304" s="13"/>
      <c r="B304" s="231"/>
      <c r="C304" s="232"/>
      <c r="D304" s="233" t="s">
        <v>158</v>
      </c>
      <c r="E304" s="234" t="s">
        <v>1</v>
      </c>
      <c r="F304" s="235" t="s">
        <v>406</v>
      </c>
      <c r="G304" s="232"/>
      <c r="H304" s="236">
        <v>28.978000000000002</v>
      </c>
      <c r="I304" s="237"/>
      <c r="J304" s="232"/>
      <c r="K304" s="232"/>
      <c r="L304" s="238"/>
      <c r="M304" s="239"/>
      <c r="N304" s="240"/>
      <c r="O304" s="240"/>
      <c r="P304" s="240"/>
      <c r="Q304" s="240"/>
      <c r="R304" s="240"/>
      <c r="S304" s="240"/>
      <c r="T304" s="241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2" t="s">
        <v>158</v>
      </c>
      <c r="AU304" s="242" t="s">
        <v>86</v>
      </c>
      <c r="AV304" s="13" t="s">
        <v>86</v>
      </c>
      <c r="AW304" s="13" t="s">
        <v>32</v>
      </c>
      <c r="AX304" s="13" t="s">
        <v>76</v>
      </c>
      <c r="AY304" s="242" t="s">
        <v>150</v>
      </c>
    </row>
    <row r="305" s="13" customFormat="1">
      <c r="A305" s="13"/>
      <c r="B305" s="231"/>
      <c r="C305" s="232"/>
      <c r="D305" s="233" t="s">
        <v>158</v>
      </c>
      <c r="E305" s="234" t="s">
        <v>1</v>
      </c>
      <c r="F305" s="235" t="s">
        <v>407</v>
      </c>
      <c r="G305" s="232"/>
      <c r="H305" s="236">
        <v>23.864999999999998</v>
      </c>
      <c r="I305" s="237"/>
      <c r="J305" s="232"/>
      <c r="K305" s="232"/>
      <c r="L305" s="238"/>
      <c r="M305" s="239"/>
      <c r="N305" s="240"/>
      <c r="O305" s="240"/>
      <c r="P305" s="240"/>
      <c r="Q305" s="240"/>
      <c r="R305" s="240"/>
      <c r="S305" s="240"/>
      <c r="T305" s="241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2" t="s">
        <v>158</v>
      </c>
      <c r="AU305" s="242" t="s">
        <v>86</v>
      </c>
      <c r="AV305" s="13" t="s">
        <v>86</v>
      </c>
      <c r="AW305" s="13" t="s">
        <v>32</v>
      </c>
      <c r="AX305" s="13" t="s">
        <v>76</v>
      </c>
      <c r="AY305" s="242" t="s">
        <v>150</v>
      </c>
    </row>
    <row r="306" s="13" customFormat="1">
      <c r="A306" s="13"/>
      <c r="B306" s="231"/>
      <c r="C306" s="232"/>
      <c r="D306" s="233" t="s">
        <v>158</v>
      </c>
      <c r="E306" s="234" t="s">
        <v>1</v>
      </c>
      <c r="F306" s="235" t="s">
        <v>408</v>
      </c>
      <c r="G306" s="232"/>
      <c r="H306" s="236">
        <v>78.170000000000002</v>
      </c>
      <c r="I306" s="237"/>
      <c r="J306" s="232"/>
      <c r="K306" s="232"/>
      <c r="L306" s="238"/>
      <c r="M306" s="239"/>
      <c r="N306" s="240"/>
      <c r="O306" s="240"/>
      <c r="P306" s="240"/>
      <c r="Q306" s="240"/>
      <c r="R306" s="240"/>
      <c r="S306" s="240"/>
      <c r="T306" s="241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2" t="s">
        <v>158</v>
      </c>
      <c r="AU306" s="242" t="s">
        <v>86</v>
      </c>
      <c r="AV306" s="13" t="s">
        <v>86</v>
      </c>
      <c r="AW306" s="13" t="s">
        <v>32</v>
      </c>
      <c r="AX306" s="13" t="s">
        <v>76</v>
      </c>
      <c r="AY306" s="242" t="s">
        <v>150</v>
      </c>
    </row>
    <row r="307" s="13" customFormat="1">
      <c r="A307" s="13"/>
      <c r="B307" s="231"/>
      <c r="C307" s="232"/>
      <c r="D307" s="233" t="s">
        <v>158</v>
      </c>
      <c r="E307" s="234" t="s">
        <v>1</v>
      </c>
      <c r="F307" s="235" t="s">
        <v>409</v>
      </c>
      <c r="G307" s="232"/>
      <c r="H307" s="236">
        <v>28.91</v>
      </c>
      <c r="I307" s="237"/>
      <c r="J307" s="232"/>
      <c r="K307" s="232"/>
      <c r="L307" s="238"/>
      <c r="M307" s="239"/>
      <c r="N307" s="240"/>
      <c r="O307" s="240"/>
      <c r="P307" s="240"/>
      <c r="Q307" s="240"/>
      <c r="R307" s="240"/>
      <c r="S307" s="240"/>
      <c r="T307" s="241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2" t="s">
        <v>158</v>
      </c>
      <c r="AU307" s="242" t="s">
        <v>86</v>
      </c>
      <c r="AV307" s="13" t="s">
        <v>86</v>
      </c>
      <c r="AW307" s="13" t="s">
        <v>32</v>
      </c>
      <c r="AX307" s="13" t="s">
        <v>76</v>
      </c>
      <c r="AY307" s="242" t="s">
        <v>150</v>
      </c>
    </row>
    <row r="308" s="13" customFormat="1">
      <c r="A308" s="13"/>
      <c r="B308" s="231"/>
      <c r="C308" s="232"/>
      <c r="D308" s="233" t="s">
        <v>158</v>
      </c>
      <c r="E308" s="234" t="s">
        <v>1</v>
      </c>
      <c r="F308" s="235" t="s">
        <v>410</v>
      </c>
      <c r="G308" s="232"/>
      <c r="H308" s="236">
        <v>54.923999999999999</v>
      </c>
      <c r="I308" s="237"/>
      <c r="J308" s="232"/>
      <c r="K308" s="232"/>
      <c r="L308" s="238"/>
      <c r="M308" s="239"/>
      <c r="N308" s="240"/>
      <c r="O308" s="240"/>
      <c r="P308" s="240"/>
      <c r="Q308" s="240"/>
      <c r="R308" s="240"/>
      <c r="S308" s="240"/>
      <c r="T308" s="241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2" t="s">
        <v>158</v>
      </c>
      <c r="AU308" s="242" t="s">
        <v>86</v>
      </c>
      <c r="AV308" s="13" t="s">
        <v>86</v>
      </c>
      <c r="AW308" s="13" t="s">
        <v>32</v>
      </c>
      <c r="AX308" s="13" t="s">
        <v>76</v>
      </c>
      <c r="AY308" s="242" t="s">
        <v>150</v>
      </c>
    </row>
    <row r="309" s="13" customFormat="1">
      <c r="A309" s="13"/>
      <c r="B309" s="231"/>
      <c r="C309" s="232"/>
      <c r="D309" s="233" t="s">
        <v>158</v>
      </c>
      <c r="E309" s="234" t="s">
        <v>1</v>
      </c>
      <c r="F309" s="235" t="s">
        <v>411</v>
      </c>
      <c r="G309" s="232"/>
      <c r="H309" s="236">
        <v>67.475999999999999</v>
      </c>
      <c r="I309" s="237"/>
      <c r="J309" s="232"/>
      <c r="K309" s="232"/>
      <c r="L309" s="238"/>
      <c r="M309" s="239"/>
      <c r="N309" s="240"/>
      <c r="O309" s="240"/>
      <c r="P309" s="240"/>
      <c r="Q309" s="240"/>
      <c r="R309" s="240"/>
      <c r="S309" s="240"/>
      <c r="T309" s="241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2" t="s">
        <v>158</v>
      </c>
      <c r="AU309" s="242" t="s">
        <v>86</v>
      </c>
      <c r="AV309" s="13" t="s">
        <v>86</v>
      </c>
      <c r="AW309" s="13" t="s">
        <v>32</v>
      </c>
      <c r="AX309" s="13" t="s">
        <v>76</v>
      </c>
      <c r="AY309" s="242" t="s">
        <v>150</v>
      </c>
    </row>
    <row r="310" s="15" customFormat="1">
      <c r="A310" s="15"/>
      <c r="B310" s="254"/>
      <c r="C310" s="255"/>
      <c r="D310" s="233" t="s">
        <v>158</v>
      </c>
      <c r="E310" s="256" t="s">
        <v>1</v>
      </c>
      <c r="F310" s="257" t="s">
        <v>210</v>
      </c>
      <c r="G310" s="255"/>
      <c r="H310" s="258">
        <v>404.13300000000004</v>
      </c>
      <c r="I310" s="259"/>
      <c r="J310" s="255"/>
      <c r="K310" s="255"/>
      <c r="L310" s="260"/>
      <c r="M310" s="261"/>
      <c r="N310" s="262"/>
      <c r="O310" s="262"/>
      <c r="P310" s="262"/>
      <c r="Q310" s="262"/>
      <c r="R310" s="262"/>
      <c r="S310" s="262"/>
      <c r="T310" s="263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T310" s="264" t="s">
        <v>158</v>
      </c>
      <c r="AU310" s="264" t="s">
        <v>86</v>
      </c>
      <c r="AV310" s="15" t="s">
        <v>165</v>
      </c>
      <c r="AW310" s="15" t="s">
        <v>32</v>
      </c>
      <c r="AX310" s="15" t="s">
        <v>76</v>
      </c>
      <c r="AY310" s="264" t="s">
        <v>150</v>
      </c>
    </row>
    <row r="311" s="13" customFormat="1">
      <c r="A311" s="13"/>
      <c r="B311" s="231"/>
      <c r="C311" s="232"/>
      <c r="D311" s="233" t="s">
        <v>158</v>
      </c>
      <c r="E311" s="234" t="s">
        <v>1</v>
      </c>
      <c r="F311" s="235" t="s">
        <v>412</v>
      </c>
      <c r="G311" s="232"/>
      <c r="H311" s="236">
        <v>-88</v>
      </c>
      <c r="I311" s="237"/>
      <c r="J311" s="232"/>
      <c r="K311" s="232"/>
      <c r="L311" s="238"/>
      <c r="M311" s="239"/>
      <c r="N311" s="240"/>
      <c r="O311" s="240"/>
      <c r="P311" s="240"/>
      <c r="Q311" s="240"/>
      <c r="R311" s="240"/>
      <c r="S311" s="240"/>
      <c r="T311" s="241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2" t="s">
        <v>158</v>
      </c>
      <c r="AU311" s="242" t="s">
        <v>86</v>
      </c>
      <c r="AV311" s="13" t="s">
        <v>86</v>
      </c>
      <c r="AW311" s="13" t="s">
        <v>32</v>
      </c>
      <c r="AX311" s="13" t="s">
        <v>76</v>
      </c>
      <c r="AY311" s="242" t="s">
        <v>150</v>
      </c>
    </row>
    <row r="312" s="15" customFormat="1">
      <c r="A312" s="15"/>
      <c r="B312" s="254"/>
      <c r="C312" s="255"/>
      <c r="D312" s="233" t="s">
        <v>158</v>
      </c>
      <c r="E312" s="256" t="s">
        <v>1</v>
      </c>
      <c r="F312" s="257" t="s">
        <v>210</v>
      </c>
      <c r="G312" s="255"/>
      <c r="H312" s="258">
        <v>-88</v>
      </c>
      <c r="I312" s="259"/>
      <c r="J312" s="255"/>
      <c r="K312" s="255"/>
      <c r="L312" s="260"/>
      <c r="M312" s="261"/>
      <c r="N312" s="262"/>
      <c r="O312" s="262"/>
      <c r="P312" s="262"/>
      <c r="Q312" s="262"/>
      <c r="R312" s="262"/>
      <c r="S312" s="262"/>
      <c r="T312" s="263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T312" s="264" t="s">
        <v>158</v>
      </c>
      <c r="AU312" s="264" t="s">
        <v>86</v>
      </c>
      <c r="AV312" s="15" t="s">
        <v>165</v>
      </c>
      <c r="AW312" s="15" t="s">
        <v>32</v>
      </c>
      <c r="AX312" s="15" t="s">
        <v>76</v>
      </c>
      <c r="AY312" s="264" t="s">
        <v>150</v>
      </c>
    </row>
    <row r="313" s="13" customFormat="1">
      <c r="A313" s="13"/>
      <c r="B313" s="231"/>
      <c r="C313" s="232"/>
      <c r="D313" s="233" t="s">
        <v>158</v>
      </c>
      <c r="E313" s="234" t="s">
        <v>1</v>
      </c>
      <c r="F313" s="235" t="s">
        <v>413</v>
      </c>
      <c r="G313" s="232"/>
      <c r="H313" s="236">
        <v>7.7549999999999999</v>
      </c>
      <c r="I313" s="237"/>
      <c r="J313" s="232"/>
      <c r="K313" s="232"/>
      <c r="L313" s="238"/>
      <c r="M313" s="239"/>
      <c r="N313" s="240"/>
      <c r="O313" s="240"/>
      <c r="P313" s="240"/>
      <c r="Q313" s="240"/>
      <c r="R313" s="240"/>
      <c r="S313" s="240"/>
      <c r="T313" s="241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2" t="s">
        <v>158</v>
      </c>
      <c r="AU313" s="242" t="s">
        <v>86</v>
      </c>
      <c r="AV313" s="13" t="s">
        <v>86</v>
      </c>
      <c r="AW313" s="13" t="s">
        <v>32</v>
      </c>
      <c r="AX313" s="13" t="s">
        <v>76</v>
      </c>
      <c r="AY313" s="242" t="s">
        <v>150</v>
      </c>
    </row>
    <row r="314" s="13" customFormat="1">
      <c r="A314" s="13"/>
      <c r="B314" s="231"/>
      <c r="C314" s="232"/>
      <c r="D314" s="233" t="s">
        <v>158</v>
      </c>
      <c r="E314" s="234" t="s">
        <v>1</v>
      </c>
      <c r="F314" s="235" t="s">
        <v>414</v>
      </c>
      <c r="G314" s="232"/>
      <c r="H314" s="236">
        <v>17.954999999999998</v>
      </c>
      <c r="I314" s="237"/>
      <c r="J314" s="232"/>
      <c r="K314" s="232"/>
      <c r="L314" s="238"/>
      <c r="M314" s="239"/>
      <c r="N314" s="240"/>
      <c r="O314" s="240"/>
      <c r="P314" s="240"/>
      <c r="Q314" s="240"/>
      <c r="R314" s="240"/>
      <c r="S314" s="240"/>
      <c r="T314" s="241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2" t="s">
        <v>158</v>
      </c>
      <c r="AU314" s="242" t="s">
        <v>86</v>
      </c>
      <c r="AV314" s="13" t="s">
        <v>86</v>
      </c>
      <c r="AW314" s="13" t="s">
        <v>32</v>
      </c>
      <c r="AX314" s="13" t="s">
        <v>76</v>
      </c>
      <c r="AY314" s="242" t="s">
        <v>150</v>
      </c>
    </row>
    <row r="315" s="15" customFormat="1">
      <c r="A315" s="15"/>
      <c r="B315" s="254"/>
      <c r="C315" s="255"/>
      <c r="D315" s="233" t="s">
        <v>158</v>
      </c>
      <c r="E315" s="256" t="s">
        <v>1</v>
      </c>
      <c r="F315" s="257" t="s">
        <v>210</v>
      </c>
      <c r="G315" s="255"/>
      <c r="H315" s="258">
        <v>25.709999999999997</v>
      </c>
      <c r="I315" s="259"/>
      <c r="J315" s="255"/>
      <c r="K315" s="255"/>
      <c r="L315" s="260"/>
      <c r="M315" s="261"/>
      <c r="N315" s="262"/>
      <c r="O315" s="262"/>
      <c r="P315" s="262"/>
      <c r="Q315" s="262"/>
      <c r="R315" s="262"/>
      <c r="S315" s="262"/>
      <c r="T315" s="263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T315" s="264" t="s">
        <v>158</v>
      </c>
      <c r="AU315" s="264" t="s">
        <v>86</v>
      </c>
      <c r="AV315" s="15" t="s">
        <v>165</v>
      </c>
      <c r="AW315" s="15" t="s">
        <v>32</v>
      </c>
      <c r="AX315" s="15" t="s">
        <v>76</v>
      </c>
      <c r="AY315" s="264" t="s">
        <v>150</v>
      </c>
    </row>
    <row r="316" s="14" customFormat="1">
      <c r="A316" s="14"/>
      <c r="B316" s="243"/>
      <c r="C316" s="244"/>
      <c r="D316" s="233" t="s">
        <v>158</v>
      </c>
      <c r="E316" s="245" t="s">
        <v>1</v>
      </c>
      <c r="F316" s="246" t="s">
        <v>160</v>
      </c>
      <c r="G316" s="244"/>
      <c r="H316" s="247">
        <v>341.84300000000002</v>
      </c>
      <c r="I316" s="248"/>
      <c r="J316" s="244"/>
      <c r="K316" s="244"/>
      <c r="L316" s="249"/>
      <c r="M316" s="250"/>
      <c r="N316" s="251"/>
      <c r="O316" s="251"/>
      <c r="P316" s="251"/>
      <c r="Q316" s="251"/>
      <c r="R316" s="251"/>
      <c r="S316" s="251"/>
      <c r="T316" s="252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3" t="s">
        <v>158</v>
      </c>
      <c r="AU316" s="253" t="s">
        <v>86</v>
      </c>
      <c r="AV316" s="14" t="s">
        <v>157</v>
      </c>
      <c r="AW316" s="14" t="s">
        <v>32</v>
      </c>
      <c r="AX316" s="14" t="s">
        <v>84</v>
      </c>
      <c r="AY316" s="253" t="s">
        <v>150</v>
      </c>
    </row>
    <row r="317" s="2" customFormat="1">
      <c r="A317" s="38"/>
      <c r="B317" s="39"/>
      <c r="C317" s="218" t="s">
        <v>415</v>
      </c>
      <c r="D317" s="218" t="s">
        <v>152</v>
      </c>
      <c r="E317" s="219" t="s">
        <v>416</v>
      </c>
      <c r="F317" s="220" t="s">
        <v>417</v>
      </c>
      <c r="G317" s="221" t="s">
        <v>155</v>
      </c>
      <c r="H317" s="222">
        <v>30.809999999999999</v>
      </c>
      <c r="I317" s="223"/>
      <c r="J317" s="224">
        <f>ROUND(I317*H317,2)</f>
        <v>0</v>
      </c>
      <c r="K317" s="220" t="s">
        <v>156</v>
      </c>
      <c r="L317" s="44"/>
      <c r="M317" s="225" t="s">
        <v>1</v>
      </c>
      <c r="N317" s="226" t="s">
        <v>41</v>
      </c>
      <c r="O317" s="91"/>
      <c r="P317" s="227">
        <f>O317*H317</f>
        <v>0</v>
      </c>
      <c r="Q317" s="227">
        <v>0</v>
      </c>
      <c r="R317" s="227">
        <f>Q317*H317</f>
        <v>0</v>
      </c>
      <c r="S317" s="227">
        <v>0</v>
      </c>
      <c r="T317" s="228">
        <f>S317*H317</f>
        <v>0</v>
      </c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R317" s="229" t="s">
        <v>157</v>
      </c>
      <c r="AT317" s="229" t="s">
        <v>152</v>
      </c>
      <c r="AU317" s="229" t="s">
        <v>86</v>
      </c>
      <c r="AY317" s="17" t="s">
        <v>150</v>
      </c>
      <c r="BE317" s="230">
        <f>IF(N317="základní",J317,0)</f>
        <v>0</v>
      </c>
      <c r="BF317" s="230">
        <f>IF(N317="snížená",J317,0)</f>
        <v>0</v>
      </c>
      <c r="BG317" s="230">
        <f>IF(N317="zákl. přenesená",J317,0)</f>
        <v>0</v>
      </c>
      <c r="BH317" s="230">
        <f>IF(N317="sníž. přenesená",J317,0)</f>
        <v>0</v>
      </c>
      <c r="BI317" s="230">
        <f>IF(N317="nulová",J317,0)</f>
        <v>0</v>
      </c>
      <c r="BJ317" s="17" t="s">
        <v>84</v>
      </c>
      <c r="BK317" s="230">
        <f>ROUND(I317*H317,2)</f>
        <v>0</v>
      </c>
      <c r="BL317" s="17" t="s">
        <v>157</v>
      </c>
      <c r="BM317" s="229" t="s">
        <v>418</v>
      </c>
    </row>
    <row r="318" s="13" customFormat="1">
      <c r="A318" s="13"/>
      <c r="B318" s="231"/>
      <c r="C318" s="232"/>
      <c r="D318" s="233" t="s">
        <v>158</v>
      </c>
      <c r="E318" s="234" t="s">
        <v>1</v>
      </c>
      <c r="F318" s="235" t="s">
        <v>419</v>
      </c>
      <c r="G318" s="232"/>
      <c r="H318" s="236">
        <v>30.809999999999999</v>
      </c>
      <c r="I318" s="237"/>
      <c r="J318" s="232"/>
      <c r="K318" s="232"/>
      <c r="L318" s="238"/>
      <c r="M318" s="239"/>
      <c r="N318" s="240"/>
      <c r="O318" s="240"/>
      <c r="P318" s="240"/>
      <c r="Q318" s="240"/>
      <c r="R318" s="240"/>
      <c r="S318" s="240"/>
      <c r="T318" s="241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2" t="s">
        <v>158</v>
      </c>
      <c r="AU318" s="242" t="s">
        <v>86</v>
      </c>
      <c r="AV318" s="13" t="s">
        <v>86</v>
      </c>
      <c r="AW318" s="13" t="s">
        <v>32</v>
      </c>
      <c r="AX318" s="13" t="s">
        <v>76</v>
      </c>
      <c r="AY318" s="242" t="s">
        <v>150</v>
      </c>
    </row>
    <row r="319" s="14" customFormat="1">
      <c r="A319" s="14"/>
      <c r="B319" s="243"/>
      <c r="C319" s="244"/>
      <c r="D319" s="233" t="s">
        <v>158</v>
      </c>
      <c r="E319" s="245" t="s">
        <v>1</v>
      </c>
      <c r="F319" s="246" t="s">
        <v>160</v>
      </c>
      <c r="G319" s="244"/>
      <c r="H319" s="247">
        <v>30.809999999999999</v>
      </c>
      <c r="I319" s="248"/>
      <c r="J319" s="244"/>
      <c r="K319" s="244"/>
      <c r="L319" s="249"/>
      <c r="M319" s="250"/>
      <c r="N319" s="251"/>
      <c r="O319" s="251"/>
      <c r="P319" s="251"/>
      <c r="Q319" s="251"/>
      <c r="R319" s="251"/>
      <c r="S319" s="251"/>
      <c r="T319" s="252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53" t="s">
        <v>158</v>
      </c>
      <c r="AU319" s="253" t="s">
        <v>86</v>
      </c>
      <c r="AV319" s="14" t="s">
        <v>157</v>
      </c>
      <c r="AW319" s="14" t="s">
        <v>32</v>
      </c>
      <c r="AX319" s="14" t="s">
        <v>84</v>
      </c>
      <c r="AY319" s="253" t="s">
        <v>150</v>
      </c>
    </row>
    <row r="320" s="2" customFormat="1" ht="44.25" customHeight="1">
      <c r="A320" s="38"/>
      <c r="B320" s="39"/>
      <c r="C320" s="218" t="s">
        <v>281</v>
      </c>
      <c r="D320" s="218" t="s">
        <v>152</v>
      </c>
      <c r="E320" s="219" t="s">
        <v>420</v>
      </c>
      <c r="F320" s="220" t="s">
        <v>421</v>
      </c>
      <c r="G320" s="221" t="s">
        <v>155</v>
      </c>
      <c r="H320" s="222">
        <v>29.085000000000001</v>
      </c>
      <c r="I320" s="223"/>
      <c r="J320" s="224">
        <f>ROUND(I320*H320,2)</f>
        <v>0</v>
      </c>
      <c r="K320" s="220" t="s">
        <v>1</v>
      </c>
      <c r="L320" s="44"/>
      <c r="M320" s="225" t="s">
        <v>1</v>
      </c>
      <c r="N320" s="226" t="s">
        <v>41</v>
      </c>
      <c r="O320" s="91"/>
      <c r="P320" s="227">
        <f>O320*H320</f>
        <v>0</v>
      </c>
      <c r="Q320" s="227">
        <v>0</v>
      </c>
      <c r="R320" s="227">
        <f>Q320*H320</f>
        <v>0</v>
      </c>
      <c r="S320" s="227">
        <v>0</v>
      </c>
      <c r="T320" s="228">
        <f>S320*H320</f>
        <v>0</v>
      </c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R320" s="229" t="s">
        <v>157</v>
      </c>
      <c r="AT320" s="229" t="s">
        <v>152</v>
      </c>
      <c r="AU320" s="229" t="s">
        <v>86</v>
      </c>
      <c r="AY320" s="17" t="s">
        <v>150</v>
      </c>
      <c r="BE320" s="230">
        <f>IF(N320="základní",J320,0)</f>
        <v>0</v>
      </c>
      <c r="BF320" s="230">
        <f>IF(N320="snížená",J320,0)</f>
        <v>0</v>
      </c>
      <c r="BG320" s="230">
        <f>IF(N320="zákl. přenesená",J320,0)</f>
        <v>0</v>
      </c>
      <c r="BH320" s="230">
        <f>IF(N320="sníž. přenesená",J320,0)</f>
        <v>0</v>
      </c>
      <c r="BI320" s="230">
        <f>IF(N320="nulová",J320,0)</f>
        <v>0</v>
      </c>
      <c r="BJ320" s="17" t="s">
        <v>84</v>
      </c>
      <c r="BK320" s="230">
        <f>ROUND(I320*H320,2)</f>
        <v>0</v>
      </c>
      <c r="BL320" s="17" t="s">
        <v>157</v>
      </c>
      <c r="BM320" s="229" t="s">
        <v>422</v>
      </c>
    </row>
    <row r="321" s="13" customFormat="1">
      <c r="A321" s="13"/>
      <c r="B321" s="231"/>
      <c r="C321" s="232"/>
      <c r="D321" s="233" t="s">
        <v>158</v>
      </c>
      <c r="E321" s="234" t="s">
        <v>1</v>
      </c>
      <c r="F321" s="235" t="s">
        <v>423</v>
      </c>
      <c r="G321" s="232"/>
      <c r="H321" s="236">
        <v>29.085000000000001</v>
      </c>
      <c r="I321" s="237"/>
      <c r="J321" s="232"/>
      <c r="K321" s="232"/>
      <c r="L321" s="238"/>
      <c r="M321" s="239"/>
      <c r="N321" s="240"/>
      <c r="O321" s="240"/>
      <c r="P321" s="240"/>
      <c r="Q321" s="240"/>
      <c r="R321" s="240"/>
      <c r="S321" s="240"/>
      <c r="T321" s="241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2" t="s">
        <v>158</v>
      </c>
      <c r="AU321" s="242" t="s">
        <v>86</v>
      </c>
      <c r="AV321" s="13" t="s">
        <v>86</v>
      </c>
      <c r="AW321" s="13" t="s">
        <v>32</v>
      </c>
      <c r="AX321" s="13" t="s">
        <v>76</v>
      </c>
      <c r="AY321" s="242" t="s">
        <v>150</v>
      </c>
    </row>
    <row r="322" s="14" customFormat="1">
      <c r="A322" s="14"/>
      <c r="B322" s="243"/>
      <c r="C322" s="244"/>
      <c r="D322" s="233" t="s">
        <v>158</v>
      </c>
      <c r="E322" s="245" t="s">
        <v>1</v>
      </c>
      <c r="F322" s="246" t="s">
        <v>160</v>
      </c>
      <c r="G322" s="244"/>
      <c r="H322" s="247">
        <v>29.085000000000001</v>
      </c>
      <c r="I322" s="248"/>
      <c r="J322" s="244"/>
      <c r="K322" s="244"/>
      <c r="L322" s="249"/>
      <c r="M322" s="250"/>
      <c r="N322" s="251"/>
      <c r="O322" s="251"/>
      <c r="P322" s="251"/>
      <c r="Q322" s="251"/>
      <c r="R322" s="251"/>
      <c r="S322" s="251"/>
      <c r="T322" s="252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53" t="s">
        <v>158</v>
      </c>
      <c r="AU322" s="253" t="s">
        <v>86</v>
      </c>
      <c r="AV322" s="14" t="s">
        <v>157</v>
      </c>
      <c r="AW322" s="14" t="s">
        <v>32</v>
      </c>
      <c r="AX322" s="14" t="s">
        <v>84</v>
      </c>
      <c r="AY322" s="253" t="s">
        <v>150</v>
      </c>
    </row>
    <row r="323" s="2" customFormat="1">
      <c r="A323" s="38"/>
      <c r="B323" s="39"/>
      <c r="C323" s="218" t="s">
        <v>424</v>
      </c>
      <c r="D323" s="218" t="s">
        <v>152</v>
      </c>
      <c r="E323" s="219" t="s">
        <v>425</v>
      </c>
      <c r="F323" s="220" t="s">
        <v>426</v>
      </c>
      <c r="G323" s="221" t="s">
        <v>155</v>
      </c>
      <c r="H323" s="222">
        <v>26.300000000000001</v>
      </c>
      <c r="I323" s="223"/>
      <c r="J323" s="224">
        <f>ROUND(I323*H323,2)</f>
        <v>0</v>
      </c>
      <c r="K323" s="220" t="s">
        <v>1</v>
      </c>
      <c r="L323" s="44"/>
      <c r="M323" s="225" t="s">
        <v>1</v>
      </c>
      <c r="N323" s="226" t="s">
        <v>41</v>
      </c>
      <c r="O323" s="91"/>
      <c r="P323" s="227">
        <f>O323*H323</f>
        <v>0</v>
      </c>
      <c r="Q323" s="227">
        <v>0</v>
      </c>
      <c r="R323" s="227">
        <f>Q323*H323</f>
        <v>0</v>
      </c>
      <c r="S323" s="227">
        <v>0</v>
      </c>
      <c r="T323" s="228">
        <f>S323*H323</f>
        <v>0</v>
      </c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229" t="s">
        <v>157</v>
      </c>
      <c r="AT323" s="229" t="s">
        <v>152</v>
      </c>
      <c r="AU323" s="229" t="s">
        <v>86</v>
      </c>
      <c r="AY323" s="17" t="s">
        <v>150</v>
      </c>
      <c r="BE323" s="230">
        <f>IF(N323="základní",J323,0)</f>
        <v>0</v>
      </c>
      <c r="BF323" s="230">
        <f>IF(N323="snížená",J323,0)</f>
        <v>0</v>
      </c>
      <c r="BG323" s="230">
        <f>IF(N323="zákl. přenesená",J323,0)</f>
        <v>0</v>
      </c>
      <c r="BH323" s="230">
        <f>IF(N323="sníž. přenesená",J323,0)</f>
        <v>0</v>
      </c>
      <c r="BI323" s="230">
        <f>IF(N323="nulová",J323,0)</f>
        <v>0</v>
      </c>
      <c r="BJ323" s="17" t="s">
        <v>84</v>
      </c>
      <c r="BK323" s="230">
        <f>ROUND(I323*H323,2)</f>
        <v>0</v>
      </c>
      <c r="BL323" s="17" t="s">
        <v>157</v>
      </c>
      <c r="BM323" s="229" t="s">
        <v>427</v>
      </c>
    </row>
    <row r="324" s="13" customFormat="1">
      <c r="A324" s="13"/>
      <c r="B324" s="231"/>
      <c r="C324" s="232"/>
      <c r="D324" s="233" t="s">
        <v>158</v>
      </c>
      <c r="E324" s="234" t="s">
        <v>1</v>
      </c>
      <c r="F324" s="235" t="s">
        <v>428</v>
      </c>
      <c r="G324" s="232"/>
      <c r="H324" s="236">
        <v>26.300000000000001</v>
      </c>
      <c r="I324" s="237"/>
      <c r="J324" s="232"/>
      <c r="K324" s="232"/>
      <c r="L324" s="238"/>
      <c r="M324" s="239"/>
      <c r="N324" s="240"/>
      <c r="O324" s="240"/>
      <c r="P324" s="240"/>
      <c r="Q324" s="240"/>
      <c r="R324" s="240"/>
      <c r="S324" s="240"/>
      <c r="T324" s="241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2" t="s">
        <v>158</v>
      </c>
      <c r="AU324" s="242" t="s">
        <v>86</v>
      </c>
      <c r="AV324" s="13" t="s">
        <v>86</v>
      </c>
      <c r="AW324" s="13" t="s">
        <v>32</v>
      </c>
      <c r="AX324" s="13" t="s">
        <v>76</v>
      </c>
      <c r="AY324" s="242" t="s">
        <v>150</v>
      </c>
    </row>
    <row r="325" s="14" customFormat="1">
      <c r="A325" s="14"/>
      <c r="B325" s="243"/>
      <c r="C325" s="244"/>
      <c r="D325" s="233" t="s">
        <v>158</v>
      </c>
      <c r="E325" s="245" t="s">
        <v>1</v>
      </c>
      <c r="F325" s="246" t="s">
        <v>160</v>
      </c>
      <c r="G325" s="244"/>
      <c r="H325" s="247">
        <v>26.300000000000001</v>
      </c>
      <c r="I325" s="248"/>
      <c r="J325" s="244"/>
      <c r="K325" s="244"/>
      <c r="L325" s="249"/>
      <c r="M325" s="250"/>
      <c r="N325" s="251"/>
      <c r="O325" s="251"/>
      <c r="P325" s="251"/>
      <c r="Q325" s="251"/>
      <c r="R325" s="251"/>
      <c r="S325" s="251"/>
      <c r="T325" s="252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53" t="s">
        <v>158</v>
      </c>
      <c r="AU325" s="253" t="s">
        <v>86</v>
      </c>
      <c r="AV325" s="14" t="s">
        <v>157</v>
      </c>
      <c r="AW325" s="14" t="s">
        <v>32</v>
      </c>
      <c r="AX325" s="14" t="s">
        <v>84</v>
      </c>
      <c r="AY325" s="253" t="s">
        <v>150</v>
      </c>
    </row>
    <row r="326" s="2" customFormat="1">
      <c r="A326" s="38"/>
      <c r="B326" s="39"/>
      <c r="C326" s="218" t="s">
        <v>293</v>
      </c>
      <c r="D326" s="218" t="s">
        <v>152</v>
      </c>
      <c r="E326" s="219" t="s">
        <v>429</v>
      </c>
      <c r="F326" s="220" t="s">
        <v>430</v>
      </c>
      <c r="G326" s="221" t="s">
        <v>155</v>
      </c>
      <c r="H326" s="222">
        <v>30.809999999999999</v>
      </c>
      <c r="I326" s="223"/>
      <c r="J326" s="224">
        <f>ROUND(I326*H326,2)</f>
        <v>0</v>
      </c>
      <c r="K326" s="220" t="s">
        <v>156</v>
      </c>
      <c r="L326" s="44"/>
      <c r="M326" s="225" t="s">
        <v>1</v>
      </c>
      <c r="N326" s="226" t="s">
        <v>41</v>
      </c>
      <c r="O326" s="91"/>
      <c r="P326" s="227">
        <f>O326*H326</f>
        <v>0</v>
      </c>
      <c r="Q326" s="227">
        <v>0</v>
      </c>
      <c r="R326" s="227">
        <f>Q326*H326</f>
        <v>0</v>
      </c>
      <c r="S326" s="227">
        <v>0</v>
      </c>
      <c r="T326" s="228">
        <f>S326*H326</f>
        <v>0</v>
      </c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229" t="s">
        <v>157</v>
      </c>
      <c r="AT326" s="229" t="s">
        <v>152</v>
      </c>
      <c r="AU326" s="229" t="s">
        <v>86</v>
      </c>
      <c r="AY326" s="17" t="s">
        <v>150</v>
      </c>
      <c r="BE326" s="230">
        <f>IF(N326="základní",J326,0)</f>
        <v>0</v>
      </c>
      <c r="BF326" s="230">
        <f>IF(N326="snížená",J326,0)</f>
        <v>0</v>
      </c>
      <c r="BG326" s="230">
        <f>IF(N326="zákl. přenesená",J326,0)</f>
        <v>0</v>
      </c>
      <c r="BH326" s="230">
        <f>IF(N326="sníž. přenesená",J326,0)</f>
        <v>0</v>
      </c>
      <c r="BI326" s="230">
        <f>IF(N326="nulová",J326,0)</f>
        <v>0</v>
      </c>
      <c r="BJ326" s="17" t="s">
        <v>84</v>
      </c>
      <c r="BK326" s="230">
        <f>ROUND(I326*H326,2)</f>
        <v>0</v>
      </c>
      <c r="BL326" s="17" t="s">
        <v>157</v>
      </c>
      <c r="BM326" s="229" t="s">
        <v>431</v>
      </c>
    </row>
    <row r="327" s="2" customFormat="1" ht="33" customHeight="1">
      <c r="A327" s="38"/>
      <c r="B327" s="39"/>
      <c r="C327" s="218" t="s">
        <v>432</v>
      </c>
      <c r="D327" s="218" t="s">
        <v>152</v>
      </c>
      <c r="E327" s="219" t="s">
        <v>433</v>
      </c>
      <c r="F327" s="220" t="s">
        <v>434</v>
      </c>
      <c r="G327" s="221" t="s">
        <v>168</v>
      </c>
      <c r="H327" s="222">
        <v>9.5920000000000005</v>
      </c>
      <c r="I327" s="223"/>
      <c r="J327" s="224">
        <f>ROUND(I327*H327,2)</f>
        <v>0</v>
      </c>
      <c r="K327" s="220" t="s">
        <v>156</v>
      </c>
      <c r="L327" s="44"/>
      <c r="M327" s="225" t="s">
        <v>1</v>
      </c>
      <c r="N327" s="226" t="s">
        <v>41</v>
      </c>
      <c r="O327" s="91"/>
      <c r="P327" s="227">
        <f>O327*H327</f>
        <v>0</v>
      </c>
      <c r="Q327" s="227">
        <v>0</v>
      </c>
      <c r="R327" s="227">
        <f>Q327*H327</f>
        <v>0</v>
      </c>
      <c r="S327" s="227">
        <v>0</v>
      </c>
      <c r="T327" s="228">
        <f>S327*H327</f>
        <v>0</v>
      </c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R327" s="229" t="s">
        <v>157</v>
      </c>
      <c r="AT327" s="229" t="s">
        <v>152</v>
      </c>
      <c r="AU327" s="229" t="s">
        <v>86</v>
      </c>
      <c r="AY327" s="17" t="s">
        <v>150</v>
      </c>
      <c r="BE327" s="230">
        <f>IF(N327="základní",J327,0)</f>
        <v>0</v>
      </c>
      <c r="BF327" s="230">
        <f>IF(N327="snížená",J327,0)</f>
        <v>0</v>
      </c>
      <c r="BG327" s="230">
        <f>IF(N327="zákl. přenesená",J327,0)</f>
        <v>0</v>
      </c>
      <c r="BH327" s="230">
        <f>IF(N327="sníž. přenesená",J327,0)</f>
        <v>0</v>
      </c>
      <c r="BI327" s="230">
        <f>IF(N327="nulová",J327,0)</f>
        <v>0</v>
      </c>
      <c r="BJ327" s="17" t="s">
        <v>84</v>
      </c>
      <c r="BK327" s="230">
        <f>ROUND(I327*H327,2)</f>
        <v>0</v>
      </c>
      <c r="BL327" s="17" t="s">
        <v>157</v>
      </c>
      <c r="BM327" s="229" t="s">
        <v>435</v>
      </c>
    </row>
    <row r="328" s="13" customFormat="1">
      <c r="A328" s="13"/>
      <c r="B328" s="231"/>
      <c r="C328" s="232"/>
      <c r="D328" s="233" t="s">
        <v>158</v>
      </c>
      <c r="E328" s="234" t="s">
        <v>1</v>
      </c>
      <c r="F328" s="235" t="s">
        <v>436</v>
      </c>
      <c r="G328" s="232"/>
      <c r="H328" s="236">
        <v>2.4220000000000002</v>
      </c>
      <c r="I328" s="237"/>
      <c r="J328" s="232"/>
      <c r="K328" s="232"/>
      <c r="L328" s="238"/>
      <c r="M328" s="239"/>
      <c r="N328" s="240"/>
      <c r="O328" s="240"/>
      <c r="P328" s="240"/>
      <c r="Q328" s="240"/>
      <c r="R328" s="240"/>
      <c r="S328" s="240"/>
      <c r="T328" s="241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2" t="s">
        <v>158</v>
      </c>
      <c r="AU328" s="242" t="s">
        <v>86</v>
      </c>
      <c r="AV328" s="13" t="s">
        <v>86</v>
      </c>
      <c r="AW328" s="13" t="s">
        <v>32</v>
      </c>
      <c r="AX328" s="13" t="s">
        <v>76</v>
      </c>
      <c r="AY328" s="242" t="s">
        <v>150</v>
      </c>
    </row>
    <row r="329" s="13" customFormat="1">
      <c r="A329" s="13"/>
      <c r="B329" s="231"/>
      <c r="C329" s="232"/>
      <c r="D329" s="233" t="s">
        <v>158</v>
      </c>
      <c r="E329" s="234" t="s">
        <v>1</v>
      </c>
      <c r="F329" s="235" t="s">
        <v>437</v>
      </c>
      <c r="G329" s="232"/>
      <c r="H329" s="236">
        <v>4.5780000000000003</v>
      </c>
      <c r="I329" s="237"/>
      <c r="J329" s="232"/>
      <c r="K329" s="232"/>
      <c r="L329" s="238"/>
      <c r="M329" s="239"/>
      <c r="N329" s="240"/>
      <c r="O329" s="240"/>
      <c r="P329" s="240"/>
      <c r="Q329" s="240"/>
      <c r="R329" s="240"/>
      <c r="S329" s="240"/>
      <c r="T329" s="241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2" t="s">
        <v>158</v>
      </c>
      <c r="AU329" s="242" t="s">
        <v>86</v>
      </c>
      <c r="AV329" s="13" t="s">
        <v>86</v>
      </c>
      <c r="AW329" s="13" t="s">
        <v>32</v>
      </c>
      <c r="AX329" s="13" t="s">
        <v>76</v>
      </c>
      <c r="AY329" s="242" t="s">
        <v>150</v>
      </c>
    </row>
    <row r="330" s="13" customFormat="1">
      <c r="A330" s="13"/>
      <c r="B330" s="231"/>
      <c r="C330" s="232"/>
      <c r="D330" s="233" t="s">
        <v>158</v>
      </c>
      <c r="E330" s="234" t="s">
        <v>1</v>
      </c>
      <c r="F330" s="235" t="s">
        <v>438</v>
      </c>
      <c r="G330" s="232"/>
      <c r="H330" s="236">
        <v>1.014</v>
      </c>
      <c r="I330" s="237"/>
      <c r="J330" s="232"/>
      <c r="K330" s="232"/>
      <c r="L330" s="238"/>
      <c r="M330" s="239"/>
      <c r="N330" s="240"/>
      <c r="O330" s="240"/>
      <c r="P330" s="240"/>
      <c r="Q330" s="240"/>
      <c r="R330" s="240"/>
      <c r="S330" s="240"/>
      <c r="T330" s="241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2" t="s">
        <v>158</v>
      </c>
      <c r="AU330" s="242" t="s">
        <v>86</v>
      </c>
      <c r="AV330" s="13" t="s">
        <v>86</v>
      </c>
      <c r="AW330" s="13" t="s">
        <v>32</v>
      </c>
      <c r="AX330" s="13" t="s">
        <v>76</v>
      </c>
      <c r="AY330" s="242" t="s">
        <v>150</v>
      </c>
    </row>
    <row r="331" s="13" customFormat="1">
      <c r="A331" s="13"/>
      <c r="B331" s="231"/>
      <c r="C331" s="232"/>
      <c r="D331" s="233" t="s">
        <v>158</v>
      </c>
      <c r="E331" s="234" t="s">
        <v>1</v>
      </c>
      <c r="F331" s="235" t="s">
        <v>439</v>
      </c>
      <c r="G331" s="232"/>
      <c r="H331" s="236">
        <v>1.5780000000000001</v>
      </c>
      <c r="I331" s="237"/>
      <c r="J331" s="232"/>
      <c r="K331" s="232"/>
      <c r="L331" s="238"/>
      <c r="M331" s="239"/>
      <c r="N331" s="240"/>
      <c r="O331" s="240"/>
      <c r="P331" s="240"/>
      <c r="Q331" s="240"/>
      <c r="R331" s="240"/>
      <c r="S331" s="240"/>
      <c r="T331" s="241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2" t="s">
        <v>158</v>
      </c>
      <c r="AU331" s="242" t="s">
        <v>86</v>
      </c>
      <c r="AV331" s="13" t="s">
        <v>86</v>
      </c>
      <c r="AW331" s="13" t="s">
        <v>32</v>
      </c>
      <c r="AX331" s="13" t="s">
        <v>76</v>
      </c>
      <c r="AY331" s="242" t="s">
        <v>150</v>
      </c>
    </row>
    <row r="332" s="14" customFormat="1">
      <c r="A332" s="14"/>
      <c r="B332" s="243"/>
      <c r="C332" s="244"/>
      <c r="D332" s="233" t="s">
        <v>158</v>
      </c>
      <c r="E332" s="245" t="s">
        <v>1</v>
      </c>
      <c r="F332" s="246" t="s">
        <v>160</v>
      </c>
      <c r="G332" s="244"/>
      <c r="H332" s="247">
        <v>9.5919999999999987</v>
      </c>
      <c r="I332" s="248"/>
      <c r="J332" s="244"/>
      <c r="K332" s="244"/>
      <c r="L332" s="249"/>
      <c r="M332" s="250"/>
      <c r="N332" s="251"/>
      <c r="O332" s="251"/>
      <c r="P332" s="251"/>
      <c r="Q332" s="251"/>
      <c r="R332" s="251"/>
      <c r="S332" s="251"/>
      <c r="T332" s="252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53" t="s">
        <v>158</v>
      </c>
      <c r="AU332" s="253" t="s">
        <v>86</v>
      </c>
      <c r="AV332" s="14" t="s">
        <v>157</v>
      </c>
      <c r="AW332" s="14" t="s">
        <v>32</v>
      </c>
      <c r="AX332" s="14" t="s">
        <v>84</v>
      </c>
      <c r="AY332" s="253" t="s">
        <v>150</v>
      </c>
    </row>
    <row r="333" s="2" customFormat="1" ht="33" customHeight="1">
      <c r="A333" s="38"/>
      <c r="B333" s="39"/>
      <c r="C333" s="218" t="s">
        <v>296</v>
      </c>
      <c r="D333" s="218" t="s">
        <v>152</v>
      </c>
      <c r="E333" s="219" t="s">
        <v>440</v>
      </c>
      <c r="F333" s="220" t="s">
        <v>441</v>
      </c>
      <c r="G333" s="221" t="s">
        <v>168</v>
      </c>
      <c r="H333" s="222">
        <v>8.5920000000000005</v>
      </c>
      <c r="I333" s="223"/>
      <c r="J333" s="224">
        <f>ROUND(I333*H333,2)</f>
        <v>0</v>
      </c>
      <c r="K333" s="220" t="s">
        <v>156</v>
      </c>
      <c r="L333" s="44"/>
      <c r="M333" s="225" t="s">
        <v>1</v>
      </c>
      <c r="N333" s="226" t="s">
        <v>41</v>
      </c>
      <c r="O333" s="91"/>
      <c r="P333" s="227">
        <f>O333*H333</f>
        <v>0</v>
      </c>
      <c r="Q333" s="227">
        <v>0</v>
      </c>
      <c r="R333" s="227">
        <f>Q333*H333</f>
        <v>0</v>
      </c>
      <c r="S333" s="227">
        <v>0</v>
      </c>
      <c r="T333" s="228">
        <f>S333*H333</f>
        <v>0</v>
      </c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R333" s="229" t="s">
        <v>157</v>
      </c>
      <c r="AT333" s="229" t="s">
        <v>152</v>
      </c>
      <c r="AU333" s="229" t="s">
        <v>86</v>
      </c>
      <c r="AY333" s="17" t="s">
        <v>150</v>
      </c>
      <c r="BE333" s="230">
        <f>IF(N333="základní",J333,0)</f>
        <v>0</v>
      </c>
      <c r="BF333" s="230">
        <f>IF(N333="snížená",J333,0)</f>
        <v>0</v>
      </c>
      <c r="BG333" s="230">
        <f>IF(N333="zákl. přenesená",J333,0)</f>
        <v>0</v>
      </c>
      <c r="BH333" s="230">
        <f>IF(N333="sníž. přenesená",J333,0)</f>
        <v>0</v>
      </c>
      <c r="BI333" s="230">
        <f>IF(N333="nulová",J333,0)</f>
        <v>0</v>
      </c>
      <c r="BJ333" s="17" t="s">
        <v>84</v>
      </c>
      <c r="BK333" s="230">
        <f>ROUND(I333*H333,2)</f>
        <v>0</v>
      </c>
      <c r="BL333" s="17" t="s">
        <v>157</v>
      </c>
      <c r="BM333" s="229" t="s">
        <v>442</v>
      </c>
    </row>
    <row r="334" s="2" customFormat="1" ht="16.5" customHeight="1">
      <c r="A334" s="38"/>
      <c r="B334" s="39"/>
      <c r="C334" s="218" t="s">
        <v>443</v>
      </c>
      <c r="D334" s="218" t="s">
        <v>152</v>
      </c>
      <c r="E334" s="219" t="s">
        <v>444</v>
      </c>
      <c r="F334" s="220" t="s">
        <v>445</v>
      </c>
      <c r="G334" s="221" t="s">
        <v>189</v>
      </c>
      <c r="H334" s="222">
        <v>0.71199999999999997</v>
      </c>
      <c r="I334" s="223"/>
      <c r="J334" s="224">
        <f>ROUND(I334*H334,2)</f>
        <v>0</v>
      </c>
      <c r="K334" s="220" t="s">
        <v>156</v>
      </c>
      <c r="L334" s="44"/>
      <c r="M334" s="225" t="s">
        <v>1</v>
      </c>
      <c r="N334" s="226" t="s">
        <v>41</v>
      </c>
      <c r="O334" s="91"/>
      <c r="P334" s="227">
        <f>O334*H334</f>
        <v>0</v>
      </c>
      <c r="Q334" s="227">
        <v>0</v>
      </c>
      <c r="R334" s="227">
        <f>Q334*H334</f>
        <v>0</v>
      </c>
      <c r="S334" s="227">
        <v>0</v>
      </c>
      <c r="T334" s="228">
        <f>S334*H334</f>
        <v>0</v>
      </c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R334" s="229" t="s">
        <v>157</v>
      </c>
      <c r="AT334" s="229" t="s">
        <v>152</v>
      </c>
      <c r="AU334" s="229" t="s">
        <v>86</v>
      </c>
      <c r="AY334" s="17" t="s">
        <v>150</v>
      </c>
      <c r="BE334" s="230">
        <f>IF(N334="základní",J334,0)</f>
        <v>0</v>
      </c>
      <c r="BF334" s="230">
        <f>IF(N334="snížená",J334,0)</f>
        <v>0</v>
      </c>
      <c r="BG334" s="230">
        <f>IF(N334="zákl. přenesená",J334,0)</f>
        <v>0</v>
      </c>
      <c r="BH334" s="230">
        <f>IF(N334="sníž. přenesená",J334,0)</f>
        <v>0</v>
      </c>
      <c r="BI334" s="230">
        <f>IF(N334="nulová",J334,0)</f>
        <v>0</v>
      </c>
      <c r="BJ334" s="17" t="s">
        <v>84</v>
      </c>
      <c r="BK334" s="230">
        <f>ROUND(I334*H334,2)</f>
        <v>0</v>
      </c>
      <c r="BL334" s="17" t="s">
        <v>157</v>
      </c>
      <c r="BM334" s="229" t="s">
        <v>446</v>
      </c>
    </row>
    <row r="335" s="13" customFormat="1">
      <c r="A335" s="13"/>
      <c r="B335" s="231"/>
      <c r="C335" s="232"/>
      <c r="D335" s="233" t="s">
        <v>158</v>
      </c>
      <c r="E335" s="234" t="s">
        <v>1</v>
      </c>
      <c r="F335" s="235" t="s">
        <v>447</v>
      </c>
      <c r="G335" s="232"/>
      <c r="H335" s="236">
        <v>0.71199999999999997</v>
      </c>
      <c r="I335" s="237"/>
      <c r="J335" s="232"/>
      <c r="K335" s="232"/>
      <c r="L335" s="238"/>
      <c r="M335" s="239"/>
      <c r="N335" s="240"/>
      <c r="O335" s="240"/>
      <c r="P335" s="240"/>
      <c r="Q335" s="240"/>
      <c r="R335" s="240"/>
      <c r="S335" s="240"/>
      <c r="T335" s="241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2" t="s">
        <v>158</v>
      </c>
      <c r="AU335" s="242" t="s">
        <v>86</v>
      </c>
      <c r="AV335" s="13" t="s">
        <v>86</v>
      </c>
      <c r="AW335" s="13" t="s">
        <v>32</v>
      </c>
      <c r="AX335" s="13" t="s">
        <v>76</v>
      </c>
      <c r="AY335" s="242" t="s">
        <v>150</v>
      </c>
    </row>
    <row r="336" s="14" customFormat="1">
      <c r="A336" s="14"/>
      <c r="B336" s="243"/>
      <c r="C336" s="244"/>
      <c r="D336" s="233" t="s">
        <v>158</v>
      </c>
      <c r="E336" s="245" t="s">
        <v>1</v>
      </c>
      <c r="F336" s="246" t="s">
        <v>160</v>
      </c>
      <c r="G336" s="244"/>
      <c r="H336" s="247">
        <v>0.71199999999999997</v>
      </c>
      <c r="I336" s="248"/>
      <c r="J336" s="244"/>
      <c r="K336" s="244"/>
      <c r="L336" s="249"/>
      <c r="M336" s="250"/>
      <c r="N336" s="251"/>
      <c r="O336" s="251"/>
      <c r="P336" s="251"/>
      <c r="Q336" s="251"/>
      <c r="R336" s="251"/>
      <c r="S336" s="251"/>
      <c r="T336" s="252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53" t="s">
        <v>158</v>
      </c>
      <c r="AU336" s="253" t="s">
        <v>86</v>
      </c>
      <c r="AV336" s="14" t="s">
        <v>157</v>
      </c>
      <c r="AW336" s="14" t="s">
        <v>32</v>
      </c>
      <c r="AX336" s="14" t="s">
        <v>84</v>
      </c>
      <c r="AY336" s="253" t="s">
        <v>150</v>
      </c>
    </row>
    <row r="337" s="2" customFormat="1">
      <c r="A337" s="38"/>
      <c r="B337" s="39"/>
      <c r="C337" s="218" t="s">
        <v>448</v>
      </c>
      <c r="D337" s="218" t="s">
        <v>152</v>
      </c>
      <c r="E337" s="219" t="s">
        <v>449</v>
      </c>
      <c r="F337" s="220" t="s">
        <v>450</v>
      </c>
      <c r="G337" s="221" t="s">
        <v>163</v>
      </c>
      <c r="H337" s="222">
        <v>1</v>
      </c>
      <c r="I337" s="223"/>
      <c r="J337" s="224">
        <f>ROUND(I337*H337,2)</f>
        <v>0</v>
      </c>
      <c r="K337" s="220" t="s">
        <v>1</v>
      </c>
      <c r="L337" s="44"/>
      <c r="M337" s="225" t="s">
        <v>1</v>
      </c>
      <c r="N337" s="226" t="s">
        <v>41</v>
      </c>
      <c r="O337" s="91"/>
      <c r="P337" s="227">
        <f>O337*H337</f>
        <v>0</v>
      </c>
      <c r="Q337" s="227">
        <v>0</v>
      </c>
      <c r="R337" s="227">
        <f>Q337*H337</f>
        <v>0</v>
      </c>
      <c r="S337" s="227">
        <v>0</v>
      </c>
      <c r="T337" s="228">
        <f>S337*H337</f>
        <v>0</v>
      </c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R337" s="229" t="s">
        <v>157</v>
      </c>
      <c r="AT337" s="229" t="s">
        <v>152</v>
      </c>
      <c r="AU337" s="229" t="s">
        <v>86</v>
      </c>
      <c r="AY337" s="17" t="s">
        <v>150</v>
      </c>
      <c r="BE337" s="230">
        <f>IF(N337="základní",J337,0)</f>
        <v>0</v>
      </c>
      <c r="BF337" s="230">
        <f>IF(N337="snížená",J337,0)</f>
        <v>0</v>
      </c>
      <c r="BG337" s="230">
        <f>IF(N337="zákl. přenesená",J337,0)</f>
        <v>0</v>
      </c>
      <c r="BH337" s="230">
        <f>IF(N337="sníž. přenesená",J337,0)</f>
        <v>0</v>
      </c>
      <c r="BI337" s="230">
        <f>IF(N337="nulová",J337,0)</f>
        <v>0</v>
      </c>
      <c r="BJ337" s="17" t="s">
        <v>84</v>
      </c>
      <c r="BK337" s="230">
        <f>ROUND(I337*H337,2)</f>
        <v>0</v>
      </c>
      <c r="BL337" s="17" t="s">
        <v>157</v>
      </c>
      <c r="BM337" s="229" t="s">
        <v>451</v>
      </c>
    </row>
    <row r="338" s="2" customFormat="1">
      <c r="A338" s="38"/>
      <c r="B338" s="39"/>
      <c r="C338" s="218" t="s">
        <v>304</v>
      </c>
      <c r="D338" s="218" t="s">
        <v>152</v>
      </c>
      <c r="E338" s="219" t="s">
        <v>452</v>
      </c>
      <c r="F338" s="220" t="s">
        <v>453</v>
      </c>
      <c r="G338" s="221" t="s">
        <v>155</v>
      </c>
      <c r="H338" s="222">
        <v>5.3399999999999999</v>
      </c>
      <c r="I338" s="223"/>
      <c r="J338" s="224">
        <f>ROUND(I338*H338,2)</f>
        <v>0</v>
      </c>
      <c r="K338" s="220" t="s">
        <v>156</v>
      </c>
      <c r="L338" s="44"/>
      <c r="M338" s="225" t="s">
        <v>1</v>
      </c>
      <c r="N338" s="226" t="s">
        <v>41</v>
      </c>
      <c r="O338" s="91"/>
      <c r="P338" s="227">
        <f>O338*H338</f>
        <v>0</v>
      </c>
      <c r="Q338" s="227">
        <v>0</v>
      </c>
      <c r="R338" s="227">
        <f>Q338*H338</f>
        <v>0</v>
      </c>
      <c r="S338" s="227">
        <v>0</v>
      </c>
      <c r="T338" s="228">
        <f>S338*H338</f>
        <v>0</v>
      </c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R338" s="229" t="s">
        <v>157</v>
      </c>
      <c r="AT338" s="229" t="s">
        <v>152</v>
      </c>
      <c r="AU338" s="229" t="s">
        <v>86</v>
      </c>
      <c r="AY338" s="17" t="s">
        <v>150</v>
      </c>
      <c r="BE338" s="230">
        <f>IF(N338="základní",J338,0)</f>
        <v>0</v>
      </c>
      <c r="BF338" s="230">
        <f>IF(N338="snížená",J338,0)</f>
        <v>0</v>
      </c>
      <c r="BG338" s="230">
        <f>IF(N338="zákl. přenesená",J338,0)</f>
        <v>0</v>
      </c>
      <c r="BH338" s="230">
        <f>IF(N338="sníž. přenesená",J338,0)</f>
        <v>0</v>
      </c>
      <c r="BI338" s="230">
        <f>IF(N338="nulová",J338,0)</f>
        <v>0</v>
      </c>
      <c r="BJ338" s="17" t="s">
        <v>84</v>
      </c>
      <c r="BK338" s="230">
        <f>ROUND(I338*H338,2)</f>
        <v>0</v>
      </c>
      <c r="BL338" s="17" t="s">
        <v>157</v>
      </c>
      <c r="BM338" s="229" t="s">
        <v>454</v>
      </c>
    </row>
    <row r="339" s="13" customFormat="1">
      <c r="A339" s="13"/>
      <c r="B339" s="231"/>
      <c r="C339" s="232"/>
      <c r="D339" s="233" t="s">
        <v>158</v>
      </c>
      <c r="E339" s="234" t="s">
        <v>1</v>
      </c>
      <c r="F339" s="235" t="s">
        <v>455</v>
      </c>
      <c r="G339" s="232"/>
      <c r="H339" s="236">
        <v>5.3399999999999999</v>
      </c>
      <c r="I339" s="237"/>
      <c r="J339" s="232"/>
      <c r="K339" s="232"/>
      <c r="L339" s="238"/>
      <c r="M339" s="239"/>
      <c r="N339" s="240"/>
      <c r="O339" s="240"/>
      <c r="P339" s="240"/>
      <c r="Q339" s="240"/>
      <c r="R339" s="240"/>
      <c r="S339" s="240"/>
      <c r="T339" s="241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2" t="s">
        <v>158</v>
      </c>
      <c r="AU339" s="242" t="s">
        <v>86</v>
      </c>
      <c r="AV339" s="13" t="s">
        <v>86</v>
      </c>
      <c r="AW339" s="13" t="s">
        <v>32</v>
      </c>
      <c r="AX339" s="13" t="s">
        <v>76</v>
      </c>
      <c r="AY339" s="242" t="s">
        <v>150</v>
      </c>
    </row>
    <row r="340" s="14" customFormat="1">
      <c r="A340" s="14"/>
      <c r="B340" s="243"/>
      <c r="C340" s="244"/>
      <c r="D340" s="233" t="s">
        <v>158</v>
      </c>
      <c r="E340" s="245" t="s">
        <v>1</v>
      </c>
      <c r="F340" s="246" t="s">
        <v>160</v>
      </c>
      <c r="G340" s="244"/>
      <c r="H340" s="247">
        <v>5.3399999999999999</v>
      </c>
      <c r="I340" s="248"/>
      <c r="J340" s="244"/>
      <c r="K340" s="244"/>
      <c r="L340" s="249"/>
      <c r="M340" s="250"/>
      <c r="N340" s="251"/>
      <c r="O340" s="251"/>
      <c r="P340" s="251"/>
      <c r="Q340" s="251"/>
      <c r="R340" s="251"/>
      <c r="S340" s="251"/>
      <c r="T340" s="252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3" t="s">
        <v>158</v>
      </c>
      <c r="AU340" s="253" t="s">
        <v>86</v>
      </c>
      <c r="AV340" s="14" t="s">
        <v>157</v>
      </c>
      <c r="AW340" s="14" t="s">
        <v>32</v>
      </c>
      <c r="AX340" s="14" t="s">
        <v>84</v>
      </c>
      <c r="AY340" s="253" t="s">
        <v>150</v>
      </c>
    </row>
    <row r="341" s="2" customFormat="1" ht="21.75" customHeight="1">
      <c r="A341" s="38"/>
      <c r="B341" s="39"/>
      <c r="C341" s="218" t="s">
        <v>456</v>
      </c>
      <c r="D341" s="218" t="s">
        <v>152</v>
      </c>
      <c r="E341" s="219" t="s">
        <v>457</v>
      </c>
      <c r="F341" s="220" t="s">
        <v>458</v>
      </c>
      <c r="G341" s="221" t="s">
        <v>168</v>
      </c>
      <c r="H341" s="222">
        <v>4.992</v>
      </c>
      <c r="I341" s="223"/>
      <c r="J341" s="224">
        <f>ROUND(I341*H341,2)</f>
        <v>0</v>
      </c>
      <c r="K341" s="220" t="s">
        <v>156</v>
      </c>
      <c r="L341" s="44"/>
      <c r="M341" s="225" t="s">
        <v>1</v>
      </c>
      <c r="N341" s="226" t="s">
        <v>41</v>
      </c>
      <c r="O341" s="91"/>
      <c r="P341" s="227">
        <f>O341*H341</f>
        <v>0</v>
      </c>
      <c r="Q341" s="227">
        <v>0</v>
      </c>
      <c r="R341" s="227">
        <f>Q341*H341</f>
        <v>0</v>
      </c>
      <c r="S341" s="227">
        <v>0</v>
      </c>
      <c r="T341" s="228">
        <f>S341*H341</f>
        <v>0</v>
      </c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R341" s="229" t="s">
        <v>157</v>
      </c>
      <c r="AT341" s="229" t="s">
        <v>152</v>
      </c>
      <c r="AU341" s="229" t="s">
        <v>86</v>
      </c>
      <c r="AY341" s="17" t="s">
        <v>150</v>
      </c>
      <c r="BE341" s="230">
        <f>IF(N341="základní",J341,0)</f>
        <v>0</v>
      </c>
      <c r="BF341" s="230">
        <f>IF(N341="snížená",J341,0)</f>
        <v>0</v>
      </c>
      <c r="BG341" s="230">
        <f>IF(N341="zákl. přenesená",J341,0)</f>
        <v>0</v>
      </c>
      <c r="BH341" s="230">
        <f>IF(N341="sníž. přenesená",J341,0)</f>
        <v>0</v>
      </c>
      <c r="BI341" s="230">
        <f>IF(N341="nulová",J341,0)</f>
        <v>0</v>
      </c>
      <c r="BJ341" s="17" t="s">
        <v>84</v>
      </c>
      <c r="BK341" s="230">
        <f>ROUND(I341*H341,2)</f>
        <v>0</v>
      </c>
      <c r="BL341" s="17" t="s">
        <v>157</v>
      </c>
      <c r="BM341" s="229" t="s">
        <v>459</v>
      </c>
    </row>
    <row r="342" s="13" customFormat="1">
      <c r="A342" s="13"/>
      <c r="B342" s="231"/>
      <c r="C342" s="232"/>
      <c r="D342" s="233" t="s">
        <v>158</v>
      </c>
      <c r="E342" s="234" t="s">
        <v>1</v>
      </c>
      <c r="F342" s="235" t="s">
        <v>460</v>
      </c>
      <c r="G342" s="232"/>
      <c r="H342" s="236">
        <v>4.992</v>
      </c>
      <c r="I342" s="237"/>
      <c r="J342" s="232"/>
      <c r="K342" s="232"/>
      <c r="L342" s="238"/>
      <c r="M342" s="239"/>
      <c r="N342" s="240"/>
      <c r="O342" s="240"/>
      <c r="P342" s="240"/>
      <c r="Q342" s="240"/>
      <c r="R342" s="240"/>
      <c r="S342" s="240"/>
      <c r="T342" s="241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2" t="s">
        <v>158</v>
      </c>
      <c r="AU342" s="242" t="s">
        <v>86</v>
      </c>
      <c r="AV342" s="13" t="s">
        <v>86</v>
      </c>
      <c r="AW342" s="13" t="s">
        <v>32</v>
      </c>
      <c r="AX342" s="13" t="s">
        <v>76</v>
      </c>
      <c r="AY342" s="242" t="s">
        <v>150</v>
      </c>
    </row>
    <row r="343" s="14" customFormat="1">
      <c r="A343" s="14"/>
      <c r="B343" s="243"/>
      <c r="C343" s="244"/>
      <c r="D343" s="233" t="s">
        <v>158</v>
      </c>
      <c r="E343" s="245" t="s">
        <v>1</v>
      </c>
      <c r="F343" s="246" t="s">
        <v>160</v>
      </c>
      <c r="G343" s="244"/>
      <c r="H343" s="247">
        <v>4.992</v>
      </c>
      <c r="I343" s="248"/>
      <c r="J343" s="244"/>
      <c r="K343" s="244"/>
      <c r="L343" s="249"/>
      <c r="M343" s="250"/>
      <c r="N343" s="251"/>
      <c r="O343" s="251"/>
      <c r="P343" s="251"/>
      <c r="Q343" s="251"/>
      <c r="R343" s="251"/>
      <c r="S343" s="251"/>
      <c r="T343" s="252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53" t="s">
        <v>158</v>
      </c>
      <c r="AU343" s="253" t="s">
        <v>86</v>
      </c>
      <c r="AV343" s="14" t="s">
        <v>157</v>
      </c>
      <c r="AW343" s="14" t="s">
        <v>32</v>
      </c>
      <c r="AX343" s="14" t="s">
        <v>84</v>
      </c>
      <c r="AY343" s="253" t="s">
        <v>150</v>
      </c>
    </row>
    <row r="344" s="2" customFormat="1">
      <c r="A344" s="38"/>
      <c r="B344" s="39"/>
      <c r="C344" s="218" t="s">
        <v>308</v>
      </c>
      <c r="D344" s="218" t="s">
        <v>152</v>
      </c>
      <c r="E344" s="219" t="s">
        <v>461</v>
      </c>
      <c r="F344" s="220" t="s">
        <v>462</v>
      </c>
      <c r="G344" s="221" t="s">
        <v>168</v>
      </c>
      <c r="H344" s="222">
        <v>10.779999999999999</v>
      </c>
      <c r="I344" s="223"/>
      <c r="J344" s="224">
        <f>ROUND(I344*H344,2)</f>
        <v>0</v>
      </c>
      <c r="K344" s="220" t="s">
        <v>156</v>
      </c>
      <c r="L344" s="44"/>
      <c r="M344" s="225" t="s">
        <v>1</v>
      </c>
      <c r="N344" s="226" t="s">
        <v>41</v>
      </c>
      <c r="O344" s="91"/>
      <c r="P344" s="227">
        <f>O344*H344</f>
        <v>0</v>
      </c>
      <c r="Q344" s="227">
        <v>0</v>
      </c>
      <c r="R344" s="227">
        <f>Q344*H344</f>
        <v>0</v>
      </c>
      <c r="S344" s="227">
        <v>0</v>
      </c>
      <c r="T344" s="228">
        <f>S344*H344</f>
        <v>0</v>
      </c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229" t="s">
        <v>157</v>
      </c>
      <c r="AT344" s="229" t="s">
        <v>152</v>
      </c>
      <c r="AU344" s="229" t="s">
        <v>86</v>
      </c>
      <c r="AY344" s="17" t="s">
        <v>150</v>
      </c>
      <c r="BE344" s="230">
        <f>IF(N344="základní",J344,0)</f>
        <v>0</v>
      </c>
      <c r="BF344" s="230">
        <f>IF(N344="snížená",J344,0)</f>
        <v>0</v>
      </c>
      <c r="BG344" s="230">
        <f>IF(N344="zákl. přenesená",J344,0)</f>
        <v>0</v>
      </c>
      <c r="BH344" s="230">
        <f>IF(N344="sníž. přenesená",J344,0)</f>
        <v>0</v>
      </c>
      <c r="BI344" s="230">
        <f>IF(N344="nulová",J344,0)</f>
        <v>0</v>
      </c>
      <c r="BJ344" s="17" t="s">
        <v>84</v>
      </c>
      <c r="BK344" s="230">
        <f>ROUND(I344*H344,2)</f>
        <v>0</v>
      </c>
      <c r="BL344" s="17" t="s">
        <v>157</v>
      </c>
      <c r="BM344" s="229" t="s">
        <v>463</v>
      </c>
    </row>
    <row r="345" s="13" customFormat="1">
      <c r="A345" s="13"/>
      <c r="B345" s="231"/>
      <c r="C345" s="232"/>
      <c r="D345" s="233" t="s">
        <v>158</v>
      </c>
      <c r="E345" s="234" t="s">
        <v>1</v>
      </c>
      <c r="F345" s="235" t="s">
        <v>464</v>
      </c>
      <c r="G345" s="232"/>
      <c r="H345" s="236">
        <v>10.779999999999999</v>
      </c>
      <c r="I345" s="237"/>
      <c r="J345" s="232"/>
      <c r="K345" s="232"/>
      <c r="L345" s="238"/>
      <c r="M345" s="239"/>
      <c r="N345" s="240"/>
      <c r="O345" s="240"/>
      <c r="P345" s="240"/>
      <c r="Q345" s="240"/>
      <c r="R345" s="240"/>
      <c r="S345" s="240"/>
      <c r="T345" s="241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2" t="s">
        <v>158</v>
      </c>
      <c r="AU345" s="242" t="s">
        <v>86</v>
      </c>
      <c r="AV345" s="13" t="s">
        <v>86</v>
      </c>
      <c r="AW345" s="13" t="s">
        <v>32</v>
      </c>
      <c r="AX345" s="13" t="s">
        <v>76</v>
      </c>
      <c r="AY345" s="242" t="s">
        <v>150</v>
      </c>
    </row>
    <row r="346" s="14" customFormat="1">
      <c r="A346" s="14"/>
      <c r="B346" s="243"/>
      <c r="C346" s="244"/>
      <c r="D346" s="233" t="s">
        <v>158</v>
      </c>
      <c r="E346" s="245" t="s">
        <v>1</v>
      </c>
      <c r="F346" s="246" t="s">
        <v>160</v>
      </c>
      <c r="G346" s="244"/>
      <c r="H346" s="247">
        <v>10.779999999999999</v>
      </c>
      <c r="I346" s="248"/>
      <c r="J346" s="244"/>
      <c r="K346" s="244"/>
      <c r="L346" s="249"/>
      <c r="M346" s="250"/>
      <c r="N346" s="251"/>
      <c r="O346" s="251"/>
      <c r="P346" s="251"/>
      <c r="Q346" s="251"/>
      <c r="R346" s="251"/>
      <c r="S346" s="251"/>
      <c r="T346" s="252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53" t="s">
        <v>158</v>
      </c>
      <c r="AU346" s="253" t="s">
        <v>86</v>
      </c>
      <c r="AV346" s="14" t="s">
        <v>157</v>
      </c>
      <c r="AW346" s="14" t="s">
        <v>32</v>
      </c>
      <c r="AX346" s="14" t="s">
        <v>84</v>
      </c>
      <c r="AY346" s="253" t="s">
        <v>150</v>
      </c>
    </row>
    <row r="347" s="2" customFormat="1" ht="21.75" customHeight="1">
      <c r="A347" s="38"/>
      <c r="B347" s="39"/>
      <c r="C347" s="218" t="s">
        <v>465</v>
      </c>
      <c r="D347" s="218" t="s">
        <v>152</v>
      </c>
      <c r="E347" s="219" t="s">
        <v>466</v>
      </c>
      <c r="F347" s="220" t="s">
        <v>467</v>
      </c>
      <c r="G347" s="221" t="s">
        <v>155</v>
      </c>
      <c r="H347" s="222">
        <v>27</v>
      </c>
      <c r="I347" s="223"/>
      <c r="J347" s="224">
        <f>ROUND(I347*H347,2)</f>
        <v>0</v>
      </c>
      <c r="K347" s="220" t="s">
        <v>156</v>
      </c>
      <c r="L347" s="44"/>
      <c r="M347" s="225" t="s">
        <v>1</v>
      </c>
      <c r="N347" s="226" t="s">
        <v>41</v>
      </c>
      <c r="O347" s="91"/>
      <c r="P347" s="227">
        <f>O347*H347</f>
        <v>0</v>
      </c>
      <c r="Q347" s="227">
        <v>0</v>
      </c>
      <c r="R347" s="227">
        <f>Q347*H347</f>
        <v>0</v>
      </c>
      <c r="S347" s="227">
        <v>0</v>
      </c>
      <c r="T347" s="228">
        <f>S347*H347</f>
        <v>0</v>
      </c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R347" s="229" t="s">
        <v>157</v>
      </c>
      <c r="AT347" s="229" t="s">
        <v>152</v>
      </c>
      <c r="AU347" s="229" t="s">
        <v>86</v>
      </c>
      <c r="AY347" s="17" t="s">
        <v>150</v>
      </c>
      <c r="BE347" s="230">
        <f>IF(N347="základní",J347,0)</f>
        <v>0</v>
      </c>
      <c r="BF347" s="230">
        <f>IF(N347="snížená",J347,0)</f>
        <v>0</v>
      </c>
      <c r="BG347" s="230">
        <f>IF(N347="zákl. přenesená",J347,0)</f>
        <v>0</v>
      </c>
      <c r="BH347" s="230">
        <f>IF(N347="sníž. přenesená",J347,0)</f>
        <v>0</v>
      </c>
      <c r="BI347" s="230">
        <f>IF(N347="nulová",J347,0)</f>
        <v>0</v>
      </c>
      <c r="BJ347" s="17" t="s">
        <v>84</v>
      </c>
      <c r="BK347" s="230">
        <f>ROUND(I347*H347,2)</f>
        <v>0</v>
      </c>
      <c r="BL347" s="17" t="s">
        <v>157</v>
      </c>
      <c r="BM347" s="229" t="s">
        <v>468</v>
      </c>
    </row>
    <row r="348" s="13" customFormat="1">
      <c r="A348" s="13"/>
      <c r="B348" s="231"/>
      <c r="C348" s="232"/>
      <c r="D348" s="233" t="s">
        <v>158</v>
      </c>
      <c r="E348" s="234" t="s">
        <v>1</v>
      </c>
      <c r="F348" s="235" t="s">
        <v>469</v>
      </c>
      <c r="G348" s="232"/>
      <c r="H348" s="236">
        <v>27</v>
      </c>
      <c r="I348" s="237"/>
      <c r="J348" s="232"/>
      <c r="K348" s="232"/>
      <c r="L348" s="238"/>
      <c r="M348" s="239"/>
      <c r="N348" s="240"/>
      <c r="O348" s="240"/>
      <c r="P348" s="240"/>
      <c r="Q348" s="240"/>
      <c r="R348" s="240"/>
      <c r="S348" s="240"/>
      <c r="T348" s="241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2" t="s">
        <v>158</v>
      </c>
      <c r="AU348" s="242" t="s">
        <v>86</v>
      </c>
      <c r="AV348" s="13" t="s">
        <v>86</v>
      </c>
      <c r="AW348" s="13" t="s">
        <v>32</v>
      </c>
      <c r="AX348" s="13" t="s">
        <v>76</v>
      </c>
      <c r="AY348" s="242" t="s">
        <v>150</v>
      </c>
    </row>
    <row r="349" s="14" customFormat="1">
      <c r="A349" s="14"/>
      <c r="B349" s="243"/>
      <c r="C349" s="244"/>
      <c r="D349" s="233" t="s">
        <v>158</v>
      </c>
      <c r="E349" s="245" t="s">
        <v>1</v>
      </c>
      <c r="F349" s="246" t="s">
        <v>160</v>
      </c>
      <c r="G349" s="244"/>
      <c r="H349" s="247">
        <v>27</v>
      </c>
      <c r="I349" s="248"/>
      <c r="J349" s="244"/>
      <c r="K349" s="244"/>
      <c r="L349" s="249"/>
      <c r="M349" s="250"/>
      <c r="N349" s="251"/>
      <c r="O349" s="251"/>
      <c r="P349" s="251"/>
      <c r="Q349" s="251"/>
      <c r="R349" s="251"/>
      <c r="S349" s="251"/>
      <c r="T349" s="252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53" t="s">
        <v>158</v>
      </c>
      <c r="AU349" s="253" t="s">
        <v>86</v>
      </c>
      <c r="AV349" s="14" t="s">
        <v>157</v>
      </c>
      <c r="AW349" s="14" t="s">
        <v>32</v>
      </c>
      <c r="AX349" s="14" t="s">
        <v>84</v>
      </c>
      <c r="AY349" s="253" t="s">
        <v>150</v>
      </c>
    </row>
    <row r="350" s="2" customFormat="1" ht="16.5" customHeight="1">
      <c r="A350" s="38"/>
      <c r="B350" s="39"/>
      <c r="C350" s="265" t="s">
        <v>312</v>
      </c>
      <c r="D350" s="265" t="s">
        <v>350</v>
      </c>
      <c r="E350" s="266" t="s">
        <v>470</v>
      </c>
      <c r="F350" s="267" t="s">
        <v>471</v>
      </c>
      <c r="G350" s="268" t="s">
        <v>155</v>
      </c>
      <c r="H350" s="269">
        <v>28.917000000000002</v>
      </c>
      <c r="I350" s="270"/>
      <c r="J350" s="271">
        <f>ROUND(I350*H350,2)</f>
        <v>0</v>
      </c>
      <c r="K350" s="267" t="s">
        <v>156</v>
      </c>
      <c r="L350" s="272"/>
      <c r="M350" s="273" t="s">
        <v>1</v>
      </c>
      <c r="N350" s="274" t="s">
        <v>41</v>
      </c>
      <c r="O350" s="91"/>
      <c r="P350" s="227">
        <f>O350*H350</f>
        <v>0</v>
      </c>
      <c r="Q350" s="227">
        <v>0</v>
      </c>
      <c r="R350" s="227">
        <f>Q350*H350</f>
        <v>0</v>
      </c>
      <c r="S350" s="227">
        <v>0</v>
      </c>
      <c r="T350" s="228">
        <f>S350*H350</f>
        <v>0</v>
      </c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R350" s="229" t="s">
        <v>173</v>
      </c>
      <c r="AT350" s="229" t="s">
        <v>350</v>
      </c>
      <c r="AU350" s="229" t="s">
        <v>86</v>
      </c>
      <c r="AY350" s="17" t="s">
        <v>150</v>
      </c>
      <c r="BE350" s="230">
        <f>IF(N350="základní",J350,0)</f>
        <v>0</v>
      </c>
      <c r="BF350" s="230">
        <f>IF(N350="snížená",J350,0)</f>
        <v>0</v>
      </c>
      <c r="BG350" s="230">
        <f>IF(N350="zákl. přenesená",J350,0)</f>
        <v>0</v>
      </c>
      <c r="BH350" s="230">
        <f>IF(N350="sníž. přenesená",J350,0)</f>
        <v>0</v>
      </c>
      <c r="BI350" s="230">
        <f>IF(N350="nulová",J350,0)</f>
        <v>0</v>
      </c>
      <c r="BJ350" s="17" t="s">
        <v>84</v>
      </c>
      <c r="BK350" s="230">
        <f>ROUND(I350*H350,2)</f>
        <v>0</v>
      </c>
      <c r="BL350" s="17" t="s">
        <v>157</v>
      </c>
      <c r="BM350" s="229" t="s">
        <v>472</v>
      </c>
    </row>
    <row r="351" s="2" customFormat="1">
      <c r="A351" s="38"/>
      <c r="B351" s="39"/>
      <c r="C351" s="218" t="s">
        <v>473</v>
      </c>
      <c r="D351" s="218" t="s">
        <v>152</v>
      </c>
      <c r="E351" s="219" t="s">
        <v>474</v>
      </c>
      <c r="F351" s="220" t="s">
        <v>475</v>
      </c>
      <c r="G351" s="221" t="s">
        <v>155</v>
      </c>
      <c r="H351" s="222">
        <v>33.043999999999997</v>
      </c>
      <c r="I351" s="223"/>
      <c r="J351" s="224">
        <f>ROUND(I351*H351,2)</f>
        <v>0</v>
      </c>
      <c r="K351" s="220" t="s">
        <v>1</v>
      </c>
      <c r="L351" s="44"/>
      <c r="M351" s="225" t="s">
        <v>1</v>
      </c>
      <c r="N351" s="226" t="s">
        <v>41</v>
      </c>
      <c r="O351" s="91"/>
      <c r="P351" s="227">
        <f>O351*H351</f>
        <v>0</v>
      </c>
      <c r="Q351" s="227">
        <v>0</v>
      </c>
      <c r="R351" s="227">
        <f>Q351*H351</f>
        <v>0</v>
      </c>
      <c r="S351" s="227">
        <v>0</v>
      </c>
      <c r="T351" s="228">
        <f>S351*H351</f>
        <v>0</v>
      </c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R351" s="229" t="s">
        <v>157</v>
      </c>
      <c r="AT351" s="229" t="s">
        <v>152</v>
      </c>
      <c r="AU351" s="229" t="s">
        <v>86</v>
      </c>
      <c r="AY351" s="17" t="s">
        <v>150</v>
      </c>
      <c r="BE351" s="230">
        <f>IF(N351="základní",J351,0)</f>
        <v>0</v>
      </c>
      <c r="BF351" s="230">
        <f>IF(N351="snížená",J351,0)</f>
        <v>0</v>
      </c>
      <c r="BG351" s="230">
        <f>IF(N351="zákl. přenesená",J351,0)</f>
        <v>0</v>
      </c>
      <c r="BH351" s="230">
        <f>IF(N351="sníž. přenesená",J351,0)</f>
        <v>0</v>
      </c>
      <c r="BI351" s="230">
        <f>IF(N351="nulová",J351,0)</f>
        <v>0</v>
      </c>
      <c r="BJ351" s="17" t="s">
        <v>84</v>
      </c>
      <c r="BK351" s="230">
        <f>ROUND(I351*H351,2)</f>
        <v>0</v>
      </c>
      <c r="BL351" s="17" t="s">
        <v>157</v>
      </c>
      <c r="BM351" s="229" t="s">
        <v>476</v>
      </c>
    </row>
    <row r="352" s="13" customFormat="1">
      <c r="A352" s="13"/>
      <c r="B352" s="231"/>
      <c r="C352" s="232"/>
      <c r="D352" s="233" t="s">
        <v>158</v>
      </c>
      <c r="E352" s="234" t="s">
        <v>1</v>
      </c>
      <c r="F352" s="235" t="s">
        <v>477</v>
      </c>
      <c r="G352" s="232"/>
      <c r="H352" s="236">
        <v>31.469999999999999</v>
      </c>
      <c r="I352" s="237"/>
      <c r="J352" s="232"/>
      <c r="K352" s="232"/>
      <c r="L352" s="238"/>
      <c r="M352" s="239"/>
      <c r="N352" s="240"/>
      <c r="O352" s="240"/>
      <c r="P352" s="240"/>
      <c r="Q352" s="240"/>
      <c r="R352" s="240"/>
      <c r="S352" s="240"/>
      <c r="T352" s="241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2" t="s">
        <v>158</v>
      </c>
      <c r="AU352" s="242" t="s">
        <v>86</v>
      </c>
      <c r="AV352" s="13" t="s">
        <v>86</v>
      </c>
      <c r="AW352" s="13" t="s">
        <v>32</v>
      </c>
      <c r="AX352" s="13" t="s">
        <v>76</v>
      </c>
      <c r="AY352" s="242" t="s">
        <v>150</v>
      </c>
    </row>
    <row r="353" s="13" customFormat="1">
      <c r="A353" s="13"/>
      <c r="B353" s="231"/>
      <c r="C353" s="232"/>
      <c r="D353" s="233" t="s">
        <v>158</v>
      </c>
      <c r="E353" s="234" t="s">
        <v>1</v>
      </c>
      <c r="F353" s="235" t="s">
        <v>478</v>
      </c>
      <c r="G353" s="232"/>
      <c r="H353" s="236">
        <v>1.5740000000000001</v>
      </c>
      <c r="I353" s="237"/>
      <c r="J353" s="232"/>
      <c r="K353" s="232"/>
      <c r="L353" s="238"/>
      <c r="M353" s="239"/>
      <c r="N353" s="240"/>
      <c r="O353" s="240"/>
      <c r="P353" s="240"/>
      <c r="Q353" s="240"/>
      <c r="R353" s="240"/>
      <c r="S353" s="240"/>
      <c r="T353" s="241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2" t="s">
        <v>158</v>
      </c>
      <c r="AU353" s="242" t="s">
        <v>86</v>
      </c>
      <c r="AV353" s="13" t="s">
        <v>86</v>
      </c>
      <c r="AW353" s="13" t="s">
        <v>32</v>
      </c>
      <c r="AX353" s="13" t="s">
        <v>76</v>
      </c>
      <c r="AY353" s="242" t="s">
        <v>150</v>
      </c>
    </row>
    <row r="354" s="14" customFormat="1">
      <c r="A354" s="14"/>
      <c r="B354" s="243"/>
      <c r="C354" s="244"/>
      <c r="D354" s="233" t="s">
        <v>158</v>
      </c>
      <c r="E354" s="245" t="s">
        <v>1</v>
      </c>
      <c r="F354" s="246" t="s">
        <v>160</v>
      </c>
      <c r="G354" s="244"/>
      <c r="H354" s="247">
        <v>33.043999999999997</v>
      </c>
      <c r="I354" s="248"/>
      <c r="J354" s="244"/>
      <c r="K354" s="244"/>
      <c r="L354" s="249"/>
      <c r="M354" s="250"/>
      <c r="N354" s="251"/>
      <c r="O354" s="251"/>
      <c r="P354" s="251"/>
      <c r="Q354" s="251"/>
      <c r="R354" s="251"/>
      <c r="S354" s="251"/>
      <c r="T354" s="252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53" t="s">
        <v>158</v>
      </c>
      <c r="AU354" s="253" t="s">
        <v>86</v>
      </c>
      <c r="AV354" s="14" t="s">
        <v>157</v>
      </c>
      <c r="AW354" s="14" t="s">
        <v>32</v>
      </c>
      <c r="AX354" s="14" t="s">
        <v>84</v>
      </c>
      <c r="AY354" s="253" t="s">
        <v>150</v>
      </c>
    </row>
    <row r="355" s="2" customFormat="1">
      <c r="A355" s="38"/>
      <c r="B355" s="39"/>
      <c r="C355" s="218" t="s">
        <v>316</v>
      </c>
      <c r="D355" s="218" t="s">
        <v>152</v>
      </c>
      <c r="E355" s="219" t="s">
        <v>479</v>
      </c>
      <c r="F355" s="220" t="s">
        <v>480</v>
      </c>
      <c r="G355" s="221" t="s">
        <v>292</v>
      </c>
      <c r="H355" s="222">
        <v>1</v>
      </c>
      <c r="I355" s="223"/>
      <c r="J355" s="224">
        <f>ROUND(I355*H355,2)</f>
        <v>0</v>
      </c>
      <c r="K355" s="220" t="s">
        <v>1</v>
      </c>
      <c r="L355" s="44"/>
      <c r="M355" s="225" t="s">
        <v>1</v>
      </c>
      <c r="N355" s="226" t="s">
        <v>41</v>
      </c>
      <c r="O355" s="91"/>
      <c r="P355" s="227">
        <f>O355*H355</f>
        <v>0</v>
      </c>
      <c r="Q355" s="227">
        <v>0</v>
      </c>
      <c r="R355" s="227">
        <f>Q355*H355</f>
        <v>0</v>
      </c>
      <c r="S355" s="227">
        <v>0</v>
      </c>
      <c r="T355" s="228">
        <f>S355*H355</f>
        <v>0</v>
      </c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R355" s="229" t="s">
        <v>157</v>
      </c>
      <c r="AT355" s="229" t="s">
        <v>152</v>
      </c>
      <c r="AU355" s="229" t="s">
        <v>86</v>
      </c>
      <c r="AY355" s="17" t="s">
        <v>150</v>
      </c>
      <c r="BE355" s="230">
        <f>IF(N355="základní",J355,0)</f>
        <v>0</v>
      </c>
      <c r="BF355" s="230">
        <f>IF(N355="snížená",J355,0)</f>
        <v>0</v>
      </c>
      <c r="BG355" s="230">
        <f>IF(N355="zákl. přenesená",J355,0)</f>
        <v>0</v>
      </c>
      <c r="BH355" s="230">
        <f>IF(N355="sníž. přenesená",J355,0)</f>
        <v>0</v>
      </c>
      <c r="BI355" s="230">
        <f>IF(N355="nulová",J355,0)</f>
        <v>0</v>
      </c>
      <c r="BJ355" s="17" t="s">
        <v>84</v>
      </c>
      <c r="BK355" s="230">
        <f>ROUND(I355*H355,2)</f>
        <v>0</v>
      </c>
      <c r="BL355" s="17" t="s">
        <v>157</v>
      </c>
      <c r="BM355" s="229" t="s">
        <v>481</v>
      </c>
    </row>
    <row r="356" s="13" customFormat="1">
      <c r="A356" s="13"/>
      <c r="B356" s="231"/>
      <c r="C356" s="232"/>
      <c r="D356" s="233" t="s">
        <v>158</v>
      </c>
      <c r="E356" s="234" t="s">
        <v>1</v>
      </c>
      <c r="F356" s="235" t="s">
        <v>84</v>
      </c>
      <c r="G356" s="232"/>
      <c r="H356" s="236">
        <v>1</v>
      </c>
      <c r="I356" s="237"/>
      <c r="J356" s="232"/>
      <c r="K356" s="232"/>
      <c r="L356" s="238"/>
      <c r="M356" s="239"/>
      <c r="N356" s="240"/>
      <c r="O356" s="240"/>
      <c r="P356" s="240"/>
      <c r="Q356" s="240"/>
      <c r="R356" s="240"/>
      <c r="S356" s="240"/>
      <c r="T356" s="241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2" t="s">
        <v>158</v>
      </c>
      <c r="AU356" s="242" t="s">
        <v>86</v>
      </c>
      <c r="AV356" s="13" t="s">
        <v>86</v>
      </c>
      <c r="AW356" s="13" t="s">
        <v>32</v>
      </c>
      <c r="AX356" s="13" t="s">
        <v>76</v>
      </c>
      <c r="AY356" s="242" t="s">
        <v>150</v>
      </c>
    </row>
    <row r="357" s="14" customFormat="1">
      <c r="A357" s="14"/>
      <c r="B357" s="243"/>
      <c r="C357" s="244"/>
      <c r="D357" s="233" t="s">
        <v>158</v>
      </c>
      <c r="E357" s="245" t="s">
        <v>1</v>
      </c>
      <c r="F357" s="246" t="s">
        <v>160</v>
      </c>
      <c r="G357" s="244"/>
      <c r="H357" s="247">
        <v>1</v>
      </c>
      <c r="I357" s="248"/>
      <c r="J357" s="244"/>
      <c r="K357" s="244"/>
      <c r="L357" s="249"/>
      <c r="M357" s="250"/>
      <c r="N357" s="251"/>
      <c r="O357" s="251"/>
      <c r="P357" s="251"/>
      <c r="Q357" s="251"/>
      <c r="R357" s="251"/>
      <c r="S357" s="251"/>
      <c r="T357" s="252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53" t="s">
        <v>158</v>
      </c>
      <c r="AU357" s="253" t="s">
        <v>86</v>
      </c>
      <c r="AV357" s="14" t="s">
        <v>157</v>
      </c>
      <c r="AW357" s="14" t="s">
        <v>32</v>
      </c>
      <c r="AX357" s="14" t="s">
        <v>84</v>
      </c>
      <c r="AY357" s="253" t="s">
        <v>150</v>
      </c>
    </row>
    <row r="358" s="2" customFormat="1">
      <c r="A358" s="38"/>
      <c r="B358" s="39"/>
      <c r="C358" s="218" t="s">
        <v>482</v>
      </c>
      <c r="D358" s="218" t="s">
        <v>152</v>
      </c>
      <c r="E358" s="219" t="s">
        <v>483</v>
      </c>
      <c r="F358" s="220" t="s">
        <v>484</v>
      </c>
      <c r="G358" s="221" t="s">
        <v>292</v>
      </c>
      <c r="H358" s="222">
        <v>1</v>
      </c>
      <c r="I358" s="223"/>
      <c r="J358" s="224">
        <f>ROUND(I358*H358,2)</f>
        <v>0</v>
      </c>
      <c r="K358" s="220" t="s">
        <v>1</v>
      </c>
      <c r="L358" s="44"/>
      <c r="M358" s="225" t="s">
        <v>1</v>
      </c>
      <c r="N358" s="226" t="s">
        <v>41</v>
      </c>
      <c r="O358" s="91"/>
      <c r="P358" s="227">
        <f>O358*H358</f>
        <v>0</v>
      </c>
      <c r="Q358" s="227">
        <v>0</v>
      </c>
      <c r="R358" s="227">
        <f>Q358*H358</f>
        <v>0</v>
      </c>
      <c r="S358" s="227">
        <v>0</v>
      </c>
      <c r="T358" s="228">
        <f>S358*H358</f>
        <v>0</v>
      </c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R358" s="229" t="s">
        <v>157</v>
      </c>
      <c r="AT358" s="229" t="s">
        <v>152</v>
      </c>
      <c r="AU358" s="229" t="s">
        <v>86</v>
      </c>
      <c r="AY358" s="17" t="s">
        <v>150</v>
      </c>
      <c r="BE358" s="230">
        <f>IF(N358="základní",J358,0)</f>
        <v>0</v>
      </c>
      <c r="BF358" s="230">
        <f>IF(N358="snížená",J358,0)</f>
        <v>0</v>
      </c>
      <c r="BG358" s="230">
        <f>IF(N358="zákl. přenesená",J358,0)</f>
        <v>0</v>
      </c>
      <c r="BH358" s="230">
        <f>IF(N358="sníž. přenesená",J358,0)</f>
        <v>0</v>
      </c>
      <c r="BI358" s="230">
        <f>IF(N358="nulová",J358,0)</f>
        <v>0</v>
      </c>
      <c r="BJ358" s="17" t="s">
        <v>84</v>
      </c>
      <c r="BK358" s="230">
        <f>ROUND(I358*H358,2)</f>
        <v>0</v>
      </c>
      <c r="BL358" s="17" t="s">
        <v>157</v>
      </c>
      <c r="BM358" s="229" t="s">
        <v>485</v>
      </c>
    </row>
    <row r="359" s="2" customFormat="1">
      <c r="A359" s="38"/>
      <c r="B359" s="39"/>
      <c r="C359" s="218" t="s">
        <v>319</v>
      </c>
      <c r="D359" s="218" t="s">
        <v>152</v>
      </c>
      <c r="E359" s="219" t="s">
        <v>486</v>
      </c>
      <c r="F359" s="220" t="s">
        <v>487</v>
      </c>
      <c r="G359" s="221" t="s">
        <v>292</v>
      </c>
      <c r="H359" s="222">
        <v>1</v>
      </c>
      <c r="I359" s="223"/>
      <c r="J359" s="224">
        <f>ROUND(I359*H359,2)</f>
        <v>0</v>
      </c>
      <c r="K359" s="220" t="s">
        <v>1</v>
      </c>
      <c r="L359" s="44"/>
      <c r="M359" s="225" t="s">
        <v>1</v>
      </c>
      <c r="N359" s="226" t="s">
        <v>41</v>
      </c>
      <c r="O359" s="91"/>
      <c r="P359" s="227">
        <f>O359*H359</f>
        <v>0</v>
      </c>
      <c r="Q359" s="227">
        <v>0</v>
      </c>
      <c r="R359" s="227">
        <f>Q359*H359</f>
        <v>0</v>
      </c>
      <c r="S359" s="227">
        <v>0</v>
      </c>
      <c r="T359" s="228">
        <f>S359*H359</f>
        <v>0</v>
      </c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R359" s="229" t="s">
        <v>157</v>
      </c>
      <c r="AT359" s="229" t="s">
        <v>152</v>
      </c>
      <c r="AU359" s="229" t="s">
        <v>86</v>
      </c>
      <c r="AY359" s="17" t="s">
        <v>150</v>
      </c>
      <c r="BE359" s="230">
        <f>IF(N359="základní",J359,0)</f>
        <v>0</v>
      </c>
      <c r="BF359" s="230">
        <f>IF(N359="snížená",J359,0)</f>
        <v>0</v>
      </c>
      <c r="BG359" s="230">
        <f>IF(N359="zákl. přenesená",J359,0)</f>
        <v>0</v>
      </c>
      <c r="BH359" s="230">
        <f>IF(N359="sníž. přenesená",J359,0)</f>
        <v>0</v>
      </c>
      <c r="BI359" s="230">
        <f>IF(N359="nulová",J359,0)</f>
        <v>0</v>
      </c>
      <c r="BJ359" s="17" t="s">
        <v>84</v>
      </c>
      <c r="BK359" s="230">
        <f>ROUND(I359*H359,2)</f>
        <v>0</v>
      </c>
      <c r="BL359" s="17" t="s">
        <v>157</v>
      </c>
      <c r="BM359" s="229" t="s">
        <v>488</v>
      </c>
    </row>
    <row r="360" s="13" customFormat="1">
      <c r="A360" s="13"/>
      <c r="B360" s="231"/>
      <c r="C360" s="232"/>
      <c r="D360" s="233" t="s">
        <v>158</v>
      </c>
      <c r="E360" s="234" t="s">
        <v>1</v>
      </c>
      <c r="F360" s="235" t="s">
        <v>84</v>
      </c>
      <c r="G360" s="232"/>
      <c r="H360" s="236">
        <v>1</v>
      </c>
      <c r="I360" s="237"/>
      <c r="J360" s="232"/>
      <c r="K360" s="232"/>
      <c r="L360" s="238"/>
      <c r="M360" s="239"/>
      <c r="N360" s="240"/>
      <c r="O360" s="240"/>
      <c r="P360" s="240"/>
      <c r="Q360" s="240"/>
      <c r="R360" s="240"/>
      <c r="S360" s="240"/>
      <c r="T360" s="241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2" t="s">
        <v>158</v>
      </c>
      <c r="AU360" s="242" t="s">
        <v>86</v>
      </c>
      <c r="AV360" s="13" t="s">
        <v>86</v>
      </c>
      <c r="AW360" s="13" t="s">
        <v>32</v>
      </c>
      <c r="AX360" s="13" t="s">
        <v>76</v>
      </c>
      <c r="AY360" s="242" t="s">
        <v>150</v>
      </c>
    </row>
    <row r="361" s="14" customFormat="1">
      <c r="A361" s="14"/>
      <c r="B361" s="243"/>
      <c r="C361" s="244"/>
      <c r="D361" s="233" t="s">
        <v>158</v>
      </c>
      <c r="E361" s="245" t="s">
        <v>1</v>
      </c>
      <c r="F361" s="246" t="s">
        <v>160</v>
      </c>
      <c r="G361" s="244"/>
      <c r="H361" s="247">
        <v>1</v>
      </c>
      <c r="I361" s="248"/>
      <c r="J361" s="244"/>
      <c r="K361" s="244"/>
      <c r="L361" s="249"/>
      <c r="M361" s="250"/>
      <c r="N361" s="251"/>
      <c r="O361" s="251"/>
      <c r="P361" s="251"/>
      <c r="Q361" s="251"/>
      <c r="R361" s="251"/>
      <c r="S361" s="251"/>
      <c r="T361" s="252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53" t="s">
        <v>158</v>
      </c>
      <c r="AU361" s="253" t="s">
        <v>86</v>
      </c>
      <c r="AV361" s="14" t="s">
        <v>157</v>
      </c>
      <c r="AW361" s="14" t="s">
        <v>32</v>
      </c>
      <c r="AX361" s="14" t="s">
        <v>84</v>
      </c>
      <c r="AY361" s="253" t="s">
        <v>150</v>
      </c>
    </row>
    <row r="362" s="2" customFormat="1">
      <c r="A362" s="38"/>
      <c r="B362" s="39"/>
      <c r="C362" s="218" t="s">
        <v>489</v>
      </c>
      <c r="D362" s="218" t="s">
        <v>152</v>
      </c>
      <c r="E362" s="219" t="s">
        <v>490</v>
      </c>
      <c r="F362" s="220" t="s">
        <v>491</v>
      </c>
      <c r="G362" s="221" t="s">
        <v>292</v>
      </c>
      <c r="H362" s="222">
        <v>1</v>
      </c>
      <c r="I362" s="223"/>
      <c r="J362" s="224">
        <f>ROUND(I362*H362,2)</f>
        <v>0</v>
      </c>
      <c r="K362" s="220" t="s">
        <v>1</v>
      </c>
      <c r="L362" s="44"/>
      <c r="M362" s="225" t="s">
        <v>1</v>
      </c>
      <c r="N362" s="226" t="s">
        <v>41</v>
      </c>
      <c r="O362" s="91"/>
      <c r="P362" s="227">
        <f>O362*H362</f>
        <v>0</v>
      </c>
      <c r="Q362" s="227">
        <v>0</v>
      </c>
      <c r="R362" s="227">
        <f>Q362*H362</f>
        <v>0</v>
      </c>
      <c r="S362" s="227">
        <v>0</v>
      </c>
      <c r="T362" s="228">
        <f>S362*H362</f>
        <v>0</v>
      </c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R362" s="229" t="s">
        <v>157</v>
      </c>
      <c r="AT362" s="229" t="s">
        <v>152</v>
      </c>
      <c r="AU362" s="229" t="s">
        <v>86</v>
      </c>
      <c r="AY362" s="17" t="s">
        <v>150</v>
      </c>
      <c r="BE362" s="230">
        <f>IF(N362="základní",J362,0)</f>
        <v>0</v>
      </c>
      <c r="BF362" s="230">
        <f>IF(N362="snížená",J362,0)</f>
        <v>0</v>
      </c>
      <c r="BG362" s="230">
        <f>IF(N362="zákl. přenesená",J362,0)</f>
        <v>0</v>
      </c>
      <c r="BH362" s="230">
        <f>IF(N362="sníž. přenesená",J362,0)</f>
        <v>0</v>
      </c>
      <c r="BI362" s="230">
        <f>IF(N362="nulová",J362,0)</f>
        <v>0</v>
      </c>
      <c r="BJ362" s="17" t="s">
        <v>84</v>
      </c>
      <c r="BK362" s="230">
        <f>ROUND(I362*H362,2)</f>
        <v>0</v>
      </c>
      <c r="BL362" s="17" t="s">
        <v>157</v>
      </c>
      <c r="BM362" s="229" t="s">
        <v>492</v>
      </c>
    </row>
    <row r="363" s="13" customFormat="1">
      <c r="A363" s="13"/>
      <c r="B363" s="231"/>
      <c r="C363" s="232"/>
      <c r="D363" s="233" t="s">
        <v>158</v>
      </c>
      <c r="E363" s="234" t="s">
        <v>1</v>
      </c>
      <c r="F363" s="235" t="s">
        <v>84</v>
      </c>
      <c r="G363" s="232"/>
      <c r="H363" s="236">
        <v>1</v>
      </c>
      <c r="I363" s="237"/>
      <c r="J363" s="232"/>
      <c r="K363" s="232"/>
      <c r="L363" s="238"/>
      <c r="M363" s="239"/>
      <c r="N363" s="240"/>
      <c r="O363" s="240"/>
      <c r="P363" s="240"/>
      <c r="Q363" s="240"/>
      <c r="R363" s="240"/>
      <c r="S363" s="240"/>
      <c r="T363" s="241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2" t="s">
        <v>158</v>
      </c>
      <c r="AU363" s="242" t="s">
        <v>86</v>
      </c>
      <c r="AV363" s="13" t="s">
        <v>86</v>
      </c>
      <c r="AW363" s="13" t="s">
        <v>32</v>
      </c>
      <c r="AX363" s="13" t="s">
        <v>76</v>
      </c>
      <c r="AY363" s="242" t="s">
        <v>150</v>
      </c>
    </row>
    <row r="364" s="14" customFormat="1">
      <c r="A364" s="14"/>
      <c r="B364" s="243"/>
      <c r="C364" s="244"/>
      <c r="D364" s="233" t="s">
        <v>158</v>
      </c>
      <c r="E364" s="245" t="s">
        <v>1</v>
      </c>
      <c r="F364" s="246" t="s">
        <v>160</v>
      </c>
      <c r="G364" s="244"/>
      <c r="H364" s="247">
        <v>1</v>
      </c>
      <c r="I364" s="248"/>
      <c r="J364" s="244"/>
      <c r="K364" s="244"/>
      <c r="L364" s="249"/>
      <c r="M364" s="250"/>
      <c r="N364" s="251"/>
      <c r="O364" s="251"/>
      <c r="P364" s="251"/>
      <c r="Q364" s="251"/>
      <c r="R364" s="251"/>
      <c r="S364" s="251"/>
      <c r="T364" s="252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53" t="s">
        <v>158</v>
      </c>
      <c r="AU364" s="253" t="s">
        <v>86</v>
      </c>
      <c r="AV364" s="14" t="s">
        <v>157</v>
      </c>
      <c r="AW364" s="14" t="s">
        <v>32</v>
      </c>
      <c r="AX364" s="14" t="s">
        <v>84</v>
      </c>
      <c r="AY364" s="253" t="s">
        <v>150</v>
      </c>
    </row>
    <row r="365" s="2" customFormat="1">
      <c r="A365" s="38"/>
      <c r="B365" s="39"/>
      <c r="C365" s="218" t="s">
        <v>323</v>
      </c>
      <c r="D365" s="218" t="s">
        <v>152</v>
      </c>
      <c r="E365" s="219" t="s">
        <v>493</v>
      </c>
      <c r="F365" s="220" t="s">
        <v>494</v>
      </c>
      <c r="G365" s="221" t="s">
        <v>292</v>
      </c>
      <c r="H365" s="222">
        <v>1</v>
      </c>
      <c r="I365" s="223"/>
      <c r="J365" s="224">
        <f>ROUND(I365*H365,2)</f>
        <v>0</v>
      </c>
      <c r="K365" s="220" t="s">
        <v>1</v>
      </c>
      <c r="L365" s="44"/>
      <c r="M365" s="225" t="s">
        <v>1</v>
      </c>
      <c r="N365" s="226" t="s">
        <v>41</v>
      </c>
      <c r="O365" s="91"/>
      <c r="P365" s="227">
        <f>O365*H365</f>
        <v>0</v>
      </c>
      <c r="Q365" s="227">
        <v>0</v>
      </c>
      <c r="R365" s="227">
        <f>Q365*H365</f>
        <v>0</v>
      </c>
      <c r="S365" s="227">
        <v>0</v>
      </c>
      <c r="T365" s="228">
        <f>S365*H365</f>
        <v>0</v>
      </c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R365" s="229" t="s">
        <v>157</v>
      </c>
      <c r="AT365" s="229" t="s">
        <v>152</v>
      </c>
      <c r="AU365" s="229" t="s">
        <v>86</v>
      </c>
      <c r="AY365" s="17" t="s">
        <v>150</v>
      </c>
      <c r="BE365" s="230">
        <f>IF(N365="základní",J365,0)</f>
        <v>0</v>
      </c>
      <c r="BF365" s="230">
        <f>IF(N365="snížená",J365,0)</f>
        <v>0</v>
      </c>
      <c r="BG365" s="230">
        <f>IF(N365="zákl. přenesená",J365,0)</f>
        <v>0</v>
      </c>
      <c r="BH365" s="230">
        <f>IF(N365="sníž. přenesená",J365,0)</f>
        <v>0</v>
      </c>
      <c r="BI365" s="230">
        <f>IF(N365="nulová",J365,0)</f>
        <v>0</v>
      </c>
      <c r="BJ365" s="17" t="s">
        <v>84</v>
      </c>
      <c r="BK365" s="230">
        <f>ROUND(I365*H365,2)</f>
        <v>0</v>
      </c>
      <c r="BL365" s="17" t="s">
        <v>157</v>
      </c>
      <c r="BM365" s="229" t="s">
        <v>495</v>
      </c>
    </row>
    <row r="366" s="13" customFormat="1">
      <c r="A366" s="13"/>
      <c r="B366" s="231"/>
      <c r="C366" s="232"/>
      <c r="D366" s="233" t="s">
        <v>158</v>
      </c>
      <c r="E366" s="234" t="s">
        <v>1</v>
      </c>
      <c r="F366" s="235" t="s">
        <v>84</v>
      </c>
      <c r="G366" s="232"/>
      <c r="H366" s="236">
        <v>1</v>
      </c>
      <c r="I366" s="237"/>
      <c r="J366" s="232"/>
      <c r="K366" s="232"/>
      <c r="L366" s="238"/>
      <c r="M366" s="239"/>
      <c r="N366" s="240"/>
      <c r="O366" s="240"/>
      <c r="P366" s="240"/>
      <c r="Q366" s="240"/>
      <c r="R366" s="240"/>
      <c r="S366" s="240"/>
      <c r="T366" s="241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2" t="s">
        <v>158</v>
      </c>
      <c r="AU366" s="242" t="s">
        <v>86</v>
      </c>
      <c r="AV366" s="13" t="s">
        <v>86</v>
      </c>
      <c r="AW366" s="13" t="s">
        <v>32</v>
      </c>
      <c r="AX366" s="13" t="s">
        <v>76</v>
      </c>
      <c r="AY366" s="242" t="s">
        <v>150</v>
      </c>
    </row>
    <row r="367" s="14" customFormat="1">
      <c r="A367" s="14"/>
      <c r="B367" s="243"/>
      <c r="C367" s="244"/>
      <c r="D367" s="233" t="s">
        <v>158</v>
      </c>
      <c r="E367" s="245" t="s">
        <v>1</v>
      </c>
      <c r="F367" s="246" t="s">
        <v>160</v>
      </c>
      <c r="G367" s="244"/>
      <c r="H367" s="247">
        <v>1</v>
      </c>
      <c r="I367" s="248"/>
      <c r="J367" s="244"/>
      <c r="K367" s="244"/>
      <c r="L367" s="249"/>
      <c r="M367" s="250"/>
      <c r="N367" s="251"/>
      <c r="O367" s="251"/>
      <c r="P367" s="251"/>
      <c r="Q367" s="251"/>
      <c r="R367" s="251"/>
      <c r="S367" s="251"/>
      <c r="T367" s="252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53" t="s">
        <v>158</v>
      </c>
      <c r="AU367" s="253" t="s">
        <v>86</v>
      </c>
      <c r="AV367" s="14" t="s">
        <v>157</v>
      </c>
      <c r="AW367" s="14" t="s">
        <v>32</v>
      </c>
      <c r="AX367" s="14" t="s">
        <v>84</v>
      </c>
      <c r="AY367" s="253" t="s">
        <v>150</v>
      </c>
    </row>
    <row r="368" s="2" customFormat="1">
      <c r="A368" s="38"/>
      <c r="B368" s="39"/>
      <c r="C368" s="218" t="s">
        <v>496</v>
      </c>
      <c r="D368" s="218" t="s">
        <v>152</v>
      </c>
      <c r="E368" s="219" t="s">
        <v>497</v>
      </c>
      <c r="F368" s="220" t="s">
        <v>498</v>
      </c>
      <c r="G368" s="221" t="s">
        <v>292</v>
      </c>
      <c r="H368" s="222">
        <v>1</v>
      </c>
      <c r="I368" s="223"/>
      <c r="J368" s="224">
        <f>ROUND(I368*H368,2)</f>
        <v>0</v>
      </c>
      <c r="K368" s="220" t="s">
        <v>1</v>
      </c>
      <c r="L368" s="44"/>
      <c r="M368" s="225" t="s">
        <v>1</v>
      </c>
      <c r="N368" s="226" t="s">
        <v>41</v>
      </c>
      <c r="O368" s="91"/>
      <c r="P368" s="227">
        <f>O368*H368</f>
        <v>0</v>
      </c>
      <c r="Q368" s="227">
        <v>0</v>
      </c>
      <c r="R368" s="227">
        <f>Q368*H368</f>
        <v>0</v>
      </c>
      <c r="S368" s="227">
        <v>0</v>
      </c>
      <c r="T368" s="228">
        <f>S368*H368</f>
        <v>0</v>
      </c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R368" s="229" t="s">
        <v>157</v>
      </c>
      <c r="AT368" s="229" t="s">
        <v>152</v>
      </c>
      <c r="AU368" s="229" t="s">
        <v>86</v>
      </c>
      <c r="AY368" s="17" t="s">
        <v>150</v>
      </c>
      <c r="BE368" s="230">
        <f>IF(N368="základní",J368,0)</f>
        <v>0</v>
      </c>
      <c r="BF368" s="230">
        <f>IF(N368="snížená",J368,0)</f>
        <v>0</v>
      </c>
      <c r="BG368" s="230">
        <f>IF(N368="zákl. přenesená",J368,0)</f>
        <v>0</v>
      </c>
      <c r="BH368" s="230">
        <f>IF(N368="sníž. přenesená",J368,0)</f>
        <v>0</v>
      </c>
      <c r="BI368" s="230">
        <f>IF(N368="nulová",J368,0)</f>
        <v>0</v>
      </c>
      <c r="BJ368" s="17" t="s">
        <v>84</v>
      </c>
      <c r="BK368" s="230">
        <f>ROUND(I368*H368,2)</f>
        <v>0</v>
      </c>
      <c r="BL368" s="17" t="s">
        <v>157</v>
      </c>
      <c r="BM368" s="229" t="s">
        <v>499</v>
      </c>
    </row>
    <row r="369" s="13" customFormat="1">
      <c r="A369" s="13"/>
      <c r="B369" s="231"/>
      <c r="C369" s="232"/>
      <c r="D369" s="233" t="s">
        <v>158</v>
      </c>
      <c r="E369" s="234" t="s">
        <v>1</v>
      </c>
      <c r="F369" s="235" t="s">
        <v>84</v>
      </c>
      <c r="G369" s="232"/>
      <c r="H369" s="236">
        <v>1</v>
      </c>
      <c r="I369" s="237"/>
      <c r="J369" s="232"/>
      <c r="K369" s="232"/>
      <c r="L369" s="238"/>
      <c r="M369" s="239"/>
      <c r="N369" s="240"/>
      <c r="O369" s="240"/>
      <c r="P369" s="240"/>
      <c r="Q369" s="240"/>
      <c r="R369" s="240"/>
      <c r="S369" s="240"/>
      <c r="T369" s="241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42" t="s">
        <v>158</v>
      </c>
      <c r="AU369" s="242" t="s">
        <v>86</v>
      </c>
      <c r="AV369" s="13" t="s">
        <v>86</v>
      </c>
      <c r="AW369" s="13" t="s">
        <v>32</v>
      </c>
      <c r="AX369" s="13" t="s">
        <v>76</v>
      </c>
      <c r="AY369" s="242" t="s">
        <v>150</v>
      </c>
    </row>
    <row r="370" s="14" customFormat="1">
      <c r="A370" s="14"/>
      <c r="B370" s="243"/>
      <c r="C370" s="244"/>
      <c r="D370" s="233" t="s">
        <v>158</v>
      </c>
      <c r="E370" s="245" t="s">
        <v>1</v>
      </c>
      <c r="F370" s="246" t="s">
        <v>160</v>
      </c>
      <c r="G370" s="244"/>
      <c r="H370" s="247">
        <v>1</v>
      </c>
      <c r="I370" s="248"/>
      <c r="J370" s="244"/>
      <c r="K370" s="244"/>
      <c r="L370" s="249"/>
      <c r="M370" s="250"/>
      <c r="N370" s="251"/>
      <c r="O370" s="251"/>
      <c r="P370" s="251"/>
      <c r="Q370" s="251"/>
      <c r="R370" s="251"/>
      <c r="S370" s="251"/>
      <c r="T370" s="252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53" t="s">
        <v>158</v>
      </c>
      <c r="AU370" s="253" t="s">
        <v>86</v>
      </c>
      <c r="AV370" s="14" t="s">
        <v>157</v>
      </c>
      <c r="AW370" s="14" t="s">
        <v>32</v>
      </c>
      <c r="AX370" s="14" t="s">
        <v>84</v>
      </c>
      <c r="AY370" s="253" t="s">
        <v>150</v>
      </c>
    </row>
    <row r="371" s="2" customFormat="1">
      <c r="A371" s="38"/>
      <c r="B371" s="39"/>
      <c r="C371" s="218" t="s">
        <v>327</v>
      </c>
      <c r="D371" s="218" t="s">
        <v>152</v>
      </c>
      <c r="E371" s="219" t="s">
        <v>500</v>
      </c>
      <c r="F371" s="220" t="s">
        <v>501</v>
      </c>
      <c r="G371" s="221" t="s">
        <v>292</v>
      </c>
      <c r="H371" s="222">
        <v>2</v>
      </c>
      <c r="I371" s="223"/>
      <c r="J371" s="224">
        <f>ROUND(I371*H371,2)</f>
        <v>0</v>
      </c>
      <c r="K371" s="220" t="s">
        <v>1</v>
      </c>
      <c r="L371" s="44"/>
      <c r="M371" s="225" t="s">
        <v>1</v>
      </c>
      <c r="N371" s="226" t="s">
        <v>41</v>
      </c>
      <c r="O371" s="91"/>
      <c r="P371" s="227">
        <f>O371*H371</f>
        <v>0</v>
      </c>
      <c r="Q371" s="227">
        <v>0</v>
      </c>
      <c r="R371" s="227">
        <f>Q371*H371</f>
        <v>0</v>
      </c>
      <c r="S371" s="227">
        <v>0</v>
      </c>
      <c r="T371" s="228">
        <f>S371*H371</f>
        <v>0</v>
      </c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R371" s="229" t="s">
        <v>157</v>
      </c>
      <c r="AT371" s="229" t="s">
        <v>152</v>
      </c>
      <c r="AU371" s="229" t="s">
        <v>86</v>
      </c>
      <c r="AY371" s="17" t="s">
        <v>150</v>
      </c>
      <c r="BE371" s="230">
        <f>IF(N371="základní",J371,0)</f>
        <v>0</v>
      </c>
      <c r="BF371" s="230">
        <f>IF(N371="snížená",J371,0)</f>
        <v>0</v>
      </c>
      <c r="BG371" s="230">
        <f>IF(N371="zákl. přenesená",J371,0)</f>
        <v>0</v>
      </c>
      <c r="BH371" s="230">
        <f>IF(N371="sníž. přenesená",J371,0)</f>
        <v>0</v>
      </c>
      <c r="BI371" s="230">
        <f>IF(N371="nulová",J371,0)</f>
        <v>0</v>
      </c>
      <c r="BJ371" s="17" t="s">
        <v>84</v>
      </c>
      <c r="BK371" s="230">
        <f>ROUND(I371*H371,2)</f>
        <v>0</v>
      </c>
      <c r="BL371" s="17" t="s">
        <v>157</v>
      </c>
      <c r="BM371" s="229" t="s">
        <v>502</v>
      </c>
    </row>
    <row r="372" s="13" customFormat="1">
      <c r="A372" s="13"/>
      <c r="B372" s="231"/>
      <c r="C372" s="232"/>
      <c r="D372" s="233" t="s">
        <v>158</v>
      </c>
      <c r="E372" s="234" t="s">
        <v>1</v>
      </c>
      <c r="F372" s="235" t="s">
        <v>503</v>
      </c>
      <c r="G372" s="232"/>
      <c r="H372" s="236">
        <v>2</v>
      </c>
      <c r="I372" s="237"/>
      <c r="J372" s="232"/>
      <c r="K372" s="232"/>
      <c r="L372" s="238"/>
      <c r="M372" s="239"/>
      <c r="N372" s="240"/>
      <c r="O372" s="240"/>
      <c r="P372" s="240"/>
      <c r="Q372" s="240"/>
      <c r="R372" s="240"/>
      <c r="S372" s="240"/>
      <c r="T372" s="241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2" t="s">
        <v>158</v>
      </c>
      <c r="AU372" s="242" t="s">
        <v>86</v>
      </c>
      <c r="AV372" s="13" t="s">
        <v>86</v>
      </c>
      <c r="AW372" s="13" t="s">
        <v>32</v>
      </c>
      <c r="AX372" s="13" t="s">
        <v>76</v>
      </c>
      <c r="AY372" s="242" t="s">
        <v>150</v>
      </c>
    </row>
    <row r="373" s="14" customFormat="1">
      <c r="A373" s="14"/>
      <c r="B373" s="243"/>
      <c r="C373" s="244"/>
      <c r="D373" s="233" t="s">
        <v>158</v>
      </c>
      <c r="E373" s="245" t="s">
        <v>1</v>
      </c>
      <c r="F373" s="246" t="s">
        <v>160</v>
      </c>
      <c r="G373" s="244"/>
      <c r="H373" s="247">
        <v>2</v>
      </c>
      <c r="I373" s="248"/>
      <c r="J373" s="244"/>
      <c r="K373" s="244"/>
      <c r="L373" s="249"/>
      <c r="M373" s="250"/>
      <c r="N373" s="251"/>
      <c r="O373" s="251"/>
      <c r="P373" s="251"/>
      <c r="Q373" s="251"/>
      <c r="R373" s="251"/>
      <c r="S373" s="251"/>
      <c r="T373" s="252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53" t="s">
        <v>158</v>
      </c>
      <c r="AU373" s="253" t="s">
        <v>86</v>
      </c>
      <c r="AV373" s="14" t="s">
        <v>157</v>
      </c>
      <c r="AW373" s="14" t="s">
        <v>32</v>
      </c>
      <c r="AX373" s="14" t="s">
        <v>84</v>
      </c>
      <c r="AY373" s="253" t="s">
        <v>150</v>
      </c>
    </row>
    <row r="374" s="2" customFormat="1">
      <c r="A374" s="38"/>
      <c r="B374" s="39"/>
      <c r="C374" s="218" t="s">
        <v>504</v>
      </c>
      <c r="D374" s="218" t="s">
        <v>152</v>
      </c>
      <c r="E374" s="219" t="s">
        <v>505</v>
      </c>
      <c r="F374" s="220" t="s">
        <v>506</v>
      </c>
      <c r="G374" s="221" t="s">
        <v>155</v>
      </c>
      <c r="H374" s="222">
        <v>33.280000000000001</v>
      </c>
      <c r="I374" s="223"/>
      <c r="J374" s="224">
        <f>ROUND(I374*H374,2)</f>
        <v>0</v>
      </c>
      <c r="K374" s="220" t="s">
        <v>156</v>
      </c>
      <c r="L374" s="44"/>
      <c r="M374" s="225" t="s">
        <v>1</v>
      </c>
      <c r="N374" s="226" t="s">
        <v>41</v>
      </c>
      <c r="O374" s="91"/>
      <c r="P374" s="227">
        <f>O374*H374</f>
        <v>0</v>
      </c>
      <c r="Q374" s="227">
        <v>0</v>
      </c>
      <c r="R374" s="227">
        <f>Q374*H374</f>
        <v>0</v>
      </c>
      <c r="S374" s="227">
        <v>0</v>
      </c>
      <c r="T374" s="228">
        <f>S374*H374</f>
        <v>0</v>
      </c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R374" s="229" t="s">
        <v>157</v>
      </c>
      <c r="AT374" s="229" t="s">
        <v>152</v>
      </c>
      <c r="AU374" s="229" t="s">
        <v>86</v>
      </c>
      <c r="AY374" s="17" t="s">
        <v>150</v>
      </c>
      <c r="BE374" s="230">
        <f>IF(N374="základní",J374,0)</f>
        <v>0</v>
      </c>
      <c r="BF374" s="230">
        <f>IF(N374="snížená",J374,0)</f>
        <v>0</v>
      </c>
      <c r="BG374" s="230">
        <f>IF(N374="zákl. přenesená",J374,0)</f>
        <v>0</v>
      </c>
      <c r="BH374" s="230">
        <f>IF(N374="sníž. přenesená",J374,0)</f>
        <v>0</v>
      </c>
      <c r="BI374" s="230">
        <f>IF(N374="nulová",J374,0)</f>
        <v>0</v>
      </c>
      <c r="BJ374" s="17" t="s">
        <v>84</v>
      </c>
      <c r="BK374" s="230">
        <f>ROUND(I374*H374,2)</f>
        <v>0</v>
      </c>
      <c r="BL374" s="17" t="s">
        <v>157</v>
      </c>
      <c r="BM374" s="229" t="s">
        <v>507</v>
      </c>
    </row>
    <row r="375" s="13" customFormat="1">
      <c r="A375" s="13"/>
      <c r="B375" s="231"/>
      <c r="C375" s="232"/>
      <c r="D375" s="233" t="s">
        <v>158</v>
      </c>
      <c r="E375" s="234" t="s">
        <v>1</v>
      </c>
      <c r="F375" s="235" t="s">
        <v>508</v>
      </c>
      <c r="G375" s="232"/>
      <c r="H375" s="236">
        <v>33.280000000000001</v>
      </c>
      <c r="I375" s="237"/>
      <c r="J375" s="232"/>
      <c r="K375" s="232"/>
      <c r="L375" s="238"/>
      <c r="M375" s="239"/>
      <c r="N375" s="240"/>
      <c r="O375" s="240"/>
      <c r="P375" s="240"/>
      <c r="Q375" s="240"/>
      <c r="R375" s="240"/>
      <c r="S375" s="240"/>
      <c r="T375" s="241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2" t="s">
        <v>158</v>
      </c>
      <c r="AU375" s="242" t="s">
        <v>86</v>
      </c>
      <c r="AV375" s="13" t="s">
        <v>86</v>
      </c>
      <c r="AW375" s="13" t="s">
        <v>32</v>
      </c>
      <c r="AX375" s="13" t="s">
        <v>76</v>
      </c>
      <c r="AY375" s="242" t="s">
        <v>150</v>
      </c>
    </row>
    <row r="376" s="14" customFormat="1">
      <c r="A376" s="14"/>
      <c r="B376" s="243"/>
      <c r="C376" s="244"/>
      <c r="D376" s="233" t="s">
        <v>158</v>
      </c>
      <c r="E376" s="245" t="s">
        <v>1</v>
      </c>
      <c r="F376" s="246" t="s">
        <v>160</v>
      </c>
      <c r="G376" s="244"/>
      <c r="H376" s="247">
        <v>33.280000000000001</v>
      </c>
      <c r="I376" s="248"/>
      <c r="J376" s="244"/>
      <c r="K376" s="244"/>
      <c r="L376" s="249"/>
      <c r="M376" s="250"/>
      <c r="N376" s="251"/>
      <c r="O376" s="251"/>
      <c r="P376" s="251"/>
      <c r="Q376" s="251"/>
      <c r="R376" s="251"/>
      <c r="S376" s="251"/>
      <c r="T376" s="252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53" t="s">
        <v>158</v>
      </c>
      <c r="AU376" s="253" t="s">
        <v>86</v>
      </c>
      <c r="AV376" s="14" t="s">
        <v>157</v>
      </c>
      <c r="AW376" s="14" t="s">
        <v>32</v>
      </c>
      <c r="AX376" s="14" t="s">
        <v>84</v>
      </c>
      <c r="AY376" s="253" t="s">
        <v>150</v>
      </c>
    </row>
    <row r="377" s="12" customFormat="1" ht="22.8" customHeight="1">
      <c r="A377" s="12"/>
      <c r="B377" s="202"/>
      <c r="C377" s="203"/>
      <c r="D377" s="204" t="s">
        <v>75</v>
      </c>
      <c r="E377" s="216" t="s">
        <v>196</v>
      </c>
      <c r="F377" s="216" t="s">
        <v>509</v>
      </c>
      <c r="G377" s="203"/>
      <c r="H377" s="203"/>
      <c r="I377" s="206"/>
      <c r="J377" s="217">
        <f>BK377</f>
        <v>0</v>
      </c>
      <c r="K377" s="203"/>
      <c r="L377" s="208"/>
      <c r="M377" s="209"/>
      <c r="N377" s="210"/>
      <c r="O377" s="210"/>
      <c r="P377" s="211">
        <f>SUM(P378:P402)</f>
        <v>0</v>
      </c>
      <c r="Q377" s="210"/>
      <c r="R377" s="211">
        <f>SUM(R378:R402)</f>
        <v>0</v>
      </c>
      <c r="S377" s="210"/>
      <c r="T377" s="212">
        <f>SUM(T378:T402)</f>
        <v>0</v>
      </c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R377" s="213" t="s">
        <v>84</v>
      </c>
      <c r="AT377" s="214" t="s">
        <v>75</v>
      </c>
      <c r="AU377" s="214" t="s">
        <v>84</v>
      </c>
      <c r="AY377" s="213" t="s">
        <v>150</v>
      </c>
      <c r="BK377" s="215">
        <f>SUM(BK378:BK402)</f>
        <v>0</v>
      </c>
    </row>
    <row r="378" s="2" customFormat="1">
      <c r="A378" s="38"/>
      <c r="B378" s="39"/>
      <c r="C378" s="218" t="s">
        <v>332</v>
      </c>
      <c r="D378" s="218" t="s">
        <v>152</v>
      </c>
      <c r="E378" s="219" t="s">
        <v>510</v>
      </c>
      <c r="F378" s="220" t="s">
        <v>511</v>
      </c>
      <c r="G378" s="221" t="s">
        <v>155</v>
      </c>
      <c r="H378" s="222">
        <v>306.19999999999999</v>
      </c>
      <c r="I378" s="223"/>
      <c r="J378" s="224">
        <f>ROUND(I378*H378,2)</f>
        <v>0</v>
      </c>
      <c r="K378" s="220" t="s">
        <v>156</v>
      </c>
      <c r="L378" s="44"/>
      <c r="M378" s="225" t="s">
        <v>1</v>
      </c>
      <c r="N378" s="226" t="s">
        <v>41</v>
      </c>
      <c r="O378" s="91"/>
      <c r="P378" s="227">
        <f>O378*H378</f>
        <v>0</v>
      </c>
      <c r="Q378" s="227">
        <v>0</v>
      </c>
      <c r="R378" s="227">
        <f>Q378*H378</f>
        <v>0</v>
      </c>
      <c r="S378" s="227">
        <v>0</v>
      </c>
      <c r="T378" s="228">
        <f>S378*H378</f>
        <v>0</v>
      </c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R378" s="229" t="s">
        <v>157</v>
      </c>
      <c r="AT378" s="229" t="s">
        <v>152</v>
      </c>
      <c r="AU378" s="229" t="s">
        <v>86</v>
      </c>
      <c r="AY378" s="17" t="s">
        <v>150</v>
      </c>
      <c r="BE378" s="230">
        <f>IF(N378="základní",J378,0)</f>
        <v>0</v>
      </c>
      <c r="BF378" s="230">
        <f>IF(N378="snížená",J378,0)</f>
        <v>0</v>
      </c>
      <c r="BG378" s="230">
        <f>IF(N378="zákl. přenesená",J378,0)</f>
        <v>0</v>
      </c>
      <c r="BH378" s="230">
        <f>IF(N378="sníž. přenesená",J378,0)</f>
        <v>0</v>
      </c>
      <c r="BI378" s="230">
        <f>IF(N378="nulová",J378,0)</f>
        <v>0</v>
      </c>
      <c r="BJ378" s="17" t="s">
        <v>84</v>
      </c>
      <c r="BK378" s="230">
        <f>ROUND(I378*H378,2)</f>
        <v>0</v>
      </c>
      <c r="BL378" s="17" t="s">
        <v>157</v>
      </c>
      <c r="BM378" s="229" t="s">
        <v>512</v>
      </c>
    </row>
    <row r="379" s="13" customFormat="1">
      <c r="A379" s="13"/>
      <c r="B379" s="231"/>
      <c r="C379" s="232"/>
      <c r="D379" s="233" t="s">
        <v>158</v>
      </c>
      <c r="E379" s="234" t="s">
        <v>1</v>
      </c>
      <c r="F379" s="235" t="s">
        <v>513</v>
      </c>
      <c r="G379" s="232"/>
      <c r="H379" s="236">
        <v>113.45999999999999</v>
      </c>
      <c r="I379" s="237"/>
      <c r="J379" s="232"/>
      <c r="K379" s="232"/>
      <c r="L379" s="238"/>
      <c r="M379" s="239"/>
      <c r="N379" s="240"/>
      <c r="O379" s="240"/>
      <c r="P379" s="240"/>
      <c r="Q379" s="240"/>
      <c r="R379" s="240"/>
      <c r="S379" s="240"/>
      <c r="T379" s="241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2" t="s">
        <v>158</v>
      </c>
      <c r="AU379" s="242" t="s">
        <v>86</v>
      </c>
      <c r="AV379" s="13" t="s">
        <v>86</v>
      </c>
      <c r="AW379" s="13" t="s">
        <v>32</v>
      </c>
      <c r="AX379" s="13" t="s">
        <v>76</v>
      </c>
      <c r="AY379" s="242" t="s">
        <v>150</v>
      </c>
    </row>
    <row r="380" s="13" customFormat="1">
      <c r="A380" s="13"/>
      <c r="B380" s="231"/>
      <c r="C380" s="232"/>
      <c r="D380" s="233" t="s">
        <v>158</v>
      </c>
      <c r="E380" s="234" t="s">
        <v>1</v>
      </c>
      <c r="F380" s="235" t="s">
        <v>514</v>
      </c>
      <c r="G380" s="232"/>
      <c r="H380" s="236">
        <v>115.05</v>
      </c>
      <c r="I380" s="237"/>
      <c r="J380" s="232"/>
      <c r="K380" s="232"/>
      <c r="L380" s="238"/>
      <c r="M380" s="239"/>
      <c r="N380" s="240"/>
      <c r="O380" s="240"/>
      <c r="P380" s="240"/>
      <c r="Q380" s="240"/>
      <c r="R380" s="240"/>
      <c r="S380" s="240"/>
      <c r="T380" s="241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2" t="s">
        <v>158</v>
      </c>
      <c r="AU380" s="242" t="s">
        <v>86</v>
      </c>
      <c r="AV380" s="13" t="s">
        <v>86</v>
      </c>
      <c r="AW380" s="13" t="s">
        <v>32</v>
      </c>
      <c r="AX380" s="13" t="s">
        <v>76</v>
      </c>
      <c r="AY380" s="242" t="s">
        <v>150</v>
      </c>
    </row>
    <row r="381" s="13" customFormat="1">
      <c r="A381" s="13"/>
      <c r="B381" s="231"/>
      <c r="C381" s="232"/>
      <c r="D381" s="233" t="s">
        <v>158</v>
      </c>
      <c r="E381" s="234" t="s">
        <v>1</v>
      </c>
      <c r="F381" s="235" t="s">
        <v>515</v>
      </c>
      <c r="G381" s="232"/>
      <c r="H381" s="236">
        <v>77.689999999999998</v>
      </c>
      <c r="I381" s="237"/>
      <c r="J381" s="232"/>
      <c r="K381" s="232"/>
      <c r="L381" s="238"/>
      <c r="M381" s="239"/>
      <c r="N381" s="240"/>
      <c r="O381" s="240"/>
      <c r="P381" s="240"/>
      <c r="Q381" s="240"/>
      <c r="R381" s="240"/>
      <c r="S381" s="240"/>
      <c r="T381" s="241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42" t="s">
        <v>158</v>
      </c>
      <c r="AU381" s="242" t="s">
        <v>86</v>
      </c>
      <c r="AV381" s="13" t="s">
        <v>86</v>
      </c>
      <c r="AW381" s="13" t="s">
        <v>32</v>
      </c>
      <c r="AX381" s="13" t="s">
        <v>76</v>
      </c>
      <c r="AY381" s="242" t="s">
        <v>150</v>
      </c>
    </row>
    <row r="382" s="14" customFormat="1">
      <c r="A382" s="14"/>
      <c r="B382" s="243"/>
      <c r="C382" s="244"/>
      <c r="D382" s="233" t="s">
        <v>158</v>
      </c>
      <c r="E382" s="245" t="s">
        <v>1</v>
      </c>
      <c r="F382" s="246" t="s">
        <v>160</v>
      </c>
      <c r="G382" s="244"/>
      <c r="H382" s="247">
        <v>306.19999999999999</v>
      </c>
      <c r="I382" s="248"/>
      <c r="J382" s="244"/>
      <c r="K382" s="244"/>
      <c r="L382" s="249"/>
      <c r="M382" s="250"/>
      <c r="N382" s="251"/>
      <c r="O382" s="251"/>
      <c r="P382" s="251"/>
      <c r="Q382" s="251"/>
      <c r="R382" s="251"/>
      <c r="S382" s="251"/>
      <c r="T382" s="252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53" t="s">
        <v>158</v>
      </c>
      <c r="AU382" s="253" t="s">
        <v>86</v>
      </c>
      <c r="AV382" s="14" t="s">
        <v>157</v>
      </c>
      <c r="AW382" s="14" t="s">
        <v>32</v>
      </c>
      <c r="AX382" s="14" t="s">
        <v>84</v>
      </c>
      <c r="AY382" s="253" t="s">
        <v>150</v>
      </c>
    </row>
    <row r="383" s="2" customFormat="1" ht="33" customHeight="1">
      <c r="A383" s="38"/>
      <c r="B383" s="39"/>
      <c r="C383" s="218" t="s">
        <v>516</v>
      </c>
      <c r="D383" s="218" t="s">
        <v>152</v>
      </c>
      <c r="E383" s="219" t="s">
        <v>517</v>
      </c>
      <c r="F383" s="220" t="s">
        <v>518</v>
      </c>
      <c r="G383" s="221" t="s">
        <v>155</v>
      </c>
      <c r="H383" s="222">
        <v>18372</v>
      </c>
      <c r="I383" s="223"/>
      <c r="J383" s="224">
        <f>ROUND(I383*H383,2)</f>
        <v>0</v>
      </c>
      <c r="K383" s="220" t="s">
        <v>156</v>
      </c>
      <c r="L383" s="44"/>
      <c r="M383" s="225" t="s">
        <v>1</v>
      </c>
      <c r="N383" s="226" t="s">
        <v>41</v>
      </c>
      <c r="O383" s="91"/>
      <c r="P383" s="227">
        <f>O383*H383</f>
        <v>0</v>
      </c>
      <c r="Q383" s="227">
        <v>0</v>
      </c>
      <c r="R383" s="227">
        <f>Q383*H383</f>
        <v>0</v>
      </c>
      <c r="S383" s="227">
        <v>0</v>
      </c>
      <c r="T383" s="228">
        <f>S383*H383</f>
        <v>0</v>
      </c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R383" s="229" t="s">
        <v>157</v>
      </c>
      <c r="AT383" s="229" t="s">
        <v>152</v>
      </c>
      <c r="AU383" s="229" t="s">
        <v>86</v>
      </c>
      <c r="AY383" s="17" t="s">
        <v>150</v>
      </c>
      <c r="BE383" s="230">
        <f>IF(N383="základní",J383,0)</f>
        <v>0</v>
      </c>
      <c r="BF383" s="230">
        <f>IF(N383="snížená",J383,0)</f>
        <v>0</v>
      </c>
      <c r="BG383" s="230">
        <f>IF(N383="zákl. přenesená",J383,0)</f>
        <v>0</v>
      </c>
      <c r="BH383" s="230">
        <f>IF(N383="sníž. přenesená",J383,0)</f>
        <v>0</v>
      </c>
      <c r="BI383" s="230">
        <f>IF(N383="nulová",J383,0)</f>
        <v>0</v>
      </c>
      <c r="BJ383" s="17" t="s">
        <v>84</v>
      </c>
      <c r="BK383" s="230">
        <f>ROUND(I383*H383,2)</f>
        <v>0</v>
      </c>
      <c r="BL383" s="17" t="s">
        <v>157</v>
      </c>
      <c r="BM383" s="229" t="s">
        <v>519</v>
      </c>
    </row>
    <row r="384" s="13" customFormat="1">
      <c r="A384" s="13"/>
      <c r="B384" s="231"/>
      <c r="C384" s="232"/>
      <c r="D384" s="233" t="s">
        <v>158</v>
      </c>
      <c r="E384" s="234" t="s">
        <v>1</v>
      </c>
      <c r="F384" s="235" t="s">
        <v>520</v>
      </c>
      <c r="G384" s="232"/>
      <c r="H384" s="236">
        <v>18372</v>
      </c>
      <c r="I384" s="237"/>
      <c r="J384" s="232"/>
      <c r="K384" s="232"/>
      <c r="L384" s="238"/>
      <c r="M384" s="239"/>
      <c r="N384" s="240"/>
      <c r="O384" s="240"/>
      <c r="P384" s="240"/>
      <c r="Q384" s="240"/>
      <c r="R384" s="240"/>
      <c r="S384" s="240"/>
      <c r="T384" s="241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2" t="s">
        <v>158</v>
      </c>
      <c r="AU384" s="242" t="s">
        <v>86</v>
      </c>
      <c r="AV384" s="13" t="s">
        <v>86</v>
      </c>
      <c r="AW384" s="13" t="s">
        <v>32</v>
      </c>
      <c r="AX384" s="13" t="s">
        <v>76</v>
      </c>
      <c r="AY384" s="242" t="s">
        <v>150</v>
      </c>
    </row>
    <row r="385" s="14" customFormat="1">
      <c r="A385" s="14"/>
      <c r="B385" s="243"/>
      <c r="C385" s="244"/>
      <c r="D385" s="233" t="s">
        <v>158</v>
      </c>
      <c r="E385" s="245" t="s">
        <v>1</v>
      </c>
      <c r="F385" s="246" t="s">
        <v>160</v>
      </c>
      <c r="G385" s="244"/>
      <c r="H385" s="247">
        <v>18372</v>
      </c>
      <c r="I385" s="248"/>
      <c r="J385" s="244"/>
      <c r="K385" s="244"/>
      <c r="L385" s="249"/>
      <c r="M385" s="250"/>
      <c r="N385" s="251"/>
      <c r="O385" s="251"/>
      <c r="P385" s="251"/>
      <c r="Q385" s="251"/>
      <c r="R385" s="251"/>
      <c r="S385" s="251"/>
      <c r="T385" s="252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53" t="s">
        <v>158</v>
      </c>
      <c r="AU385" s="253" t="s">
        <v>86</v>
      </c>
      <c r="AV385" s="14" t="s">
        <v>157</v>
      </c>
      <c r="AW385" s="14" t="s">
        <v>32</v>
      </c>
      <c r="AX385" s="14" t="s">
        <v>84</v>
      </c>
      <c r="AY385" s="253" t="s">
        <v>150</v>
      </c>
    </row>
    <row r="386" s="2" customFormat="1" ht="33" customHeight="1">
      <c r="A386" s="38"/>
      <c r="B386" s="39"/>
      <c r="C386" s="218" t="s">
        <v>336</v>
      </c>
      <c r="D386" s="218" t="s">
        <v>152</v>
      </c>
      <c r="E386" s="219" t="s">
        <v>521</v>
      </c>
      <c r="F386" s="220" t="s">
        <v>522</v>
      </c>
      <c r="G386" s="221" t="s">
        <v>155</v>
      </c>
      <c r="H386" s="222">
        <v>306.19999999999999</v>
      </c>
      <c r="I386" s="223"/>
      <c r="J386" s="224">
        <f>ROUND(I386*H386,2)</f>
        <v>0</v>
      </c>
      <c r="K386" s="220" t="s">
        <v>156</v>
      </c>
      <c r="L386" s="44"/>
      <c r="M386" s="225" t="s">
        <v>1</v>
      </c>
      <c r="N386" s="226" t="s">
        <v>41</v>
      </c>
      <c r="O386" s="91"/>
      <c r="P386" s="227">
        <f>O386*H386</f>
        <v>0</v>
      </c>
      <c r="Q386" s="227">
        <v>0</v>
      </c>
      <c r="R386" s="227">
        <f>Q386*H386</f>
        <v>0</v>
      </c>
      <c r="S386" s="227">
        <v>0</v>
      </c>
      <c r="T386" s="228">
        <f>S386*H386</f>
        <v>0</v>
      </c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R386" s="229" t="s">
        <v>157</v>
      </c>
      <c r="AT386" s="229" t="s">
        <v>152</v>
      </c>
      <c r="AU386" s="229" t="s">
        <v>86</v>
      </c>
      <c r="AY386" s="17" t="s">
        <v>150</v>
      </c>
      <c r="BE386" s="230">
        <f>IF(N386="základní",J386,0)</f>
        <v>0</v>
      </c>
      <c r="BF386" s="230">
        <f>IF(N386="snížená",J386,0)</f>
        <v>0</v>
      </c>
      <c r="BG386" s="230">
        <f>IF(N386="zákl. přenesená",J386,0)</f>
        <v>0</v>
      </c>
      <c r="BH386" s="230">
        <f>IF(N386="sníž. přenesená",J386,0)</f>
        <v>0</v>
      </c>
      <c r="BI386" s="230">
        <f>IF(N386="nulová",J386,0)</f>
        <v>0</v>
      </c>
      <c r="BJ386" s="17" t="s">
        <v>84</v>
      </c>
      <c r="BK386" s="230">
        <f>ROUND(I386*H386,2)</f>
        <v>0</v>
      </c>
      <c r="BL386" s="17" t="s">
        <v>157</v>
      </c>
      <c r="BM386" s="229" t="s">
        <v>523</v>
      </c>
    </row>
    <row r="387" s="2" customFormat="1" ht="33" customHeight="1">
      <c r="A387" s="38"/>
      <c r="B387" s="39"/>
      <c r="C387" s="218" t="s">
        <v>524</v>
      </c>
      <c r="D387" s="218" t="s">
        <v>152</v>
      </c>
      <c r="E387" s="219" t="s">
        <v>525</v>
      </c>
      <c r="F387" s="220" t="s">
        <v>526</v>
      </c>
      <c r="G387" s="221" t="s">
        <v>155</v>
      </c>
      <c r="H387" s="222">
        <v>182.09999999999999</v>
      </c>
      <c r="I387" s="223"/>
      <c r="J387" s="224">
        <f>ROUND(I387*H387,2)</f>
        <v>0</v>
      </c>
      <c r="K387" s="220" t="s">
        <v>156</v>
      </c>
      <c r="L387" s="44"/>
      <c r="M387" s="225" t="s">
        <v>1</v>
      </c>
      <c r="N387" s="226" t="s">
        <v>41</v>
      </c>
      <c r="O387" s="91"/>
      <c r="P387" s="227">
        <f>O387*H387</f>
        <v>0</v>
      </c>
      <c r="Q387" s="227">
        <v>0</v>
      </c>
      <c r="R387" s="227">
        <f>Q387*H387</f>
        <v>0</v>
      </c>
      <c r="S387" s="227">
        <v>0</v>
      </c>
      <c r="T387" s="228">
        <f>S387*H387</f>
        <v>0</v>
      </c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R387" s="229" t="s">
        <v>157</v>
      </c>
      <c r="AT387" s="229" t="s">
        <v>152</v>
      </c>
      <c r="AU387" s="229" t="s">
        <v>86</v>
      </c>
      <c r="AY387" s="17" t="s">
        <v>150</v>
      </c>
      <c r="BE387" s="230">
        <f>IF(N387="základní",J387,0)</f>
        <v>0</v>
      </c>
      <c r="BF387" s="230">
        <f>IF(N387="snížená",J387,0)</f>
        <v>0</v>
      </c>
      <c r="BG387" s="230">
        <f>IF(N387="zákl. přenesená",J387,0)</f>
        <v>0</v>
      </c>
      <c r="BH387" s="230">
        <f>IF(N387="sníž. přenesená",J387,0)</f>
        <v>0</v>
      </c>
      <c r="BI387" s="230">
        <f>IF(N387="nulová",J387,0)</f>
        <v>0</v>
      </c>
      <c r="BJ387" s="17" t="s">
        <v>84</v>
      </c>
      <c r="BK387" s="230">
        <f>ROUND(I387*H387,2)</f>
        <v>0</v>
      </c>
      <c r="BL387" s="17" t="s">
        <v>157</v>
      </c>
      <c r="BM387" s="229" t="s">
        <v>527</v>
      </c>
    </row>
    <row r="388" s="13" customFormat="1">
      <c r="A388" s="13"/>
      <c r="B388" s="231"/>
      <c r="C388" s="232"/>
      <c r="D388" s="233" t="s">
        <v>158</v>
      </c>
      <c r="E388" s="234" t="s">
        <v>1</v>
      </c>
      <c r="F388" s="235" t="s">
        <v>528</v>
      </c>
      <c r="G388" s="232"/>
      <c r="H388" s="236">
        <v>155.80000000000001</v>
      </c>
      <c r="I388" s="237"/>
      <c r="J388" s="232"/>
      <c r="K388" s="232"/>
      <c r="L388" s="238"/>
      <c r="M388" s="239"/>
      <c r="N388" s="240"/>
      <c r="O388" s="240"/>
      <c r="P388" s="240"/>
      <c r="Q388" s="240"/>
      <c r="R388" s="240"/>
      <c r="S388" s="240"/>
      <c r="T388" s="241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2" t="s">
        <v>158</v>
      </c>
      <c r="AU388" s="242" t="s">
        <v>86</v>
      </c>
      <c r="AV388" s="13" t="s">
        <v>86</v>
      </c>
      <c r="AW388" s="13" t="s">
        <v>32</v>
      </c>
      <c r="AX388" s="13" t="s">
        <v>76</v>
      </c>
      <c r="AY388" s="242" t="s">
        <v>150</v>
      </c>
    </row>
    <row r="389" s="13" customFormat="1">
      <c r="A389" s="13"/>
      <c r="B389" s="231"/>
      <c r="C389" s="232"/>
      <c r="D389" s="233" t="s">
        <v>158</v>
      </c>
      <c r="E389" s="234" t="s">
        <v>1</v>
      </c>
      <c r="F389" s="235" t="s">
        <v>529</v>
      </c>
      <c r="G389" s="232"/>
      <c r="H389" s="236">
        <v>26.300000000000001</v>
      </c>
      <c r="I389" s="237"/>
      <c r="J389" s="232"/>
      <c r="K389" s="232"/>
      <c r="L389" s="238"/>
      <c r="M389" s="239"/>
      <c r="N389" s="240"/>
      <c r="O389" s="240"/>
      <c r="P389" s="240"/>
      <c r="Q389" s="240"/>
      <c r="R389" s="240"/>
      <c r="S389" s="240"/>
      <c r="T389" s="241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42" t="s">
        <v>158</v>
      </c>
      <c r="AU389" s="242" t="s">
        <v>86</v>
      </c>
      <c r="AV389" s="13" t="s">
        <v>86</v>
      </c>
      <c r="AW389" s="13" t="s">
        <v>32</v>
      </c>
      <c r="AX389" s="13" t="s">
        <v>76</v>
      </c>
      <c r="AY389" s="242" t="s">
        <v>150</v>
      </c>
    </row>
    <row r="390" s="14" customFormat="1">
      <c r="A390" s="14"/>
      <c r="B390" s="243"/>
      <c r="C390" s="244"/>
      <c r="D390" s="233" t="s">
        <v>158</v>
      </c>
      <c r="E390" s="245" t="s">
        <v>1</v>
      </c>
      <c r="F390" s="246" t="s">
        <v>160</v>
      </c>
      <c r="G390" s="244"/>
      <c r="H390" s="247">
        <v>182.10000000000002</v>
      </c>
      <c r="I390" s="248"/>
      <c r="J390" s="244"/>
      <c r="K390" s="244"/>
      <c r="L390" s="249"/>
      <c r="M390" s="250"/>
      <c r="N390" s="251"/>
      <c r="O390" s="251"/>
      <c r="P390" s="251"/>
      <c r="Q390" s="251"/>
      <c r="R390" s="251"/>
      <c r="S390" s="251"/>
      <c r="T390" s="252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53" t="s">
        <v>158</v>
      </c>
      <c r="AU390" s="253" t="s">
        <v>86</v>
      </c>
      <c r="AV390" s="14" t="s">
        <v>157</v>
      </c>
      <c r="AW390" s="14" t="s">
        <v>32</v>
      </c>
      <c r="AX390" s="14" t="s">
        <v>84</v>
      </c>
      <c r="AY390" s="253" t="s">
        <v>150</v>
      </c>
    </row>
    <row r="391" s="2" customFormat="1" ht="16.5" customHeight="1">
      <c r="A391" s="38"/>
      <c r="B391" s="39"/>
      <c r="C391" s="218" t="s">
        <v>342</v>
      </c>
      <c r="D391" s="218" t="s">
        <v>152</v>
      </c>
      <c r="E391" s="219" t="s">
        <v>530</v>
      </c>
      <c r="F391" s="220" t="s">
        <v>531</v>
      </c>
      <c r="G391" s="221" t="s">
        <v>163</v>
      </c>
      <c r="H391" s="222">
        <v>1</v>
      </c>
      <c r="I391" s="223"/>
      <c r="J391" s="224">
        <f>ROUND(I391*H391,2)</f>
        <v>0</v>
      </c>
      <c r="K391" s="220" t="s">
        <v>1</v>
      </c>
      <c r="L391" s="44"/>
      <c r="M391" s="225" t="s">
        <v>1</v>
      </c>
      <c r="N391" s="226" t="s">
        <v>41</v>
      </c>
      <c r="O391" s="91"/>
      <c r="P391" s="227">
        <f>O391*H391</f>
        <v>0</v>
      </c>
      <c r="Q391" s="227">
        <v>0</v>
      </c>
      <c r="R391" s="227">
        <f>Q391*H391</f>
        <v>0</v>
      </c>
      <c r="S391" s="227">
        <v>0</v>
      </c>
      <c r="T391" s="228">
        <f>S391*H391</f>
        <v>0</v>
      </c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R391" s="229" t="s">
        <v>157</v>
      </c>
      <c r="AT391" s="229" t="s">
        <v>152</v>
      </c>
      <c r="AU391" s="229" t="s">
        <v>86</v>
      </c>
      <c r="AY391" s="17" t="s">
        <v>150</v>
      </c>
      <c r="BE391" s="230">
        <f>IF(N391="základní",J391,0)</f>
        <v>0</v>
      </c>
      <c r="BF391" s="230">
        <f>IF(N391="snížená",J391,0)</f>
        <v>0</v>
      </c>
      <c r="BG391" s="230">
        <f>IF(N391="zákl. přenesená",J391,0)</f>
        <v>0</v>
      </c>
      <c r="BH391" s="230">
        <f>IF(N391="sníž. přenesená",J391,0)</f>
        <v>0</v>
      </c>
      <c r="BI391" s="230">
        <f>IF(N391="nulová",J391,0)</f>
        <v>0</v>
      </c>
      <c r="BJ391" s="17" t="s">
        <v>84</v>
      </c>
      <c r="BK391" s="230">
        <f>ROUND(I391*H391,2)</f>
        <v>0</v>
      </c>
      <c r="BL391" s="17" t="s">
        <v>157</v>
      </c>
      <c r="BM391" s="229" t="s">
        <v>532</v>
      </c>
    </row>
    <row r="392" s="13" customFormat="1">
      <c r="A392" s="13"/>
      <c r="B392" s="231"/>
      <c r="C392" s="232"/>
      <c r="D392" s="233" t="s">
        <v>158</v>
      </c>
      <c r="E392" s="234" t="s">
        <v>1</v>
      </c>
      <c r="F392" s="235" t="s">
        <v>84</v>
      </c>
      <c r="G392" s="232"/>
      <c r="H392" s="236">
        <v>1</v>
      </c>
      <c r="I392" s="237"/>
      <c r="J392" s="232"/>
      <c r="K392" s="232"/>
      <c r="L392" s="238"/>
      <c r="M392" s="239"/>
      <c r="N392" s="240"/>
      <c r="O392" s="240"/>
      <c r="P392" s="240"/>
      <c r="Q392" s="240"/>
      <c r="R392" s="240"/>
      <c r="S392" s="240"/>
      <c r="T392" s="241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2" t="s">
        <v>158</v>
      </c>
      <c r="AU392" s="242" t="s">
        <v>86</v>
      </c>
      <c r="AV392" s="13" t="s">
        <v>86</v>
      </c>
      <c r="AW392" s="13" t="s">
        <v>32</v>
      </c>
      <c r="AX392" s="13" t="s">
        <v>76</v>
      </c>
      <c r="AY392" s="242" t="s">
        <v>150</v>
      </c>
    </row>
    <row r="393" s="14" customFormat="1">
      <c r="A393" s="14"/>
      <c r="B393" s="243"/>
      <c r="C393" s="244"/>
      <c r="D393" s="233" t="s">
        <v>158</v>
      </c>
      <c r="E393" s="245" t="s">
        <v>1</v>
      </c>
      <c r="F393" s="246" t="s">
        <v>160</v>
      </c>
      <c r="G393" s="244"/>
      <c r="H393" s="247">
        <v>1</v>
      </c>
      <c r="I393" s="248"/>
      <c r="J393" s="244"/>
      <c r="K393" s="244"/>
      <c r="L393" s="249"/>
      <c r="M393" s="250"/>
      <c r="N393" s="251"/>
      <c r="O393" s="251"/>
      <c r="P393" s="251"/>
      <c r="Q393" s="251"/>
      <c r="R393" s="251"/>
      <c r="S393" s="251"/>
      <c r="T393" s="252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53" t="s">
        <v>158</v>
      </c>
      <c r="AU393" s="253" t="s">
        <v>86</v>
      </c>
      <c r="AV393" s="14" t="s">
        <v>157</v>
      </c>
      <c r="AW393" s="14" t="s">
        <v>32</v>
      </c>
      <c r="AX393" s="14" t="s">
        <v>84</v>
      </c>
      <c r="AY393" s="253" t="s">
        <v>150</v>
      </c>
    </row>
    <row r="394" s="2" customFormat="1">
      <c r="A394" s="38"/>
      <c r="B394" s="39"/>
      <c r="C394" s="218" t="s">
        <v>533</v>
      </c>
      <c r="D394" s="218" t="s">
        <v>152</v>
      </c>
      <c r="E394" s="219" t="s">
        <v>534</v>
      </c>
      <c r="F394" s="220" t="s">
        <v>535</v>
      </c>
      <c r="G394" s="221" t="s">
        <v>155</v>
      </c>
      <c r="H394" s="222">
        <v>202.17599999999999</v>
      </c>
      <c r="I394" s="223"/>
      <c r="J394" s="224">
        <f>ROUND(I394*H394,2)</f>
        <v>0</v>
      </c>
      <c r="K394" s="220" t="s">
        <v>156</v>
      </c>
      <c r="L394" s="44"/>
      <c r="M394" s="225" t="s">
        <v>1</v>
      </c>
      <c r="N394" s="226" t="s">
        <v>41</v>
      </c>
      <c r="O394" s="91"/>
      <c r="P394" s="227">
        <f>O394*H394</f>
        <v>0</v>
      </c>
      <c r="Q394" s="227">
        <v>0</v>
      </c>
      <c r="R394" s="227">
        <f>Q394*H394</f>
        <v>0</v>
      </c>
      <c r="S394" s="227">
        <v>0</v>
      </c>
      <c r="T394" s="228">
        <f>S394*H394</f>
        <v>0</v>
      </c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R394" s="229" t="s">
        <v>157</v>
      </c>
      <c r="AT394" s="229" t="s">
        <v>152</v>
      </c>
      <c r="AU394" s="229" t="s">
        <v>86</v>
      </c>
      <c r="AY394" s="17" t="s">
        <v>150</v>
      </c>
      <c r="BE394" s="230">
        <f>IF(N394="základní",J394,0)</f>
        <v>0</v>
      </c>
      <c r="BF394" s="230">
        <f>IF(N394="snížená",J394,0)</f>
        <v>0</v>
      </c>
      <c r="BG394" s="230">
        <f>IF(N394="zákl. přenesená",J394,0)</f>
        <v>0</v>
      </c>
      <c r="BH394" s="230">
        <f>IF(N394="sníž. přenesená",J394,0)</f>
        <v>0</v>
      </c>
      <c r="BI394" s="230">
        <f>IF(N394="nulová",J394,0)</f>
        <v>0</v>
      </c>
      <c r="BJ394" s="17" t="s">
        <v>84</v>
      </c>
      <c r="BK394" s="230">
        <f>ROUND(I394*H394,2)</f>
        <v>0</v>
      </c>
      <c r="BL394" s="17" t="s">
        <v>157</v>
      </c>
      <c r="BM394" s="229" t="s">
        <v>536</v>
      </c>
    </row>
    <row r="395" s="13" customFormat="1">
      <c r="A395" s="13"/>
      <c r="B395" s="231"/>
      <c r="C395" s="232"/>
      <c r="D395" s="233" t="s">
        <v>158</v>
      </c>
      <c r="E395" s="234" t="s">
        <v>1</v>
      </c>
      <c r="F395" s="235" t="s">
        <v>537</v>
      </c>
      <c r="G395" s="232"/>
      <c r="H395" s="236">
        <v>202.17599999999999</v>
      </c>
      <c r="I395" s="237"/>
      <c r="J395" s="232"/>
      <c r="K395" s="232"/>
      <c r="L395" s="238"/>
      <c r="M395" s="239"/>
      <c r="N395" s="240"/>
      <c r="O395" s="240"/>
      <c r="P395" s="240"/>
      <c r="Q395" s="240"/>
      <c r="R395" s="240"/>
      <c r="S395" s="240"/>
      <c r="T395" s="241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42" t="s">
        <v>158</v>
      </c>
      <c r="AU395" s="242" t="s">
        <v>86</v>
      </c>
      <c r="AV395" s="13" t="s">
        <v>86</v>
      </c>
      <c r="AW395" s="13" t="s">
        <v>32</v>
      </c>
      <c r="AX395" s="13" t="s">
        <v>76</v>
      </c>
      <c r="AY395" s="242" t="s">
        <v>150</v>
      </c>
    </row>
    <row r="396" s="14" customFormat="1">
      <c r="A396" s="14"/>
      <c r="B396" s="243"/>
      <c r="C396" s="244"/>
      <c r="D396" s="233" t="s">
        <v>158</v>
      </c>
      <c r="E396" s="245" t="s">
        <v>1</v>
      </c>
      <c r="F396" s="246" t="s">
        <v>160</v>
      </c>
      <c r="G396" s="244"/>
      <c r="H396" s="247">
        <v>202.17599999999999</v>
      </c>
      <c r="I396" s="248"/>
      <c r="J396" s="244"/>
      <c r="K396" s="244"/>
      <c r="L396" s="249"/>
      <c r="M396" s="250"/>
      <c r="N396" s="251"/>
      <c r="O396" s="251"/>
      <c r="P396" s="251"/>
      <c r="Q396" s="251"/>
      <c r="R396" s="251"/>
      <c r="S396" s="251"/>
      <c r="T396" s="252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53" t="s">
        <v>158</v>
      </c>
      <c r="AU396" s="253" t="s">
        <v>86</v>
      </c>
      <c r="AV396" s="14" t="s">
        <v>157</v>
      </c>
      <c r="AW396" s="14" t="s">
        <v>32</v>
      </c>
      <c r="AX396" s="14" t="s">
        <v>84</v>
      </c>
      <c r="AY396" s="253" t="s">
        <v>150</v>
      </c>
    </row>
    <row r="397" s="2" customFormat="1" ht="16.5" customHeight="1">
      <c r="A397" s="38"/>
      <c r="B397" s="39"/>
      <c r="C397" s="218" t="s">
        <v>538</v>
      </c>
      <c r="D397" s="218" t="s">
        <v>152</v>
      </c>
      <c r="E397" s="219" t="s">
        <v>539</v>
      </c>
      <c r="F397" s="220" t="s">
        <v>540</v>
      </c>
      <c r="G397" s="221" t="s">
        <v>163</v>
      </c>
      <c r="H397" s="222">
        <v>1</v>
      </c>
      <c r="I397" s="223"/>
      <c r="J397" s="224">
        <f>ROUND(I397*H397,2)</f>
        <v>0</v>
      </c>
      <c r="K397" s="220" t="s">
        <v>1</v>
      </c>
      <c r="L397" s="44"/>
      <c r="M397" s="225" t="s">
        <v>1</v>
      </c>
      <c r="N397" s="226" t="s">
        <v>41</v>
      </c>
      <c r="O397" s="91"/>
      <c r="P397" s="227">
        <f>O397*H397</f>
        <v>0</v>
      </c>
      <c r="Q397" s="227">
        <v>0</v>
      </c>
      <c r="R397" s="227">
        <f>Q397*H397</f>
        <v>0</v>
      </c>
      <c r="S397" s="227">
        <v>0</v>
      </c>
      <c r="T397" s="228">
        <f>S397*H397</f>
        <v>0</v>
      </c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R397" s="229" t="s">
        <v>157</v>
      </c>
      <c r="AT397" s="229" t="s">
        <v>152</v>
      </c>
      <c r="AU397" s="229" t="s">
        <v>86</v>
      </c>
      <c r="AY397" s="17" t="s">
        <v>150</v>
      </c>
      <c r="BE397" s="230">
        <f>IF(N397="základní",J397,0)</f>
        <v>0</v>
      </c>
      <c r="BF397" s="230">
        <f>IF(N397="snížená",J397,0)</f>
        <v>0</v>
      </c>
      <c r="BG397" s="230">
        <f>IF(N397="zákl. přenesená",J397,0)</f>
        <v>0</v>
      </c>
      <c r="BH397" s="230">
        <f>IF(N397="sníž. přenesená",J397,0)</f>
        <v>0</v>
      </c>
      <c r="BI397" s="230">
        <f>IF(N397="nulová",J397,0)</f>
        <v>0</v>
      </c>
      <c r="BJ397" s="17" t="s">
        <v>84</v>
      </c>
      <c r="BK397" s="230">
        <f>ROUND(I397*H397,2)</f>
        <v>0</v>
      </c>
      <c r="BL397" s="17" t="s">
        <v>157</v>
      </c>
      <c r="BM397" s="229" t="s">
        <v>541</v>
      </c>
    </row>
    <row r="398" s="13" customFormat="1">
      <c r="A398" s="13"/>
      <c r="B398" s="231"/>
      <c r="C398" s="232"/>
      <c r="D398" s="233" t="s">
        <v>158</v>
      </c>
      <c r="E398" s="234" t="s">
        <v>1</v>
      </c>
      <c r="F398" s="235" t="s">
        <v>84</v>
      </c>
      <c r="G398" s="232"/>
      <c r="H398" s="236">
        <v>1</v>
      </c>
      <c r="I398" s="237"/>
      <c r="J398" s="232"/>
      <c r="K398" s="232"/>
      <c r="L398" s="238"/>
      <c r="M398" s="239"/>
      <c r="N398" s="240"/>
      <c r="O398" s="240"/>
      <c r="P398" s="240"/>
      <c r="Q398" s="240"/>
      <c r="R398" s="240"/>
      <c r="S398" s="240"/>
      <c r="T398" s="241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42" t="s">
        <v>158</v>
      </c>
      <c r="AU398" s="242" t="s">
        <v>86</v>
      </c>
      <c r="AV398" s="13" t="s">
        <v>86</v>
      </c>
      <c r="AW398" s="13" t="s">
        <v>32</v>
      </c>
      <c r="AX398" s="13" t="s">
        <v>76</v>
      </c>
      <c r="AY398" s="242" t="s">
        <v>150</v>
      </c>
    </row>
    <row r="399" s="14" customFormat="1">
      <c r="A399" s="14"/>
      <c r="B399" s="243"/>
      <c r="C399" s="244"/>
      <c r="D399" s="233" t="s">
        <v>158</v>
      </c>
      <c r="E399" s="245" t="s">
        <v>1</v>
      </c>
      <c r="F399" s="246" t="s">
        <v>160</v>
      </c>
      <c r="G399" s="244"/>
      <c r="H399" s="247">
        <v>1</v>
      </c>
      <c r="I399" s="248"/>
      <c r="J399" s="244"/>
      <c r="K399" s="244"/>
      <c r="L399" s="249"/>
      <c r="M399" s="250"/>
      <c r="N399" s="251"/>
      <c r="O399" s="251"/>
      <c r="P399" s="251"/>
      <c r="Q399" s="251"/>
      <c r="R399" s="251"/>
      <c r="S399" s="251"/>
      <c r="T399" s="252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53" t="s">
        <v>158</v>
      </c>
      <c r="AU399" s="253" t="s">
        <v>86</v>
      </c>
      <c r="AV399" s="14" t="s">
        <v>157</v>
      </c>
      <c r="AW399" s="14" t="s">
        <v>32</v>
      </c>
      <c r="AX399" s="14" t="s">
        <v>84</v>
      </c>
      <c r="AY399" s="253" t="s">
        <v>150</v>
      </c>
    </row>
    <row r="400" s="2" customFormat="1">
      <c r="A400" s="38"/>
      <c r="B400" s="39"/>
      <c r="C400" s="218" t="s">
        <v>542</v>
      </c>
      <c r="D400" s="218" t="s">
        <v>152</v>
      </c>
      <c r="E400" s="219" t="s">
        <v>543</v>
      </c>
      <c r="F400" s="220" t="s">
        <v>544</v>
      </c>
      <c r="G400" s="221" t="s">
        <v>292</v>
      </c>
      <c r="H400" s="222">
        <v>1</v>
      </c>
      <c r="I400" s="223"/>
      <c r="J400" s="224">
        <f>ROUND(I400*H400,2)</f>
        <v>0</v>
      </c>
      <c r="K400" s="220" t="s">
        <v>156</v>
      </c>
      <c r="L400" s="44"/>
      <c r="M400" s="225" t="s">
        <v>1</v>
      </c>
      <c r="N400" s="226" t="s">
        <v>41</v>
      </c>
      <c r="O400" s="91"/>
      <c r="P400" s="227">
        <f>O400*H400</f>
        <v>0</v>
      </c>
      <c r="Q400" s="227">
        <v>0</v>
      </c>
      <c r="R400" s="227">
        <f>Q400*H400</f>
        <v>0</v>
      </c>
      <c r="S400" s="227">
        <v>0</v>
      </c>
      <c r="T400" s="228">
        <f>S400*H400</f>
        <v>0</v>
      </c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R400" s="229" t="s">
        <v>157</v>
      </c>
      <c r="AT400" s="229" t="s">
        <v>152</v>
      </c>
      <c r="AU400" s="229" t="s">
        <v>86</v>
      </c>
      <c r="AY400" s="17" t="s">
        <v>150</v>
      </c>
      <c r="BE400" s="230">
        <f>IF(N400="základní",J400,0)</f>
        <v>0</v>
      </c>
      <c r="BF400" s="230">
        <f>IF(N400="snížená",J400,0)</f>
        <v>0</v>
      </c>
      <c r="BG400" s="230">
        <f>IF(N400="zákl. přenesená",J400,0)</f>
        <v>0</v>
      </c>
      <c r="BH400" s="230">
        <f>IF(N400="sníž. přenesená",J400,0)</f>
        <v>0</v>
      </c>
      <c r="BI400" s="230">
        <f>IF(N400="nulová",J400,0)</f>
        <v>0</v>
      </c>
      <c r="BJ400" s="17" t="s">
        <v>84</v>
      </c>
      <c r="BK400" s="230">
        <f>ROUND(I400*H400,2)</f>
        <v>0</v>
      </c>
      <c r="BL400" s="17" t="s">
        <v>157</v>
      </c>
      <c r="BM400" s="229" t="s">
        <v>545</v>
      </c>
    </row>
    <row r="401" s="13" customFormat="1">
      <c r="A401" s="13"/>
      <c r="B401" s="231"/>
      <c r="C401" s="232"/>
      <c r="D401" s="233" t="s">
        <v>158</v>
      </c>
      <c r="E401" s="234" t="s">
        <v>1</v>
      </c>
      <c r="F401" s="235" t="s">
        <v>84</v>
      </c>
      <c r="G401" s="232"/>
      <c r="H401" s="236">
        <v>1</v>
      </c>
      <c r="I401" s="237"/>
      <c r="J401" s="232"/>
      <c r="K401" s="232"/>
      <c r="L401" s="238"/>
      <c r="M401" s="239"/>
      <c r="N401" s="240"/>
      <c r="O401" s="240"/>
      <c r="P401" s="240"/>
      <c r="Q401" s="240"/>
      <c r="R401" s="240"/>
      <c r="S401" s="240"/>
      <c r="T401" s="241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42" t="s">
        <v>158</v>
      </c>
      <c r="AU401" s="242" t="s">
        <v>86</v>
      </c>
      <c r="AV401" s="13" t="s">
        <v>86</v>
      </c>
      <c r="AW401" s="13" t="s">
        <v>32</v>
      </c>
      <c r="AX401" s="13" t="s">
        <v>76</v>
      </c>
      <c r="AY401" s="242" t="s">
        <v>150</v>
      </c>
    </row>
    <row r="402" s="14" customFormat="1">
      <c r="A402" s="14"/>
      <c r="B402" s="243"/>
      <c r="C402" s="244"/>
      <c r="D402" s="233" t="s">
        <v>158</v>
      </c>
      <c r="E402" s="245" t="s">
        <v>1</v>
      </c>
      <c r="F402" s="246" t="s">
        <v>160</v>
      </c>
      <c r="G402" s="244"/>
      <c r="H402" s="247">
        <v>1</v>
      </c>
      <c r="I402" s="248"/>
      <c r="J402" s="244"/>
      <c r="K402" s="244"/>
      <c r="L402" s="249"/>
      <c r="M402" s="250"/>
      <c r="N402" s="251"/>
      <c r="O402" s="251"/>
      <c r="P402" s="251"/>
      <c r="Q402" s="251"/>
      <c r="R402" s="251"/>
      <c r="S402" s="251"/>
      <c r="T402" s="252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53" t="s">
        <v>158</v>
      </c>
      <c r="AU402" s="253" t="s">
        <v>86</v>
      </c>
      <c r="AV402" s="14" t="s">
        <v>157</v>
      </c>
      <c r="AW402" s="14" t="s">
        <v>32</v>
      </c>
      <c r="AX402" s="14" t="s">
        <v>84</v>
      </c>
      <c r="AY402" s="253" t="s">
        <v>150</v>
      </c>
    </row>
    <row r="403" s="12" customFormat="1" ht="22.8" customHeight="1">
      <c r="A403" s="12"/>
      <c r="B403" s="202"/>
      <c r="C403" s="203"/>
      <c r="D403" s="204" t="s">
        <v>75</v>
      </c>
      <c r="E403" s="216" t="s">
        <v>546</v>
      </c>
      <c r="F403" s="216" t="s">
        <v>547</v>
      </c>
      <c r="G403" s="203"/>
      <c r="H403" s="203"/>
      <c r="I403" s="206"/>
      <c r="J403" s="217">
        <f>BK403</f>
        <v>0</v>
      </c>
      <c r="K403" s="203"/>
      <c r="L403" s="208"/>
      <c r="M403" s="209"/>
      <c r="N403" s="210"/>
      <c r="O403" s="210"/>
      <c r="P403" s="211">
        <f>P404</f>
        <v>0</v>
      </c>
      <c r="Q403" s="210"/>
      <c r="R403" s="211">
        <f>R404</f>
        <v>0</v>
      </c>
      <c r="S403" s="210"/>
      <c r="T403" s="212">
        <f>T404</f>
        <v>0</v>
      </c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R403" s="213" t="s">
        <v>84</v>
      </c>
      <c r="AT403" s="214" t="s">
        <v>75</v>
      </c>
      <c r="AU403" s="214" t="s">
        <v>84</v>
      </c>
      <c r="AY403" s="213" t="s">
        <v>150</v>
      </c>
      <c r="BK403" s="215">
        <f>BK404</f>
        <v>0</v>
      </c>
    </row>
    <row r="404" s="2" customFormat="1" ht="16.5" customHeight="1">
      <c r="A404" s="38"/>
      <c r="B404" s="39"/>
      <c r="C404" s="218" t="s">
        <v>347</v>
      </c>
      <c r="D404" s="218" t="s">
        <v>152</v>
      </c>
      <c r="E404" s="219" t="s">
        <v>548</v>
      </c>
      <c r="F404" s="220" t="s">
        <v>549</v>
      </c>
      <c r="G404" s="221" t="s">
        <v>189</v>
      </c>
      <c r="H404" s="222">
        <v>498.93900000000002</v>
      </c>
      <c r="I404" s="223"/>
      <c r="J404" s="224">
        <f>ROUND(I404*H404,2)</f>
        <v>0</v>
      </c>
      <c r="K404" s="220" t="s">
        <v>156</v>
      </c>
      <c r="L404" s="44"/>
      <c r="M404" s="225" t="s">
        <v>1</v>
      </c>
      <c r="N404" s="226" t="s">
        <v>41</v>
      </c>
      <c r="O404" s="91"/>
      <c r="P404" s="227">
        <f>O404*H404</f>
        <v>0</v>
      </c>
      <c r="Q404" s="227">
        <v>0</v>
      </c>
      <c r="R404" s="227">
        <f>Q404*H404</f>
        <v>0</v>
      </c>
      <c r="S404" s="227">
        <v>0</v>
      </c>
      <c r="T404" s="228">
        <f>S404*H404</f>
        <v>0</v>
      </c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R404" s="229" t="s">
        <v>157</v>
      </c>
      <c r="AT404" s="229" t="s">
        <v>152</v>
      </c>
      <c r="AU404" s="229" t="s">
        <v>86</v>
      </c>
      <c r="AY404" s="17" t="s">
        <v>150</v>
      </c>
      <c r="BE404" s="230">
        <f>IF(N404="základní",J404,0)</f>
        <v>0</v>
      </c>
      <c r="BF404" s="230">
        <f>IF(N404="snížená",J404,0)</f>
        <v>0</v>
      </c>
      <c r="BG404" s="230">
        <f>IF(N404="zákl. přenesená",J404,0)</f>
        <v>0</v>
      </c>
      <c r="BH404" s="230">
        <f>IF(N404="sníž. přenesená",J404,0)</f>
        <v>0</v>
      </c>
      <c r="BI404" s="230">
        <f>IF(N404="nulová",J404,0)</f>
        <v>0</v>
      </c>
      <c r="BJ404" s="17" t="s">
        <v>84</v>
      </c>
      <c r="BK404" s="230">
        <f>ROUND(I404*H404,2)</f>
        <v>0</v>
      </c>
      <c r="BL404" s="17" t="s">
        <v>157</v>
      </c>
      <c r="BM404" s="229" t="s">
        <v>550</v>
      </c>
    </row>
    <row r="405" s="12" customFormat="1" ht="25.92" customHeight="1">
      <c r="A405" s="12"/>
      <c r="B405" s="202"/>
      <c r="C405" s="203"/>
      <c r="D405" s="204" t="s">
        <v>75</v>
      </c>
      <c r="E405" s="205" t="s">
        <v>551</v>
      </c>
      <c r="F405" s="205" t="s">
        <v>552</v>
      </c>
      <c r="G405" s="203"/>
      <c r="H405" s="203"/>
      <c r="I405" s="206"/>
      <c r="J405" s="207">
        <f>BK405</f>
        <v>0</v>
      </c>
      <c r="K405" s="203"/>
      <c r="L405" s="208"/>
      <c r="M405" s="209"/>
      <c r="N405" s="210"/>
      <c r="O405" s="210"/>
      <c r="P405" s="211">
        <f>P406+P426+P449+P485+P568+P602+P629+P701+P721+P735+P758</f>
        <v>0</v>
      </c>
      <c r="Q405" s="210"/>
      <c r="R405" s="211">
        <f>R406+R426+R449+R485+R568+R602+R629+R701+R721+R735+R758</f>
        <v>0</v>
      </c>
      <c r="S405" s="210"/>
      <c r="T405" s="212">
        <f>T406+T426+T449+T485+T568+T602+T629+T701+T721+T735+T758</f>
        <v>0</v>
      </c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R405" s="213" t="s">
        <v>86</v>
      </c>
      <c r="AT405" s="214" t="s">
        <v>75</v>
      </c>
      <c r="AU405" s="214" t="s">
        <v>76</v>
      </c>
      <c r="AY405" s="213" t="s">
        <v>150</v>
      </c>
      <c r="BK405" s="215">
        <f>BK406+BK426+BK449+BK485+BK568+BK602+BK629+BK701+BK721+BK735+BK758</f>
        <v>0</v>
      </c>
    </row>
    <row r="406" s="12" customFormat="1" ht="22.8" customHeight="1">
      <c r="A406" s="12"/>
      <c r="B406" s="202"/>
      <c r="C406" s="203"/>
      <c r="D406" s="204" t="s">
        <v>75</v>
      </c>
      <c r="E406" s="216" t="s">
        <v>553</v>
      </c>
      <c r="F406" s="216" t="s">
        <v>554</v>
      </c>
      <c r="G406" s="203"/>
      <c r="H406" s="203"/>
      <c r="I406" s="206"/>
      <c r="J406" s="217">
        <f>BK406</f>
        <v>0</v>
      </c>
      <c r="K406" s="203"/>
      <c r="L406" s="208"/>
      <c r="M406" s="209"/>
      <c r="N406" s="210"/>
      <c r="O406" s="210"/>
      <c r="P406" s="211">
        <f>SUM(P407:P425)</f>
        <v>0</v>
      </c>
      <c r="Q406" s="210"/>
      <c r="R406" s="211">
        <f>SUM(R407:R425)</f>
        <v>0</v>
      </c>
      <c r="S406" s="210"/>
      <c r="T406" s="212">
        <f>SUM(T407:T425)</f>
        <v>0</v>
      </c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R406" s="213" t="s">
        <v>86</v>
      </c>
      <c r="AT406" s="214" t="s">
        <v>75</v>
      </c>
      <c r="AU406" s="214" t="s">
        <v>84</v>
      </c>
      <c r="AY406" s="213" t="s">
        <v>150</v>
      </c>
      <c r="BK406" s="215">
        <f>SUM(BK407:BK425)</f>
        <v>0</v>
      </c>
    </row>
    <row r="407" s="2" customFormat="1">
      <c r="A407" s="38"/>
      <c r="B407" s="39"/>
      <c r="C407" s="218" t="s">
        <v>555</v>
      </c>
      <c r="D407" s="218" t="s">
        <v>152</v>
      </c>
      <c r="E407" s="219" t="s">
        <v>556</v>
      </c>
      <c r="F407" s="220" t="s">
        <v>557</v>
      </c>
      <c r="G407" s="221" t="s">
        <v>155</v>
      </c>
      <c r="H407" s="222">
        <v>181.47</v>
      </c>
      <c r="I407" s="223"/>
      <c r="J407" s="224">
        <f>ROUND(I407*H407,2)</f>
        <v>0</v>
      </c>
      <c r="K407" s="220" t="s">
        <v>156</v>
      </c>
      <c r="L407" s="44"/>
      <c r="M407" s="225" t="s">
        <v>1</v>
      </c>
      <c r="N407" s="226" t="s">
        <v>41</v>
      </c>
      <c r="O407" s="91"/>
      <c r="P407" s="227">
        <f>O407*H407</f>
        <v>0</v>
      </c>
      <c r="Q407" s="227">
        <v>0</v>
      </c>
      <c r="R407" s="227">
        <f>Q407*H407</f>
        <v>0</v>
      </c>
      <c r="S407" s="227">
        <v>0</v>
      </c>
      <c r="T407" s="228">
        <f>S407*H407</f>
        <v>0</v>
      </c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R407" s="229" t="s">
        <v>194</v>
      </c>
      <c r="AT407" s="229" t="s">
        <v>152</v>
      </c>
      <c r="AU407" s="229" t="s">
        <v>86</v>
      </c>
      <c r="AY407" s="17" t="s">
        <v>150</v>
      </c>
      <c r="BE407" s="230">
        <f>IF(N407="základní",J407,0)</f>
        <v>0</v>
      </c>
      <c r="BF407" s="230">
        <f>IF(N407="snížená",J407,0)</f>
        <v>0</v>
      </c>
      <c r="BG407" s="230">
        <f>IF(N407="zákl. přenesená",J407,0)</f>
        <v>0</v>
      </c>
      <c r="BH407" s="230">
        <f>IF(N407="sníž. přenesená",J407,0)</f>
        <v>0</v>
      </c>
      <c r="BI407" s="230">
        <f>IF(N407="nulová",J407,0)</f>
        <v>0</v>
      </c>
      <c r="BJ407" s="17" t="s">
        <v>84</v>
      </c>
      <c r="BK407" s="230">
        <f>ROUND(I407*H407,2)</f>
        <v>0</v>
      </c>
      <c r="BL407" s="17" t="s">
        <v>194</v>
      </c>
      <c r="BM407" s="229" t="s">
        <v>558</v>
      </c>
    </row>
    <row r="408" s="13" customFormat="1">
      <c r="A408" s="13"/>
      <c r="B408" s="231"/>
      <c r="C408" s="232"/>
      <c r="D408" s="233" t="s">
        <v>158</v>
      </c>
      <c r="E408" s="234" t="s">
        <v>1</v>
      </c>
      <c r="F408" s="235" t="s">
        <v>559</v>
      </c>
      <c r="G408" s="232"/>
      <c r="H408" s="236">
        <v>181.47</v>
      </c>
      <c r="I408" s="237"/>
      <c r="J408" s="232"/>
      <c r="K408" s="232"/>
      <c r="L408" s="238"/>
      <c r="M408" s="239"/>
      <c r="N408" s="240"/>
      <c r="O408" s="240"/>
      <c r="P408" s="240"/>
      <c r="Q408" s="240"/>
      <c r="R408" s="240"/>
      <c r="S408" s="240"/>
      <c r="T408" s="241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42" t="s">
        <v>158</v>
      </c>
      <c r="AU408" s="242" t="s">
        <v>86</v>
      </c>
      <c r="AV408" s="13" t="s">
        <v>86</v>
      </c>
      <c r="AW408" s="13" t="s">
        <v>32</v>
      </c>
      <c r="AX408" s="13" t="s">
        <v>76</v>
      </c>
      <c r="AY408" s="242" t="s">
        <v>150</v>
      </c>
    </row>
    <row r="409" s="14" customFormat="1">
      <c r="A409" s="14"/>
      <c r="B409" s="243"/>
      <c r="C409" s="244"/>
      <c r="D409" s="233" t="s">
        <v>158</v>
      </c>
      <c r="E409" s="245" t="s">
        <v>1</v>
      </c>
      <c r="F409" s="246" t="s">
        <v>160</v>
      </c>
      <c r="G409" s="244"/>
      <c r="H409" s="247">
        <v>181.47</v>
      </c>
      <c r="I409" s="248"/>
      <c r="J409" s="244"/>
      <c r="K409" s="244"/>
      <c r="L409" s="249"/>
      <c r="M409" s="250"/>
      <c r="N409" s="251"/>
      <c r="O409" s="251"/>
      <c r="P409" s="251"/>
      <c r="Q409" s="251"/>
      <c r="R409" s="251"/>
      <c r="S409" s="251"/>
      <c r="T409" s="252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53" t="s">
        <v>158</v>
      </c>
      <c r="AU409" s="253" t="s">
        <v>86</v>
      </c>
      <c r="AV409" s="14" t="s">
        <v>157</v>
      </c>
      <c r="AW409" s="14" t="s">
        <v>32</v>
      </c>
      <c r="AX409" s="14" t="s">
        <v>84</v>
      </c>
      <c r="AY409" s="253" t="s">
        <v>150</v>
      </c>
    </row>
    <row r="410" s="2" customFormat="1" ht="16.5" customHeight="1">
      <c r="A410" s="38"/>
      <c r="B410" s="39"/>
      <c r="C410" s="265" t="s">
        <v>353</v>
      </c>
      <c r="D410" s="265" t="s">
        <v>350</v>
      </c>
      <c r="E410" s="266" t="s">
        <v>560</v>
      </c>
      <c r="F410" s="267" t="s">
        <v>561</v>
      </c>
      <c r="G410" s="268" t="s">
        <v>189</v>
      </c>
      <c r="H410" s="269">
        <v>0.053999999999999999</v>
      </c>
      <c r="I410" s="270"/>
      <c r="J410" s="271">
        <f>ROUND(I410*H410,2)</f>
        <v>0</v>
      </c>
      <c r="K410" s="267" t="s">
        <v>156</v>
      </c>
      <c r="L410" s="272"/>
      <c r="M410" s="273" t="s">
        <v>1</v>
      </c>
      <c r="N410" s="274" t="s">
        <v>41</v>
      </c>
      <c r="O410" s="91"/>
      <c r="P410" s="227">
        <f>O410*H410</f>
        <v>0</v>
      </c>
      <c r="Q410" s="227">
        <v>0</v>
      </c>
      <c r="R410" s="227">
        <f>Q410*H410</f>
        <v>0</v>
      </c>
      <c r="S410" s="227">
        <v>0</v>
      </c>
      <c r="T410" s="228">
        <f>S410*H410</f>
        <v>0</v>
      </c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R410" s="229" t="s">
        <v>309</v>
      </c>
      <c r="AT410" s="229" t="s">
        <v>350</v>
      </c>
      <c r="AU410" s="229" t="s">
        <v>86</v>
      </c>
      <c r="AY410" s="17" t="s">
        <v>150</v>
      </c>
      <c r="BE410" s="230">
        <f>IF(N410="základní",J410,0)</f>
        <v>0</v>
      </c>
      <c r="BF410" s="230">
        <f>IF(N410="snížená",J410,0)</f>
        <v>0</v>
      </c>
      <c r="BG410" s="230">
        <f>IF(N410="zákl. přenesená",J410,0)</f>
        <v>0</v>
      </c>
      <c r="BH410" s="230">
        <f>IF(N410="sníž. přenesená",J410,0)</f>
        <v>0</v>
      </c>
      <c r="BI410" s="230">
        <f>IF(N410="nulová",J410,0)</f>
        <v>0</v>
      </c>
      <c r="BJ410" s="17" t="s">
        <v>84</v>
      </c>
      <c r="BK410" s="230">
        <f>ROUND(I410*H410,2)</f>
        <v>0</v>
      </c>
      <c r="BL410" s="17" t="s">
        <v>194</v>
      </c>
      <c r="BM410" s="229" t="s">
        <v>562</v>
      </c>
    </row>
    <row r="411" s="13" customFormat="1">
      <c r="A411" s="13"/>
      <c r="B411" s="231"/>
      <c r="C411" s="232"/>
      <c r="D411" s="233" t="s">
        <v>158</v>
      </c>
      <c r="E411" s="234" t="s">
        <v>1</v>
      </c>
      <c r="F411" s="235" t="s">
        <v>563</v>
      </c>
      <c r="G411" s="232"/>
      <c r="H411" s="236">
        <v>0.053999999999999999</v>
      </c>
      <c r="I411" s="237"/>
      <c r="J411" s="232"/>
      <c r="K411" s="232"/>
      <c r="L411" s="238"/>
      <c r="M411" s="239"/>
      <c r="N411" s="240"/>
      <c r="O411" s="240"/>
      <c r="P411" s="240"/>
      <c r="Q411" s="240"/>
      <c r="R411" s="240"/>
      <c r="S411" s="240"/>
      <c r="T411" s="241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42" t="s">
        <v>158</v>
      </c>
      <c r="AU411" s="242" t="s">
        <v>86</v>
      </c>
      <c r="AV411" s="13" t="s">
        <v>86</v>
      </c>
      <c r="AW411" s="13" t="s">
        <v>32</v>
      </c>
      <c r="AX411" s="13" t="s">
        <v>76</v>
      </c>
      <c r="AY411" s="242" t="s">
        <v>150</v>
      </c>
    </row>
    <row r="412" s="14" customFormat="1">
      <c r="A412" s="14"/>
      <c r="B412" s="243"/>
      <c r="C412" s="244"/>
      <c r="D412" s="233" t="s">
        <v>158</v>
      </c>
      <c r="E412" s="245" t="s">
        <v>1</v>
      </c>
      <c r="F412" s="246" t="s">
        <v>160</v>
      </c>
      <c r="G412" s="244"/>
      <c r="H412" s="247">
        <v>0.053999999999999999</v>
      </c>
      <c r="I412" s="248"/>
      <c r="J412" s="244"/>
      <c r="K412" s="244"/>
      <c r="L412" s="249"/>
      <c r="M412" s="250"/>
      <c r="N412" s="251"/>
      <c r="O412" s="251"/>
      <c r="P412" s="251"/>
      <c r="Q412" s="251"/>
      <c r="R412" s="251"/>
      <c r="S412" s="251"/>
      <c r="T412" s="252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53" t="s">
        <v>158</v>
      </c>
      <c r="AU412" s="253" t="s">
        <v>86</v>
      </c>
      <c r="AV412" s="14" t="s">
        <v>157</v>
      </c>
      <c r="AW412" s="14" t="s">
        <v>32</v>
      </c>
      <c r="AX412" s="14" t="s">
        <v>84</v>
      </c>
      <c r="AY412" s="253" t="s">
        <v>150</v>
      </c>
    </row>
    <row r="413" s="2" customFormat="1">
      <c r="A413" s="38"/>
      <c r="B413" s="39"/>
      <c r="C413" s="218" t="s">
        <v>564</v>
      </c>
      <c r="D413" s="218" t="s">
        <v>152</v>
      </c>
      <c r="E413" s="219" t="s">
        <v>565</v>
      </c>
      <c r="F413" s="220" t="s">
        <v>566</v>
      </c>
      <c r="G413" s="221" t="s">
        <v>155</v>
      </c>
      <c r="H413" s="222">
        <v>13.975</v>
      </c>
      <c r="I413" s="223"/>
      <c r="J413" s="224">
        <f>ROUND(I413*H413,2)</f>
        <v>0</v>
      </c>
      <c r="K413" s="220" t="s">
        <v>156</v>
      </c>
      <c r="L413" s="44"/>
      <c r="M413" s="225" t="s">
        <v>1</v>
      </c>
      <c r="N413" s="226" t="s">
        <v>41</v>
      </c>
      <c r="O413" s="91"/>
      <c r="P413" s="227">
        <f>O413*H413</f>
        <v>0</v>
      </c>
      <c r="Q413" s="227">
        <v>0</v>
      </c>
      <c r="R413" s="227">
        <f>Q413*H413</f>
        <v>0</v>
      </c>
      <c r="S413" s="227">
        <v>0</v>
      </c>
      <c r="T413" s="228">
        <f>S413*H413</f>
        <v>0</v>
      </c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R413" s="229" t="s">
        <v>194</v>
      </c>
      <c r="AT413" s="229" t="s">
        <v>152</v>
      </c>
      <c r="AU413" s="229" t="s">
        <v>86</v>
      </c>
      <c r="AY413" s="17" t="s">
        <v>150</v>
      </c>
      <c r="BE413" s="230">
        <f>IF(N413="základní",J413,0)</f>
        <v>0</v>
      </c>
      <c r="BF413" s="230">
        <f>IF(N413="snížená",J413,0)</f>
        <v>0</v>
      </c>
      <c r="BG413" s="230">
        <f>IF(N413="zákl. přenesená",J413,0)</f>
        <v>0</v>
      </c>
      <c r="BH413" s="230">
        <f>IF(N413="sníž. přenesená",J413,0)</f>
        <v>0</v>
      </c>
      <c r="BI413" s="230">
        <f>IF(N413="nulová",J413,0)</f>
        <v>0</v>
      </c>
      <c r="BJ413" s="17" t="s">
        <v>84</v>
      </c>
      <c r="BK413" s="230">
        <f>ROUND(I413*H413,2)</f>
        <v>0</v>
      </c>
      <c r="BL413" s="17" t="s">
        <v>194</v>
      </c>
      <c r="BM413" s="229" t="s">
        <v>567</v>
      </c>
    </row>
    <row r="414" s="13" customFormat="1">
      <c r="A414" s="13"/>
      <c r="B414" s="231"/>
      <c r="C414" s="232"/>
      <c r="D414" s="233" t="s">
        <v>158</v>
      </c>
      <c r="E414" s="234" t="s">
        <v>1</v>
      </c>
      <c r="F414" s="235" t="s">
        <v>568</v>
      </c>
      <c r="G414" s="232"/>
      <c r="H414" s="236">
        <v>13.975</v>
      </c>
      <c r="I414" s="237"/>
      <c r="J414" s="232"/>
      <c r="K414" s="232"/>
      <c r="L414" s="238"/>
      <c r="M414" s="239"/>
      <c r="N414" s="240"/>
      <c r="O414" s="240"/>
      <c r="P414" s="240"/>
      <c r="Q414" s="240"/>
      <c r="R414" s="240"/>
      <c r="S414" s="240"/>
      <c r="T414" s="241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42" t="s">
        <v>158</v>
      </c>
      <c r="AU414" s="242" t="s">
        <v>86</v>
      </c>
      <c r="AV414" s="13" t="s">
        <v>86</v>
      </c>
      <c r="AW414" s="13" t="s">
        <v>32</v>
      </c>
      <c r="AX414" s="13" t="s">
        <v>76</v>
      </c>
      <c r="AY414" s="242" t="s">
        <v>150</v>
      </c>
    </row>
    <row r="415" s="14" customFormat="1">
      <c r="A415" s="14"/>
      <c r="B415" s="243"/>
      <c r="C415" s="244"/>
      <c r="D415" s="233" t="s">
        <v>158</v>
      </c>
      <c r="E415" s="245" t="s">
        <v>1</v>
      </c>
      <c r="F415" s="246" t="s">
        <v>160</v>
      </c>
      <c r="G415" s="244"/>
      <c r="H415" s="247">
        <v>13.975</v>
      </c>
      <c r="I415" s="248"/>
      <c r="J415" s="244"/>
      <c r="K415" s="244"/>
      <c r="L415" s="249"/>
      <c r="M415" s="250"/>
      <c r="N415" s="251"/>
      <c r="O415" s="251"/>
      <c r="P415" s="251"/>
      <c r="Q415" s="251"/>
      <c r="R415" s="251"/>
      <c r="S415" s="251"/>
      <c r="T415" s="252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53" t="s">
        <v>158</v>
      </c>
      <c r="AU415" s="253" t="s">
        <v>86</v>
      </c>
      <c r="AV415" s="14" t="s">
        <v>157</v>
      </c>
      <c r="AW415" s="14" t="s">
        <v>32</v>
      </c>
      <c r="AX415" s="14" t="s">
        <v>84</v>
      </c>
      <c r="AY415" s="253" t="s">
        <v>150</v>
      </c>
    </row>
    <row r="416" s="2" customFormat="1">
      <c r="A416" s="38"/>
      <c r="B416" s="39"/>
      <c r="C416" s="218" t="s">
        <v>358</v>
      </c>
      <c r="D416" s="218" t="s">
        <v>152</v>
      </c>
      <c r="E416" s="219" t="s">
        <v>569</v>
      </c>
      <c r="F416" s="220" t="s">
        <v>570</v>
      </c>
      <c r="G416" s="221" t="s">
        <v>155</v>
      </c>
      <c r="H416" s="222">
        <v>14.52</v>
      </c>
      <c r="I416" s="223"/>
      <c r="J416" s="224">
        <f>ROUND(I416*H416,2)</f>
        <v>0</v>
      </c>
      <c r="K416" s="220" t="s">
        <v>156</v>
      </c>
      <c r="L416" s="44"/>
      <c r="M416" s="225" t="s">
        <v>1</v>
      </c>
      <c r="N416" s="226" t="s">
        <v>41</v>
      </c>
      <c r="O416" s="91"/>
      <c r="P416" s="227">
        <f>O416*H416</f>
        <v>0</v>
      </c>
      <c r="Q416" s="227">
        <v>0</v>
      </c>
      <c r="R416" s="227">
        <f>Q416*H416</f>
        <v>0</v>
      </c>
      <c r="S416" s="227">
        <v>0</v>
      </c>
      <c r="T416" s="228">
        <f>S416*H416</f>
        <v>0</v>
      </c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R416" s="229" t="s">
        <v>194</v>
      </c>
      <c r="AT416" s="229" t="s">
        <v>152</v>
      </c>
      <c r="AU416" s="229" t="s">
        <v>86</v>
      </c>
      <c r="AY416" s="17" t="s">
        <v>150</v>
      </c>
      <c r="BE416" s="230">
        <f>IF(N416="základní",J416,0)</f>
        <v>0</v>
      </c>
      <c r="BF416" s="230">
        <f>IF(N416="snížená",J416,0)</f>
        <v>0</v>
      </c>
      <c r="BG416" s="230">
        <f>IF(N416="zákl. přenesená",J416,0)</f>
        <v>0</v>
      </c>
      <c r="BH416" s="230">
        <f>IF(N416="sníž. přenesená",J416,0)</f>
        <v>0</v>
      </c>
      <c r="BI416" s="230">
        <f>IF(N416="nulová",J416,0)</f>
        <v>0</v>
      </c>
      <c r="BJ416" s="17" t="s">
        <v>84</v>
      </c>
      <c r="BK416" s="230">
        <f>ROUND(I416*H416,2)</f>
        <v>0</v>
      </c>
      <c r="BL416" s="17" t="s">
        <v>194</v>
      </c>
      <c r="BM416" s="229" t="s">
        <v>571</v>
      </c>
    </row>
    <row r="417" s="13" customFormat="1">
      <c r="A417" s="13"/>
      <c r="B417" s="231"/>
      <c r="C417" s="232"/>
      <c r="D417" s="233" t="s">
        <v>158</v>
      </c>
      <c r="E417" s="234" t="s">
        <v>1</v>
      </c>
      <c r="F417" s="235" t="s">
        <v>572</v>
      </c>
      <c r="G417" s="232"/>
      <c r="H417" s="236">
        <v>14.52</v>
      </c>
      <c r="I417" s="237"/>
      <c r="J417" s="232"/>
      <c r="K417" s="232"/>
      <c r="L417" s="238"/>
      <c r="M417" s="239"/>
      <c r="N417" s="240"/>
      <c r="O417" s="240"/>
      <c r="P417" s="240"/>
      <c r="Q417" s="240"/>
      <c r="R417" s="240"/>
      <c r="S417" s="240"/>
      <c r="T417" s="241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42" t="s">
        <v>158</v>
      </c>
      <c r="AU417" s="242" t="s">
        <v>86</v>
      </c>
      <c r="AV417" s="13" t="s">
        <v>86</v>
      </c>
      <c r="AW417" s="13" t="s">
        <v>32</v>
      </c>
      <c r="AX417" s="13" t="s">
        <v>76</v>
      </c>
      <c r="AY417" s="242" t="s">
        <v>150</v>
      </c>
    </row>
    <row r="418" s="14" customFormat="1">
      <c r="A418" s="14"/>
      <c r="B418" s="243"/>
      <c r="C418" s="244"/>
      <c r="D418" s="233" t="s">
        <v>158</v>
      </c>
      <c r="E418" s="245" t="s">
        <v>1</v>
      </c>
      <c r="F418" s="246" t="s">
        <v>160</v>
      </c>
      <c r="G418" s="244"/>
      <c r="H418" s="247">
        <v>14.52</v>
      </c>
      <c r="I418" s="248"/>
      <c r="J418" s="244"/>
      <c r="K418" s="244"/>
      <c r="L418" s="249"/>
      <c r="M418" s="250"/>
      <c r="N418" s="251"/>
      <c r="O418" s="251"/>
      <c r="P418" s="251"/>
      <c r="Q418" s="251"/>
      <c r="R418" s="251"/>
      <c r="S418" s="251"/>
      <c r="T418" s="252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53" t="s">
        <v>158</v>
      </c>
      <c r="AU418" s="253" t="s">
        <v>86</v>
      </c>
      <c r="AV418" s="14" t="s">
        <v>157</v>
      </c>
      <c r="AW418" s="14" t="s">
        <v>32</v>
      </c>
      <c r="AX418" s="14" t="s">
        <v>84</v>
      </c>
      <c r="AY418" s="253" t="s">
        <v>150</v>
      </c>
    </row>
    <row r="419" s="2" customFormat="1">
      <c r="A419" s="38"/>
      <c r="B419" s="39"/>
      <c r="C419" s="218" t="s">
        <v>573</v>
      </c>
      <c r="D419" s="218" t="s">
        <v>152</v>
      </c>
      <c r="E419" s="219" t="s">
        <v>574</v>
      </c>
      <c r="F419" s="220" t="s">
        <v>575</v>
      </c>
      <c r="G419" s="221" t="s">
        <v>155</v>
      </c>
      <c r="H419" s="222">
        <v>362.94</v>
      </c>
      <c r="I419" s="223"/>
      <c r="J419" s="224">
        <f>ROUND(I419*H419,2)</f>
        <v>0</v>
      </c>
      <c r="K419" s="220" t="s">
        <v>156</v>
      </c>
      <c r="L419" s="44"/>
      <c r="M419" s="225" t="s">
        <v>1</v>
      </c>
      <c r="N419" s="226" t="s">
        <v>41</v>
      </c>
      <c r="O419" s="91"/>
      <c r="P419" s="227">
        <f>O419*H419</f>
        <v>0</v>
      </c>
      <c r="Q419" s="227">
        <v>0</v>
      </c>
      <c r="R419" s="227">
        <f>Q419*H419</f>
        <v>0</v>
      </c>
      <c r="S419" s="227">
        <v>0</v>
      </c>
      <c r="T419" s="228">
        <f>S419*H419</f>
        <v>0</v>
      </c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R419" s="229" t="s">
        <v>194</v>
      </c>
      <c r="AT419" s="229" t="s">
        <v>152</v>
      </c>
      <c r="AU419" s="229" t="s">
        <v>86</v>
      </c>
      <c r="AY419" s="17" t="s">
        <v>150</v>
      </c>
      <c r="BE419" s="230">
        <f>IF(N419="základní",J419,0)</f>
        <v>0</v>
      </c>
      <c r="BF419" s="230">
        <f>IF(N419="snížená",J419,0)</f>
        <v>0</v>
      </c>
      <c r="BG419" s="230">
        <f>IF(N419="zákl. přenesená",J419,0)</f>
        <v>0</v>
      </c>
      <c r="BH419" s="230">
        <f>IF(N419="sníž. přenesená",J419,0)</f>
        <v>0</v>
      </c>
      <c r="BI419" s="230">
        <f>IF(N419="nulová",J419,0)</f>
        <v>0</v>
      </c>
      <c r="BJ419" s="17" t="s">
        <v>84</v>
      </c>
      <c r="BK419" s="230">
        <f>ROUND(I419*H419,2)</f>
        <v>0</v>
      </c>
      <c r="BL419" s="17" t="s">
        <v>194</v>
      </c>
      <c r="BM419" s="229" t="s">
        <v>576</v>
      </c>
    </row>
    <row r="420" s="13" customFormat="1">
      <c r="A420" s="13"/>
      <c r="B420" s="231"/>
      <c r="C420" s="232"/>
      <c r="D420" s="233" t="s">
        <v>158</v>
      </c>
      <c r="E420" s="234" t="s">
        <v>1</v>
      </c>
      <c r="F420" s="235" t="s">
        <v>577</v>
      </c>
      <c r="G420" s="232"/>
      <c r="H420" s="236">
        <v>362.94</v>
      </c>
      <c r="I420" s="237"/>
      <c r="J420" s="232"/>
      <c r="K420" s="232"/>
      <c r="L420" s="238"/>
      <c r="M420" s="239"/>
      <c r="N420" s="240"/>
      <c r="O420" s="240"/>
      <c r="P420" s="240"/>
      <c r="Q420" s="240"/>
      <c r="R420" s="240"/>
      <c r="S420" s="240"/>
      <c r="T420" s="241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42" t="s">
        <v>158</v>
      </c>
      <c r="AU420" s="242" t="s">
        <v>86</v>
      </c>
      <c r="AV420" s="13" t="s">
        <v>86</v>
      </c>
      <c r="AW420" s="13" t="s">
        <v>32</v>
      </c>
      <c r="AX420" s="13" t="s">
        <v>76</v>
      </c>
      <c r="AY420" s="242" t="s">
        <v>150</v>
      </c>
    </row>
    <row r="421" s="14" customFormat="1">
      <c r="A421" s="14"/>
      <c r="B421" s="243"/>
      <c r="C421" s="244"/>
      <c r="D421" s="233" t="s">
        <v>158</v>
      </c>
      <c r="E421" s="245" t="s">
        <v>1</v>
      </c>
      <c r="F421" s="246" t="s">
        <v>160</v>
      </c>
      <c r="G421" s="244"/>
      <c r="H421" s="247">
        <v>362.94</v>
      </c>
      <c r="I421" s="248"/>
      <c r="J421" s="244"/>
      <c r="K421" s="244"/>
      <c r="L421" s="249"/>
      <c r="M421" s="250"/>
      <c r="N421" s="251"/>
      <c r="O421" s="251"/>
      <c r="P421" s="251"/>
      <c r="Q421" s="251"/>
      <c r="R421" s="251"/>
      <c r="S421" s="251"/>
      <c r="T421" s="252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53" t="s">
        <v>158</v>
      </c>
      <c r="AU421" s="253" t="s">
        <v>86</v>
      </c>
      <c r="AV421" s="14" t="s">
        <v>157</v>
      </c>
      <c r="AW421" s="14" t="s">
        <v>32</v>
      </c>
      <c r="AX421" s="14" t="s">
        <v>84</v>
      </c>
      <c r="AY421" s="253" t="s">
        <v>150</v>
      </c>
    </row>
    <row r="422" s="2" customFormat="1">
      <c r="A422" s="38"/>
      <c r="B422" s="39"/>
      <c r="C422" s="265" t="s">
        <v>362</v>
      </c>
      <c r="D422" s="265" t="s">
        <v>350</v>
      </c>
      <c r="E422" s="266" t="s">
        <v>578</v>
      </c>
      <c r="F422" s="267" t="s">
        <v>579</v>
      </c>
      <c r="G422" s="268" t="s">
        <v>155</v>
      </c>
      <c r="H422" s="269">
        <v>417.38099999999997</v>
      </c>
      <c r="I422" s="270"/>
      <c r="J422" s="271">
        <f>ROUND(I422*H422,2)</f>
        <v>0</v>
      </c>
      <c r="K422" s="267" t="s">
        <v>156</v>
      </c>
      <c r="L422" s="272"/>
      <c r="M422" s="273" t="s">
        <v>1</v>
      </c>
      <c r="N422" s="274" t="s">
        <v>41</v>
      </c>
      <c r="O422" s="91"/>
      <c r="P422" s="227">
        <f>O422*H422</f>
        <v>0</v>
      </c>
      <c r="Q422" s="227">
        <v>0</v>
      </c>
      <c r="R422" s="227">
        <f>Q422*H422</f>
        <v>0</v>
      </c>
      <c r="S422" s="227">
        <v>0</v>
      </c>
      <c r="T422" s="228">
        <f>S422*H422</f>
        <v>0</v>
      </c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R422" s="229" t="s">
        <v>309</v>
      </c>
      <c r="AT422" s="229" t="s">
        <v>350</v>
      </c>
      <c r="AU422" s="229" t="s">
        <v>86</v>
      </c>
      <c r="AY422" s="17" t="s">
        <v>150</v>
      </c>
      <c r="BE422" s="230">
        <f>IF(N422="základní",J422,0)</f>
        <v>0</v>
      </c>
      <c r="BF422" s="230">
        <f>IF(N422="snížená",J422,0)</f>
        <v>0</v>
      </c>
      <c r="BG422" s="230">
        <f>IF(N422="zákl. přenesená",J422,0)</f>
        <v>0</v>
      </c>
      <c r="BH422" s="230">
        <f>IF(N422="sníž. přenesená",J422,0)</f>
        <v>0</v>
      </c>
      <c r="BI422" s="230">
        <f>IF(N422="nulová",J422,0)</f>
        <v>0</v>
      </c>
      <c r="BJ422" s="17" t="s">
        <v>84</v>
      </c>
      <c r="BK422" s="230">
        <f>ROUND(I422*H422,2)</f>
        <v>0</v>
      </c>
      <c r="BL422" s="17" t="s">
        <v>194</v>
      </c>
      <c r="BM422" s="229" t="s">
        <v>580</v>
      </c>
    </row>
    <row r="423" s="13" customFormat="1">
      <c r="A423" s="13"/>
      <c r="B423" s="231"/>
      <c r="C423" s="232"/>
      <c r="D423" s="233" t="s">
        <v>158</v>
      </c>
      <c r="E423" s="234" t="s">
        <v>1</v>
      </c>
      <c r="F423" s="235" t="s">
        <v>581</v>
      </c>
      <c r="G423" s="232"/>
      <c r="H423" s="236">
        <v>417.38099999999997</v>
      </c>
      <c r="I423" s="237"/>
      <c r="J423" s="232"/>
      <c r="K423" s="232"/>
      <c r="L423" s="238"/>
      <c r="M423" s="239"/>
      <c r="N423" s="240"/>
      <c r="O423" s="240"/>
      <c r="P423" s="240"/>
      <c r="Q423" s="240"/>
      <c r="R423" s="240"/>
      <c r="S423" s="240"/>
      <c r="T423" s="241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42" t="s">
        <v>158</v>
      </c>
      <c r="AU423" s="242" t="s">
        <v>86</v>
      </c>
      <c r="AV423" s="13" t="s">
        <v>86</v>
      </c>
      <c r="AW423" s="13" t="s">
        <v>32</v>
      </c>
      <c r="AX423" s="13" t="s">
        <v>76</v>
      </c>
      <c r="AY423" s="242" t="s">
        <v>150</v>
      </c>
    </row>
    <row r="424" s="14" customFormat="1">
      <c r="A424" s="14"/>
      <c r="B424" s="243"/>
      <c r="C424" s="244"/>
      <c r="D424" s="233" t="s">
        <v>158</v>
      </c>
      <c r="E424" s="245" t="s">
        <v>1</v>
      </c>
      <c r="F424" s="246" t="s">
        <v>160</v>
      </c>
      <c r="G424" s="244"/>
      <c r="H424" s="247">
        <v>417.38099999999997</v>
      </c>
      <c r="I424" s="248"/>
      <c r="J424" s="244"/>
      <c r="K424" s="244"/>
      <c r="L424" s="249"/>
      <c r="M424" s="250"/>
      <c r="N424" s="251"/>
      <c r="O424" s="251"/>
      <c r="P424" s="251"/>
      <c r="Q424" s="251"/>
      <c r="R424" s="251"/>
      <c r="S424" s="251"/>
      <c r="T424" s="252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53" t="s">
        <v>158</v>
      </c>
      <c r="AU424" s="253" t="s">
        <v>86</v>
      </c>
      <c r="AV424" s="14" t="s">
        <v>157</v>
      </c>
      <c r="AW424" s="14" t="s">
        <v>32</v>
      </c>
      <c r="AX424" s="14" t="s">
        <v>84</v>
      </c>
      <c r="AY424" s="253" t="s">
        <v>150</v>
      </c>
    </row>
    <row r="425" s="2" customFormat="1">
      <c r="A425" s="38"/>
      <c r="B425" s="39"/>
      <c r="C425" s="218" t="s">
        <v>582</v>
      </c>
      <c r="D425" s="218" t="s">
        <v>152</v>
      </c>
      <c r="E425" s="219" t="s">
        <v>583</v>
      </c>
      <c r="F425" s="220" t="s">
        <v>584</v>
      </c>
      <c r="G425" s="221" t="s">
        <v>585</v>
      </c>
      <c r="H425" s="275"/>
      <c r="I425" s="223"/>
      <c r="J425" s="224">
        <f>ROUND(I425*H425,2)</f>
        <v>0</v>
      </c>
      <c r="K425" s="220" t="s">
        <v>156</v>
      </c>
      <c r="L425" s="44"/>
      <c r="M425" s="225" t="s">
        <v>1</v>
      </c>
      <c r="N425" s="226" t="s">
        <v>41</v>
      </c>
      <c r="O425" s="91"/>
      <c r="P425" s="227">
        <f>O425*H425</f>
        <v>0</v>
      </c>
      <c r="Q425" s="227">
        <v>0</v>
      </c>
      <c r="R425" s="227">
        <f>Q425*H425</f>
        <v>0</v>
      </c>
      <c r="S425" s="227">
        <v>0</v>
      </c>
      <c r="T425" s="228">
        <f>S425*H425</f>
        <v>0</v>
      </c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R425" s="229" t="s">
        <v>194</v>
      </c>
      <c r="AT425" s="229" t="s">
        <v>152</v>
      </c>
      <c r="AU425" s="229" t="s">
        <v>86</v>
      </c>
      <c r="AY425" s="17" t="s">
        <v>150</v>
      </c>
      <c r="BE425" s="230">
        <f>IF(N425="základní",J425,0)</f>
        <v>0</v>
      </c>
      <c r="BF425" s="230">
        <f>IF(N425="snížená",J425,0)</f>
        <v>0</v>
      </c>
      <c r="BG425" s="230">
        <f>IF(N425="zákl. přenesená",J425,0)</f>
        <v>0</v>
      </c>
      <c r="BH425" s="230">
        <f>IF(N425="sníž. přenesená",J425,0)</f>
        <v>0</v>
      </c>
      <c r="BI425" s="230">
        <f>IF(N425="nulová",J425,0)</f>
        <v>0</v>
      </c>
      <c r="BJ425" s="17" t="s">
        <v>84</v>
      </c>
      <c r="BK425" s="230">
        <f>ROUND(I425*H425,2)</f>
        <v>0</v>
      </c>
      <c r="BL425" s="17" t="s">
        <v>194</v>
      </c>
      <c r="BM425" s="229" t="s">
        <v>586</v>
      </c>
    </row>
    <row r="426" s="12" customFormat="1" ht="22.8" customHeight="1">
      <c r="A426" s="12"/>
      <c r="B426" s="202"/>
      <c r="C426" s="203"/>
      <c r="D426" s="204" t="s">
        <v>75</v>
      </c>
      <c r="E426" s="216" t="s">
        <v>587</v>
      </c>
      <c r="F426" s="216" t="s">
        <v>588</v>
      </c>
      <c r="G426" s="203"/>
      <c r="H426" s="203"/>
      <c r="I426" s="206"/>
      <c r="J426" s="217">
        <f>BK426</f>
        <v>0</v>
      </c>
      <c r="K426" s="203"/>
      <c r="L426" s="208"/>
      <c r="M426" s="209"/>
      <c r="N426" s="210"/>
      <c r="O426" s="210"/>
      <c r="P426" s="211">
        <f>SUM(P427:P448)</f>
        <v>0</v>
      </c>
      <c r="Q426" s="210"/>
      <c r="R426" s="211">
        <f>SUM(R427:R448)</f>
        <v>0</v>
      </c>
      <c r="S426" s="210"/>
      <c r="T426" s="212">
        <f>SUM(T427:T448)</f>
        <v>0</v>
      </c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R426" s="213" t="s">
        <v>86</v>
      </c>
      <c r="AT426" s="214" t="s">
        <v>75</v>
      </c>
      <c r="AU426" s="214" t="s">
        <v>84</v>
      </c>
      <c r="AY426" s="213" t="s">
        <v>150</v>
      </c>
      <c r="BK426" s="215">
        <f>SUM(BK427:BK448)</f>
        <v>0</v>
      </c>
    </row>
    <row r="427" s="2" customFormat="1">
      <c r="A427" s="38"/>
      <c r="B427" s="39"/>
      <c r="C427" s="218" t="s">
        <v>367</v>
      </c>
      <c r="D427" s="218" t="s">
        <v>152</v>
      </c>
      <c r="E427" s="219" t="s">
        <v>589</v>
      </c>
      <c r="F427" s="220" t="s">
        <v>590</v>
      </c>
      <c r="G427" s="221" t="s">
        <v>155</v>
      </c>
      <c r="H427" s="222">
        <v>243.40100000000001</v>
      </c>
      <c r="I427" s="223"/>
      <c r="J427" s="224">
        <f>ROUND(I427*H427,2)</f>
        <v>0</v>
      </c>
      <c r="K427" s="220" t="s">
        <v>1</v>
      </c>
      <c r="L427" s="44"/>
      <c r="M427" s="225" t="s">
        <v>1</v>
      </c>
      <c r="N427" s="226" t="s">
        <v>41</v>
      </c>
      <c r="O427" s="91"/>
      <c r="P427" s="227">
        <f>O427*H427</f>
        <v>0</v>
      </c>
      <c r="Q427" s="227">
        <v>0</v>
      </c>
      <c r="R427" s="227">
        <f>Q427*H427</f>
        <v>0</v>
      </c>
      <c r="S427" s="227">
        <v>0</v>
      </c>
      <c r="T427" s="228">
        <f>S427*H427</f>
        <v>0</v>
      </c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R427" s="229" t="s">
        <v>194</v>
      </c>
      <c r="AT427" s="229" t="s">
        <v>152</v>
      </c>
      <c r="AU427" s="229" t="s">
        <v>86</v>
      </c>
      <c r="AY427" s="17" t="s">
        <v>150</v>
      </c>
      <c r="BE427" s="230">
        <f>IF(N427="základní",J427,0)</f>
        <v>0</v>
      </c>
      <c r="BF427" s="230">
        <f>IF(N427="snížená",J427,0)</f>
        <v>0</v>
      </c>
      <c r="BG427" s="230">
        <f>IF(N427="zákl. přenesená",J427,0)</f>
        <v>0</v>
      </c>
      <c r="BH427" s="230">
        <f>IF(N427="sníž. přenesená",J427,0)</f>
        <v>0</v>
      </c>
      <c r="BI427" s="230">
        <f>IF(N427="nulová",J427,0)</f>
        <v>0</v>
      </c>
      <c r="BJ427" s="17" t="s">
        <v>84</v>
      </c>
      <c r="BK427" s="230">
        <f>ROUND(I427*H427,2)</f>
        <v>0</v>
      </c>
      <c r="BL427" s="17" t="s">
        <v>194</v>
      </c>
      <c r="BM427" s="229" t="s">
        <v>591</v>
      </c>
    </row>
    <row r="428" s="13" customFormat="1">
      <c r="A428" s="13"/>
      <c r="B428" s="231"/>
      <c r="C428" s="232"/>
      <c r="D428" s="233" t="s">
        <v>158</v>
      </c>
      <c r="E428" s="234" t="s">
        <v>1</v>
      </c>
      <c r="F428" s="235" t="s">
        <v>592</v>
      </c>
      <c r="G428" s="232"/>
      <c r="H428" s="236">
        <v>243.40100000000001</v>
      </c>
      <c r="I428" s="237"/>
      <c r="J428" s="232"/>
      <c r="K428" s="232"/>
      <c r="L428" s="238"/>
      <c r="M428" s="239"/>
      <c r="N428" s="240"/>
      <c r="O428" s="240"/>
      <c r="P428" s="240"/>
      <c r="Q428" s="240"/>
      <c r="R428" s="240"/>
      <c r="S428" s="240"/>
      <c r="T428" s="241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42" t="s">
        <v>158</v>
      </c>
      <c r="AU428" s="242" t="s">
        <v>86</v>
      </c>
      <c r="AV428" s="13" t="s">
        <v>86</v>
      </c>
      <c r="AW428" s="13" t="s">
        <v>32</v>
      </c>
      <c r="AX428" s="13" t="s">
        <v>76</v>
      </c>
      <c r="AY428" s="242" t="s">
        <v>150</v>
      </c>
    </row>
    <row r="429" s="14" customFormat="1">
      <c r="A429" s="14"/>
      <c r="B429" s="243"/>
      <c r="C429" s="244"/>
      <c r="D429" s="233" t="s">
        <v>158</v>
      </c>
      <c r="E429" s="245" t="s">
        <v>1</v>
      </c>
      <c r="F429" s="246" t="s">
        <v>160</v>
      </c>
      <c r="G429" s="244"/>
      <c r="H429" s="247">
        <v>243.40100000000001</v>
      </c>
      <c r="I429" s="248"/>
      <c r="J429" s="244"/>
      <c r="K429" s="244"/>
      <c r="L429" s="249"/>
      <c r="M429" s="250"/>
      <c r="N429" s="251"/>
      <c r="O429" s="251"/>
      <c r="P429" s="251"/>
      <c r="Q429" s="251"/>
      <c r="R429" s="251"/>
      <c r="S429" s="251"/>
      <c r="T429" s="252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53" t="s">
        <v>158</v>
      </c>
      <c r="AU429" s="253" t="s">
        <v>86</v>
      </c>
      <c r="AV429" s="14" t="s">
        <v>157</v>
      </c>
      <c r="AW429" s="14" t="s">
        <v>32</v>
      </c>
      <c r="AX429" s="14" t="s">
        <v>84</v>
      </c>
      <c r="AY429" s="253" t="s">
        <v>150</v>
      </c>
    </row>
    <row r="430" s="2" customFormat="1">
      <c r="A430" s="38"/>
      <c r="B430" s="39"/>
      <c r="C430" s="218" t="s">
        <v>593</v>
      </c>
      <c r="D430" s="218" t="s">
        <v>152</v>
      </c>
      <c r="E430" s="219" t="s">
        <v>594</v>
      </c>
      <c r="F430" s="220" t="s">
        <v>595</v>
      </c>
      <c r="G430" s="221" t="s">
        <v>155</v>
      </c>
      <c r="H430" s="222">
        <v>227.261</v>
      </c>
      <c r="I430" s="223"/>
      <c r="J430" s="224">
        <f>ROUND(I430*H430,2)</f>
        <v>0</v>
      </c>
      <c r="K430" s="220" t="s">
        <v>1</v>
      </c>
      <c r="L430" s="44"/>
      <c r="M430" s="225" t="s">
        <v>1</v>
      </c>
      <c r="N430" s="226" t="s">
        <v>41</v>
      </c>
      <c r="O430" s="91"/>
      <c r="P430" s="227">
        <f>O430*H430</f>
        <v>0</v>
      </c>
      <c r="Q430" s="227">
        <v>0</v>
      </c>
      <c r="R430" s="227">
        <f>Q430*H430</f>
        <v>0</v>
      </c>
      <c r="S430" s="227">
        <v>0</v>
      </c>
      <c r="T430" s="228">
        <f>S430*H430</f>
        <v>0</v>
      </c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R430" s="229" t="s">
        <v>194</v>
      </c>
      <c r="AT430" s="229" t="s">
        <v>152</v>
      </c>
      <c r="AU430" s="229" t="s">
        <v>86</v>
      </c>
      <c r="AY430" s="17" t="s">
        <v>150</v>
      </c>
      <c r="BE430" s="230">
        <f>IF(N430="základní",J430,0)</f>
        <v>0</v>
      </c>
      <c r="BF430" s="230">
        <f>IF(N430="snížená",J430,0)</f>
        <v>0</v>
      </c>
      <c r="BG430" s="230">
        <f>IF(N430="zákl. přenesená",J430,0)</f>
        <v>0</v>
      </c>
      <c r="BH430" s="230">
        <f>IF(N430="sníž. přenesená",J430,0)</f>
        <v>0</v>
      </c>
      <c r="BI430" s="230">
        <f>IF(N430="nulová",J430,0)</f>
        <v>0</v>
      </c>
      <c r="BJ430" s="17" t="s">
        <v>84</v>
      </c>
      <c r="BK430" s="230">
        <f>ROUND(I430*H430,2)</f>
        <v>0</v>
      </c>
      <c r="BL430" s="17" t="s">
        <v>194</v>
      </c>
      <c r="BM430" s="229" t="s">
        <v>596</v>
      </c>
    </row>
    <row r="431" s="13" customFormat="1">
      <c r="A431" s="13"/>
      <c r="B431" s="231"/>
      <c r="C431" s="232"/>
      <c r="D431" s="233" t="s">
        <v>158</v>
      </c>
      <c r="E431" s="234" t="s">
        <v>1</v>
      </c>
      <c r="F431" s="235" t="s">
        <v>597</v>
      </c>
      <c r="G431" s="232"/>
      <c r="H431" s="236">
        <v>227.261</v>
      </c>
      <c r="I431" s="237"/>
      <c r="J431" s="232"/>
      <c r="K431" s="232"/>
      <c r="L431" s="238"/>
      <c r="M431" s="239"/>
      <c r="N431" s="240"/>
      <c r="O431" s="240"/>
      <c r="P431" s="240"/>
      <c r="Q431" s="240"/>
      <c r="R431" s="240"/>
      <c r="S431" s="240"/>
      <c r="T431" s="241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42" t="s">
        <v>158</v>
      </c>
      <c r="AU431" s="242" t="s">
        <v>86</v>
      </c>
      <c r="AV431" s="13" t="s">
        <v>86</v>
      </c>
      <c r="AW431" s="13" t="s">
        <v>32</v>
      </c>
      <c r="AX431" s="13" t="s">
        <v>76</v>
      </c>
      <c r="AY431" s="242" t="s">
        <v>150</v>
      </c>
    </row>
    <row r="432" s="14" customFormat="1">
      <c r="A432" s="14"/>
      <c r="B432" s="243"/>
      <c r="C432" s="244"/>
      <c r="D432" s="233" t="s">
        <v>158</v>
      </c>
      <c r="E432" s="245" t="s">
        <v>1</v>
      </c>
      <c r="F432" s="246" t="s">
        <v>160</v>
      </c>
      <c r="G432" s="244"/>
      <c r="H432" s="247">
        <v>227.261</v>
      </c>
      <c r="I432" s="248"/>
      <c r="J432" s="244"/>
      <c r="K432" s="244"/>
      <c r="L432" s="249"/>
      <c r="M432" s="250"/>
      <c r="N432" s="251"/>
      <c r="O432" s="251"/>
      <c r="P432" s="251"/>
      <c r="Q432" s="251"/>
      <c r="R432" s="251"/>
      <c r="S432" s="251"/>
      <c r="T432" s="252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53" t="s">
        <v>158</v>
      </c>
      <c r="AU432" s="253" t="s">
        <v>86</v>
      </c>
      <c r="AV432" s="14" t="s">
        <v>157</v>
      </c>
      <c r="AW432" s="14" t="s">
        <v>32</v>
      </c>
      <c r="AX432" s="14" t="s">
        <v>84</v>
      </c>
      <c r="AY432" s="253" t="s">
        <v>150</v>
      </c>
    </row>
    <row r="433" s="2" customFormat="1">
      <c r="A433" s="38"/>
      <c r="B433" s="39"/>
      <c r="C433" s="218" t="s">
        <v>371</v>
      </c>
      <c r="D433" s="218" t="s">
        <v>152</v>
      </c>
      <c r="E433" s="219" t="s">
        <v>598</v>
      </c>
      <c r="F433" s="220" t="s">
        <v>599</v>
      </c>
      <c r="G433" s="221" t="s">
        <v>155</v>
      </c>
      <c r="H433" s="222">
        <v>154.47</v>
      </c>
      <c r="I433" s="223"/>
      <c r="J433" s="224">
        <f>ROUND(I433*H433,2)</f>
        <v>0</v>
      </c>
      <c r="K433" s="220" t="s">
        <v>1</v>
      </c>
      <c r="L433" s="44"/>
      <c r="M433" s="225" t="s">
        <v>1</v>
      </c>
      <c r="N433" s="226" t="s">
        <v>41</v>
      </c>
      <c r="O433" s="91"/>
      <c r="P433" s="227">
        <f>O433*H433</f>
        <v>0</v>
      </c>
      <c r="Q433" s="227">
        <v>0</v>
      </c>
      <c r="R433" s="227">
        <f>Q433*H433</f>
        <v>0</v>
      </c>
      <c r="S433" s="227">
        <v>0</v>
      </c>
      <c r="T433" s="228">
        <f>S433*H433</f>
        <v>0</v>
      </c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R433" s="229" t="s">
        <v>194</v>
      </c>
      <c r="AT433" s="229" t="s">
        <v>152</v>
      </c>
      <c r="AU433" s="229" t="s">
        <v>86</v>
      </c>
      <c r="AY433" s="17" t="s">
        <v>150</v>
      </c>
      <c r="BE433" s="230">
        <f>IF(N433="základní",J433,0)</f>
        <v>0</v>
      </c>
      <c r="BF433" s="230">
        <f>IF(N433="snížená",J433,0)</f>
        <v>0</v>
      </c>
      <c r="BG433" s="230">
        <f>IF(N433="zákl. přenesená",J433,0)</f>
        <v>0</v>
      </c>
      <c r="BH433" s="230">
        <f>IF(N433="sníž. přenesená",J433,0)</f>
        <v>0</v>
      </c>
      <c r="BI433" s="230">
        <f>IF(N433="nulová",J433,0)</f>
        <v>0</v>
      </c>
      <c r="BJ433" s="17" t="s">
        <v>84</v>
      </c>
      <c r="BK433" s="230">
        <f>ROUND(I433*H433,2)</f>
        <v>0</v>
      </c>
      <c r="BL433" s="17" t="s">
        <v>194</v>
      </c>
      <c r="BM433" s="229" t="s">
        <v>600</v>
      </c>
    </row>
    <row r="434" s="13" customFormat="1">
      <c r="A434" s="13"/>
      <c r="B434" s="231"/>
      <c r="C434" s="232"/>
      <c r="D434" s="233" t="s">
        <v>158</v>
      </c>
      <c r="E434" s="234" t="s">
        <v>1</v>
      </c>
      <c r="F434" s="235" t="s">
        <v>601</v>
      </c>
      <c r="G434" s="232"/>
      <c r="H434" s="236">
        <v>154.47</v>
      </c>
      <c r="I434" s="237"/>
      <c r="J434" s="232"/>
      <c r="K434" s="232"/>
      <c r="L434" s="238"/>
      <c r="M434" s="239"/>
      <c r="N434" s="240"/>
      <c r="O434" s="240"/>
      <c r="P434" s="240"/>
      <c r="Q434" s="240"/>
      <c r="R434" s="240"/>
      <c r="S434" s="240"/>
      <c r="T434" s="241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42" t="s">
        <v>158</v>
      </c>
      <c r="AU434" s="242" t="s">
        <v>86</v>
      </c>
      <c r="AV434" s="13" t="s">
        <v>86</v>
      </c>
      <c r="AW434" s="13" t="s">
        <v>32</v>
      </c>
      <c r="AX434" s="13" t="s">
        <v>76</v>
      </c>
      <c r="AY434" s="242" t="s">
        <v>150</v>
      </c>
    </row>
    <row r="435" s="14" customFormat="1">
      <c r="A435" s="14"/>
      <c r="B435" s="243"/>
      <c r="C435" s="244"/>
      <c r="D435" s="233" t="s">
        <v>158</v>
      </c>
      <c r="E435" s="245" t="s">
        <v>1</v>
      </c>
      <c r="F435" s="246" t="s">
        <v>160</v>
      </c>
      <c r="G435" s="244"/>
      <c r="H435" s="247">
        <v>154.47</v>
      </c>
      <c r="I435" s="248"/>
      <c r="J435" s="244"/>
      <c r="K435" s="244"/>
      <c r="L435" s="249"/>
      <c r="M435" s="250"/>
      <c r="N435" s="251"/>
      <c r="O435" s="251"/>
      <c r="P435" s="251"/>
      <c r="Q435" s="251"/>
      <c r="R435" s="251"/>
      <c r="S435" s="251"/>
      <c r="T435" s="252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53" t="s">
        <v>158</v>
      </c>
      <c r="AU435" s="253" t="s">
        <v>86</v>
      </c>
      <c r="AV435" s="14" t="s">
        <v>157</v>
      </c>
      <c r="AW435" s="14" t="s">
        <v>32</v>
      </c>
      <c r="AX435" s="14" t="s">
        <v>84</v>
      </c>
      <c r="AY435" s="253" t="s">
        <v>150</v>
      </c>
    </row>
    <row r="436" s="2" customFormat="1">
      <c r="A436" s="38"/>
      <c r="B436" s="39"/>
      <c r="C436" s="218" t="s">
        <v>602</v>
      </c>
      <c r="D436" s="218" t="s">
        <v>152</v>
      </c>
      <c r="E436" s="219" t="s">
        <v>603</v>
      </c>
      <c r="F436" s="220" t="s">
        <v>604</v>
      </c>
      <c r="G436" s="221" t="s">
        <v>155</v>
      </c>
      <c r="H436" s="222">
        <v>236.72900000000001</v>
      </c>
      <c r="I436" s="223"/>
      <c r="J436" s="224">
        <f>ROUND(I436*H436,2)</f>
        <v>0</v>
      </c>
      <c r="K436" s="220" t="s">
        <v>1</v>
      </c>
      <c r="L436" s="44"/>
      <c r="M436" s="225" t="s">
        <v>1</v>
      </c>
      <c r="N436" s="226" t="s">
        <v>41</v>
      </c>
      <c r="O436" s="91"/>
      <c r="P436" s="227">
        <f>O436*H436</f>
        <v>0</v>
      </c>
      <c r="Q436" s="227">
        <v>0</v>
      </c>
      <c r="R436" s="227">
        <f>Q436*H436</f>
        <v>0</v>
      </c>
      <c r="S436" s="227">
        <v>0</v>
      </c>
      <c r="T436" s="228">
        <f>S436*H436</f>
        <v>0</v>
      </c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R436" s="229" t="s">
        <v>194</v>
      </c>
      <c r="AT436" s="229" t="s">
        <v>152</v>
      </c>
      <c r="AU436" s="229" t="s">
        <v>86</v>
      </c>
      <c r="AY436" s="17" t="s">
        <v>150</v>
      </c>
      <c r="BE436" s="230">
        <f>IF(N436="základní",J436,0)</f>
        <v>0</v>
      </c>
      <c r="BF436" s="230">
        <f>IF(N436="snížená",J436,0)</f>
        <v>0</v>
      </c>
      <c r="BG436" s="230">
        <f>IF(N436="zákl. přenesená",J436,0)</f>
        <v>0</v>
      </c>
      <c r="BH436" s="230">
        <f>IF(N436="sníž. přenesená",J436,0)</f>
        <v>0</v>
      </c>
      <c r="BI436" s="230">
        <f>IF(N436="nulová",J436,0)</f>
        <v>0</v>
      </c>
      <c r="BJ436" s="17" t="s">
        <v>84</v>
      </c>
      <c r="BK436" s="230">
        <f>ROUND(I436*H436,2)</f>
        <v>0</v>
      </c>
      <c r="BL436" s="17" t="s">
        <v>194</v>
      </c>
      <c r="BM436" s="229" t="s">
        <v>605</v>
      </c>
    </row>
    <row r="437" s="13" customFormat="1">
      <c r="A437" s="13"/>
      <c r="B437" s="231"/>
      <c r="C437" s="232"/>
      <c r="D437" s="233" t="s">
        <v>158</v>
      </c>
      <c r="E437" s="234" t="s">
        <v>1</v>
      </c>
      <c r="F437" s="235" t="s">
        <v>606</v>
      </c>
      <c r="G437" s="232"/>
      <c r="H437" s="236">
        <v>236.72900000000001</v>
      </c>
      <c r="I437" s="237"/>
      <c r="J437" s="232"/>
      <c r="K437" s="232"/>
      <c r="L437" s="238"/>
      <c r="M437" s="239"/>
      <c r="N437" s="240"/>
      <c r="O437" s="240"/>
      <c r="P437" s="240"/>
      <c r="Q437" s="240"/>
      <c r="R437" s="240"/>
      <c r="S437" s="240"/>
      <c r="T437" s="241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42" t="s">
        <v>158</v>
      </c>
      <c r="AU437" s="242" t="s">
        <v>86</v>
      </c>
      <c r="AV437" s="13" t="s">
        <v>86</v>
      </c>
      <c r="AW437" s="13" t="s">
        <v>32</v>
      </c>
      <c r="AX437" s="13" t="s">
        <v>76</v>
      </c>
      <c r="AY437" s="242" t="s">
        <v>150</v>
      </c>
    </row>
    <row r="438" s="14" customFormat="1">
      <c r="A438" s="14"/>
      <c r="B438" s="243"/>
      <c r="C438" s="244"/>
      <c r="D438" s="233" t="s">
        <v>158</v>
      </c>
      <c r="E438" s="245" t="s">
        <v>1</v>
      </c>
      <c r="F438" s="246" t="s">
        <v>160</v>
      </c>
      <c r="G438" s="244"/>
      <c r="H438" s="247">
        <v>236.72900000000001</v>
      </c>
      <c r="I438" s="248"/>
      <c r="J438" s="244"/>
      <c r="K438" s="244"/>
      <c r="L438" s="249"/>
      <c r="M438" s="250"/>
      <c r="N438" s="251"/>
      <c r="O438" s="251"/>
      <c r="P438" s="251"/>
      <c r="Q438" s="251"/>
      <c r="R438" s="251"/>
      <c r="S438" s="251"/>
      <c r="T438" s="252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53" t="s">
        <v>158</v>
      </c>
      <c r="AU438" s="253" t="s">
        <v>86</v>
      </c>
      <c r="AV438" s="14" t="s">
        <v>157</v>
      </c>
      <c r="AW438" s="14" t="s">
        <v>32</v>
      </c>
      <c r="AX438" s="14" t="s">
        <v>84</v>
      </c>
      <c r="AY438" s="253" t="s">
        <v>150</v>
      </c>
    </row>
    <row r="439" s="2" customFormat="1">
      <c r="A439" s="38"/>
      <c r="B439" s="39"/>
      <c r="C439" s="218" t="s">
        <v>389</v>
      </c>
      <c r="D439" s="218" t="s">
        <v>152</v>
      </c>
      <c r="E439" s="219" t="s">
        <v>607</v>
      </c>
      <c r="F439" s="220" t="s">
        <v>608</v>
      </c>
      <c r="G439" s="221" t="s">
        <v>168</v>
      </c>
      <c r="H439" s="222">
        <v>2.9689999999999999</v>
      </c>
      <c r="I439" s="223"/>
      <c r="J439" s="224">
        <f>ROUND(I439*H439,2)</f>
        <v>0</v>
      </c>
      <c r="K439" s="220" t="s">
        <v>1</v>
      </c>
      <c r="L439" s="44"/>
      <c r="M439" s="225" t="s">
        <v>1</v>
      </c>
      <c r="N439" s="226" t="s">
        <v>41</v>
      </c>
      <c r="O439" s="91"/>
      <c r="P439" s="227">
        <f>O439*H439</f>
        <v>0</v>
      </c>
      <c r="Q439" s="227">
        <v>0</v>
      </c>
      <c r="R439" s="227">
        <f>Q439*H439</f>
        <v>0</v>
      </c>
      <c r="S439" s="227">
        <v>0</v>
      </c>
      <c r="T439" s="228">
        <f>S439*H439</f>
        <v>0</v>
      </c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R439" s="229" t="s">
        <v>194</v>
      </c>
      <c r="AT439" s="229" t="s">
        <v>152</v>
      </c>
      <c r="AU439" s="229" t="s">
        <v>86</v>
      </c>
      <c r="AY439" s="17" t="s">
        <v>150</v>
      </c>
      <c r="BE439" s="230">
        <f>IF(N439="základní",J439,0)</f>
        <v>0</v>
      </c>
      <c r="BF439" s="230">
        <f>IF(N439="snížená",J439,0)</f>
        <v>0</v>
      </c>
      <c r="BG439" s="230">
        <f>IF(N439="zákl. přenesená",J439,0)</f>
        <v>0</v>
      </c>
      <c r="BH439" s="230">
        <f>IF(N439="sníž. přenesená",J439,0)</f>
        <v>0</v>
      </c>
      <c r="BI439" s="230">
        <f>IF(N439="nulová",J439,0)</f>
        <v>0</v>
      </c>
      <c r="BJ439" s="17" t="s">
        <v>84</v>
      </c>
      <c r="BK439" s="230">
        <f>ROUND(I439*H439,2)</f>
        <v>0</v>
      </c>
      <c r="BL439" s="17" t="s">
        <v>194</v>
      </c>
      <c r="BM439" s="229" t="s">
        <v>609</v>
      </c>
    </row>
    <row r="440" s="13" customFormat="1">
      <c r="A440" s="13"/>
      <c r="B440" s="231"/>
      <c r="C440" s="232"/>
      <c r="D440" s="233" t="s">
        <v>158</v>
      </c>
      <c r="E440" s="234" t="s">
        <v>1</v>
      </c>
      <c r="F440" s="235" t="s">
        <v>610</v>
      </c>
      <c r="G440" s="232"/>
      <c r="H440" s="236">
        <v>2.9689999999999999</v>
      </c>
      <c r="I440" s="237"/>
      <c r="J440" s="232"/>
      <c r="K440" s="232"/>
      <c r="L440" s="238"/>
      <c r="M440" s="239"/>
      <c r="N440" s="240"/>
      <c r="O440" s="240"/>
      <c r="P440" s="240"/>
      <c r="Q440" s="240"/>
      <c r="R440" s="240"/>
      <c r="S440" s="240"/>
      <c r="T440" s="241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42" t="s">
        <v>158</v>
      </c>
      <c r="AU440" s="242" t="s">
        <v>86</v>
      </c>
      <c r="AV440" s="13" t="s">
        <v>86</v>
      </c>
      <c r="AW440" s="13" t="s">
        <v>32</v>
      </c>
      <c r="AX440" s="13" t="s">
        <v>76</v>
      </c>
      <c r="AY440" s="242" t="s">
        <v>150</v>
      </c>
    </row>
    <row r="441" s="14" customFormat="1">
      <c r="A441" s="14"/>
      <c r="B441" s="243"/>
      <c r="C441" s="244"/>
      <c r="D441" s="233" t="s">
        <v>158</v>
      </c>
      <c r="E441" s="245" t="s">
        <v>1</v>
      </c>
      <c r="F441" s="246" t="s">
        <v>160</v>
      </c>
      <c r="G441" s="244"/>
      <c r="H441" s="247">
        <v>2.9689999999999999</v>
      </c>
      <c r="I441" s="248"/>
      <c r="J441" s="244"/>
      <c r="K441" s="244"/>
      <c r="L441" s="249"/>
      <c r="M441" s="250"/>
      <c r="N441" s="251"/>
      <c r="O441" s="251"/>
      <c r="P441" s="251"/>
      <c r="Q441" s="251"/>
      <c r="R441" s="251"/>
      <c r="S441" s="251"/>
      <c r="T441" s="252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53" t="s">
        <v>158</v>
      </c>
      <c r="AU441" s="253" t="s">
        <v>86</v>
      </c>
      <c r="AV441" s="14" t="s">
        <v>157</v>
      </c>
      <c r="AW441" s="14" t="s">
        <v>32</v>
      </c>
      <c r="AX441" s="14" t="s">
        <v>84</v>
      </c>
      <c r="AY441" s="253" t="s">
        <v>150</v>
      </c>
    </row>
    <row r="442" s="2" customFormat="1" ht="33" customHeight="1">
      <c r="A442" s="38"/>
      <c r="B442" s="39"/>
      <c r="C442" s="218" t="s">
        <v>611</v>
      </c>
      <c r="D442" s="218" t="s">
        <v>152</v>
      </c>
      <c r="E442" s="219" t="s">
        <v>612</v>
      </c>
      <c r="F442" s="220" t="s">
        <v>613</v>
      </c>
      <c r="G442" s="221" t="s">
        <v>326</v>
      </c>
      <c r="H442" s="222">
        <v>37.201999999999998</v>
      </c>
      <c r="I442" s="223"/>
      <c r="J442" s="224">
        <f>ROUND(I442*H442,2)</f>
        <v>0</v>
      </c>
      <c r="K442" s="220" t="s">
        <v>1</v>
      </c>
      <c r="L442" s="44"/>
      <c r="M442" s="225" t="s">
        <v>1</v>
      </c>
      <c r="N442" s="226" t="s">
        <v>41</v>
      </c>
      <c r="O442" s="91"/>
      <c r="P442" s="227">
        <f>O442*H442</f>
        <v>0</v>
      </c>
      <c r="Q442" s="227">
        <v>0</v>
      </c>
      <c r="R442" s="227">
        <f>Q442*H442</f>
        <v>0</v>
      </c>
      <c r="S442" s="227">
        <v>0</v>
      </c>
      <c r="T442" s="228">
        <f>S442*H442</f>
        <v>0</v>
      </c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R442" s="229" t="s">
        <v>194</v>
      </c>
      <c r="AT442" s="229" t="s">
        <v>152</v>
      </c>
      <c r="AU442" s="229" t="s">
        <v>86</v>
      </c>
      <c r="AY442" s="17" t="s">
        <v>150</v>
      </c>
      <c r="BE442" s="230">
        <f>IF(N442="základní",J442,0)</f>
        <v>0</v>
      </c>
      <c r="BF442" s="230">
        <f>IF(N442="snížená",J442,0)</f>
        <v>0</v>
      </c>
      <c r="BG442" s="230">
        <f>IF(N442="zákl. přenesená",J442,0)</f>
        <v>0</v>
      </c>
      <c r="BH442" s="230">
        <f>IF(N442="sníž. přenesená",J442,0)</f>
        <v>0</v>
      </c>
      <c r="BI442" s="230">
        <f>IF(N442="nulová",J442,0)</f>
        <v>0</v>
      </c>
      <c r="BJ442" s="17" t="s">
        <v>84</v>
      </c>
      <c r="BK442" s="230">
        <f>ROUND(I442*H442,2)</f>
        <v>0</v>
      </c>
      <c r="BL442" s="17" t="s">
        <v>194</v>
      </c>
      <c r="BM442" s="229" t="s">
        <v>614</v>
      </c>
    </row>
    <row r="443" s="13" customFormat="1">
      <c r="A443" s="13"/>
      <c r="B443" s="231"/>
      <c r="C443" s="232"/>
      <c r="D443" s="233" t="s">
        <v>158</v>
      </c>
      <c r="E443" s="234" t="s">
        <v>1</v>
      </c>
      <c r="F443" s="235" t="s">
        <v>615</v>
      </c>
      <c r="G443" s="232"/>
      <c r="H443" s="236">
        <v>37.201999999999998</v>
      </c>
      <c r="I443" s="237"/>
      <c r="J443" s="232"/>
      <c r="K443" s="232"/>
      <c r="L443" s="238"/>
      <c r="M443" s="239"/>
      <c r="N443" s="240"/>
      <c r="O443" s="240"/>
      <c r="P443" s="240"/>
      <c r="Q443" s="240"/>
      <c r="R443" s="240"/>
      <c r="S443" s="240"/>
      <c r="T443" s="241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42" t="s">
        <v>158</v>
      </c>
      <c r="AU443" s="242" t="s">
        <v>86</v>
      </c>
      <c r="AV443" s="13" t="s">
        <v>86</v>
      </c>
      <c r="AW443" s="13" t="s">
        <v>32</v>
      </c>
      <c r="AX443" s="13" t="s">
        <v>76</v>
      </c>
      <c r="AY443" s="242" t="s">
        <v>150</v>
      </c>
    </row>
    <row r="444" s="14" customFormat="1">
      <c r="A444" s="14"/>
      <c r="B444" s="243"/>
      <c r="C444" s="244"/>
      <c r="D444" s="233" t="s">
        <v>158</v>
      </c>
      <c r="E444" s="245" t="s">
        <v>1</v>
      </c>
      <c r="F444" s="246" t="s">
        <v>160</v>
      </c>
      <c r="G444" s="244"/>
      <c r="H444" s="247">
        <v>37.201999999999998</v>
      </c>
      <c r="I444" s="248"/>
      <c r="J444" s="244"/>
      <c r="K444" s="244"/>
      <c r="L444" s="249"/>
      <c r="M444" s="250"/>
      <c r="N444" s="251"/>
      <c r="O444" s="251"/>
      <c r="P444" s="251"/>
      <c r="Q444" s="251"/>
      <c r="R444" s="251"/>
      <c r="S444" s="251"/>
      <c r="T444" s="252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53" t="s">
        <v>158</v>
      </c>
      <c r="AU444" s="253" t="s">
        <v>86</v>
      </c>
      <c r="AV444" s="14" t="s">
        <v>157</v>
      </c>
      <c r="AW444" s="14" t="s">
        <v>32</v>
      </c>
      <c r="AX444" s="14" t="s">
        <v>84</v>
      </c>
      <c r="AY444" s="253" t="s">
        <v>150</v>
      </c>
    </row>
    <row r="445" s="2" customFormat="1" ht="16.5" customHeight="1">
      <c r="A445" s="38"/>
      <c r="B445" s="39"/>
      <c r="C445" s="218" t="s">
        <v>394</v>
      </c>
      <c r="D445" s="218" t="s">
        <v>152</v>
      </c>
      <c r="E445" s="219" t="s">
        <v>616</v>
      </c>
      <c r="F445" s="220" t="s">
        <v>617</v>
      </c>
      <c r="G445" s="221" t="s">
        <v>326</v>
      </c>
      <c r="H445" s="222">
        <v>80.560000000000002</v>
      </c>
      <c r="I445" s="223"/>
      <c r="J445" s="224">
        <f>ROUND(I445*H445,2)</f>
        <v>0</v>
      </c>
      <c r="K445" s="220" t="s">
        <v>1</v>
      </c>
      <c r="L445" s="44"/>
      <c r="M445" s="225" t="s">
        <v>1</v>
      </c>
      <c r="N445" s="226" t="s">
        <v>41</v>
      </c>
      <c r="O445" s="91"/>
      <c r="P445" s="227">
        <f>O445*H445</f>
        <v>0</v>
      </c>
      <c r="Q445" s="227">
        <v>0</v>
      </c>
      <c r="R445" s="227">
        <f>Q445*H445</f>
        <v>0</v>
      </c>
      <c r="S445" s="227">
        <v>0</v>
      </c>
      <c r="T445" s="228">
        <f>S445*H445</f>
        <v>0</v>
      </c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R445" s="229" t="s">
        <v>194</v>
      </c>
      <c r="AT445" s="229" t="s">
        <v>152</v>
      </c>
      <c r="AU445" s="229" t="s">
        <v>86</v>
      </c>
      <c r="AY445" s="17" t="s">
        <v>150</v>
      </c>
      <c r="BE445" s="230">
        <f>IF(N445="základní",J445,0)</f>
        <v>0</v>
      </c>
      <c r="BF445" s="230">
        <f>IF(N445="snížená",J445,0)</f>
        <v>0</v>
      </c>
      <c r="BG445" s="230">
        <f>IF(N445="zákl. přenesená",J445,0)</f>
        <v>0</v>
      </c>
      <c r="BH445" s="230">
        <f>IF(N445="sníž. přenesená",J445,0)</f>
        <v>0</v>
      </c>
      <c r="BI445" s="230">
        <f>IF(N445="nulová",J445,0)</f>
        <v>0</v>
      </c>
      <c r="BJ445" s="17" t="s">
        <v>84</v>
      </c>
      <c r="BK445" s="230">
        <f>ROUND(I445*H445,2)</f>
        <v>0</v>
      </c>
      <c r="BL445" s="17" t="s">
        <v>194</v>
      </c>
      <c r="BM445" s="229" t="s">
        <v>618</v>
      </c>
    </row>
    <row r="446" s="13" customFormat="1">
      <c r="A446" s="13"/>
      <c r="B446" s="231"/>
      <c r="C446" s="232"/>
      <c r="D446" s="233" t="s">
        <v>158</v>
      </c>
      <c r="E446" s="234" t="s">
        <v>1</v>
      </c>
      <c r="F446" s="235" t="s">
        <v>619</v>
      </c>
      <c r="G446" s="232"/>
      <c r="H446" s="236">
        <v>80.560000000000002</v>
      </c>
      <c r="I446" s="237"/>
      <c r="J446" s="232"/>
      <c r="K446" s="232"/>
      <c r="L446" s="238"/>
      <c r="M446" s="239"/>
      <c r="N446" s="240"/>
      <c r="O446" s="240"/>
      <c r="P446" s="240"/>
      <c r="Q446" s="240"/>
      <c r="R446" s="240"/>
      <c r="S446" s="240"/>
      <c r="T446" s="241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42" t="s">
        <v>158</v>
      </c>
      <c r="AU446" s="242" t="s">
        <v>86</v>
      </c>
      <c r="AV446" s="13" t="s">
        <v>86</v>
      </c>
      <c r="AW446" s="13" t="s">
        <v>32</v>
      </c>
      <c r="AX446" s="13" t="s">
        <v>76</v>
      </c>
      <c r="AY446" s="242" t="s">
        <v>150</v>
      </c>
    </row>
    <row r="447" s="14" customFormat="1">
      <c r="A447" s="14"/>
      <c r="B447" s="243"/>
      <c r="C447" s="244"/>
      <c r="D447" s="233" t="s">
        <v>158</v>
      </c>
      <c r="E447" s="245" t="s">
        <v>1</v>
      </c>
      <c r="F447" s="246" t="s">
        <v>160</v>
      </c>
      <c r="G447" s="244"/>
      <c r="H447" s="247">
        <v>80.560000000000002</v>
      </c>
      <c r="I447" s="248"/>
      <c r="J447" s="244"/>
      <c r="K447" s="244"/>
      <c r="L447" s="249"/>
      <c r="M447" s="250"/>
      <c r="N447" s="251"/>
      <c r="O447" s="251"/>
      <c r="P447" s="251"/>
      <c r="Q447" s="251"/>
      <c r="R447" s="251"/>
      <c r="S447" s="251"/>
      <c r="T447" s="252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53" t="s">
        <v>158</v>
      </c>
      <c r="AU447" s="253" t="s">
        <v>86</v>
      </c>
      <c r="AV447" s="14" t="s">
        <v>157</v>
      </c>
      <c r="AW447" s="14" t="s">
        <v>32</v>
      </c>
      <c r="AX447" s="14" t="s">
        <v>84</v>
      </c>
      <c r="AY447" s="253" t="s">
        <v>150</v>
      </c>
    </row>
    <row r="448" s="2" customFormat="1">
      <c r="A448" s="38"/>
      <c r="B448" s="39"/>
      <c r="C448" s="218" t="s">
        <v>620</v>
      </c>
      <c r="D448" s="218" t="s">
        <v>152</v>
      </c>
      <c r="E448" s="219" t="s">
        <v>621</v>
      </c>
      <c r="F448" s="220" t="s">
        <v>622</v>
      </c>
      <c r="G448" s="221" t="s">
        <v>585</v>
      </c>
      <c r="H448" s="275"/>
      <c r="I448" s="223"/>
      <c r="J448" s="224">
        <f>ROUND(I448*H448,2)</f>
        <v>0</v>
      </c>
      <c r="K448" s="220" t="s">
        <v>156</v>
      </c>
      <c r="L448" s="44"/>
      <c r="M448" s="225" t="s">
        <v>1</v>
      </c>
      <c r="N448" s="226" t="s">
        <v>41</v>
      </c>
      <c r="O448" s="91"/>
      <c r="P448" s="227">
        <f>O448*H448</f>
        <v>0</v>
      </c>
      <c r="Q448" s="227">
        <v>0</v>
      </c>
      <c r="R448" s="227">
        <f>Q448*H448</f>
        <v>0</v>
      </c>
      <c r="S448" s="227">
        <v>0</v>
      </c>
      <c r="T448" s="228">
        <f>S448*H448</f>
        <v>0</v>
      </c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R448" s="229" t="s">
        <v>194</v>
      </c>
      <c r="AT448" s="229" t="s">
        <v>152</v>
      </c>
      <c r="AU448" s="229" t="s">
        <v>86</v>
      </c>
      <c r="AY448" s="17" t="s">
        <v>150</v>
      </c>
      <c r="BE448" s="230">
        <f>IF(N448="základní",J448,0)</f>
        <v>0</v>
      </c>
      <c r="BF448" s="230">
        <f>IF(N448="snížená",J448,0)</f>
        <v>0</v>
      </c>
      <c r="BG448" s="230">
        <f>IF(N448="zákl. přenesená",J448,0)</f>
        <v>0</v>
      </c>
      <c r="BH448" s="230">
        <f>IF(N448="sníž. přenesená",J448,0)</f>
        <v>0</v>
      </c>
      <c r="BI448" s="230">
        <f>IF(N448="nulová",J448,0)</f>
        <v>0</v>
      </c>
      <c r="BJ448" s="17" t="s">
        <v>84</v>
      </c>
      <c r="BK448" s="230">
        <f>ROUND(I448*H448,2)</f>
        <v>0</v>
      </c>
      <c r="BL448" s="17" t="s">
        <v>194</v>
      </c>
      <c r="BM448" s="229" t="s">
        <v>623</v>
      </c>
    </row>
    <row r="449" s="12" customFormat="1" ht="22.8" customHeight="1">
      <c r="A449" s="12"/>
      <c r="B449" s="202"/>
      <c r="C449" s="203"/>
      <c r="D449" s="204" t="s">
        <v>75</v>
      </c>
      <c r="E449" s="216" t="s">
        <v>624</v>
      </c>
      <c r="F449" s="216" t="s">
        <v>625</v>
      </c>
      <c r="G449" s="203"/>
      <c r="H449" s="203"/>
      <c r="I449" s="206"/>
      <c r="J449" s="217">
        <f>BK449</f>
        <v>0</v>
      </c>
      <c r="K449" s="203"/>
      <c r="L449" s="208"/>
      <c r="M449" s="209"/>
      <c r="N449" s="210"/>
      <c r="O449" s="210"/>
      <c r="P449" s="211">
        <f>SUM(P450:P484)</f>
        <v>0</v>
      </c>
      <c r="Q449" s="210"/>
      <c r="R449" s="211">
        <f>SUM(R450:R484)</f>
        <v>0</v>
      </c>
      <c r="S449" s="210"/>
      <c r="T449" s="212">
        <f>SUM(T450:T484)</f>
        <v>0</v>
      </c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R449" s="213" t="s">
        <v>86</v>
      </c>
      <c r="AT449" s="214" t="s">
        <v>75</v>
      </c>
      <c r="AU449" s="214" t="s">
        <v>84</v>
      </c>
      <c r="AY449" s="213" t="s">
        <v>150</v>
      </c>
      <c r="BK449" s="215">
        <f>SUM(BK450:BK484)</f>
        <v>0</v>
      </c>
    </row>
    <row r="450" s="2" customFormat="1" ht="33" customHeight="1">
      <c r="A450" s="38"/>
      <c r="B450" s="39"/>
      <c r="C450" s="218" t="s">
        <v>398</v>
      </c>
      <c r="D450" s="218" t="s">
        <v>152</v>
      </c>
      <c r="E450" s="219" t="s">
        <v>626</v>
      </c>
      <c r="F450" s="220" t="s">
        <v>627</v>
      </c>
      <c r="G450" s="221" t="s">
        <v>155</v>
      </c>
      <c r="H450" s="222">
        <v>408.57999999999998</v>
      </c>
      <c r="I450" s="223"/>
      <c r="J450" s="224">
        <f>ROUND(I450*H450,2)</f>
        <v>0</v>
      </c>
      <c r="K450" s="220" t="s">
        <v>156</v>
      </c>
      <c r="L450" s="44"/>
      <c r="M450" s="225" t="s">
        <v>1</v>
      </c>
      <c r="N450" s="226" t="s">
        <v>41</v>
      </c>
      <c r="O450" s="91"/>
      <c r="P450" s="227">
        <f>O450*H450</f>
        <v>0</v>
      </c>
      <c r="Q450" s="227">
        <v>0</v>
      </c>
      <c r="R450" s="227">
        <f>Q450*H450</f>
        <v>0</v>
      </c>
      <c r="S450" s="227">
        <v>0</v>
      </c>
      <c r="T450" s="228">
        <f>S450*H450</f>
        <v>0</v>
      </c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R450" s="229" t="s">
        <v>194</v>
      </c>
      <c r="AT450" s="229" t="s">
        <v>152</v>
      </c>
      <c r="AU450" s="229" t="s">
        <v>86</v>
      </c>
      <c r="AY450" s="17" t="s">
        <v>150</v>
      </c>
      <c r="BE450" s="230">
        <f>IF(N450="základní",J450,0)</f>
        <v>0</v>
      </c>
      <c r="BF450" s="230">
        <f>IF(N450="snížená",J450,0)</f>
        <v>0</v>
      </c>
      <c r="BG450" s="230">
        <f>IF(N450="zákl. přenesená",J450,0)</f>
        <v>0</v>
      </c>
      <c r="BH450" s="230">
        <f>IF(N450="sníž. přenesená",J450,0)</f>
        <v>0</v>
      </c>
      <c r="BI450" s="230">
        <f>IF(N450="nulová",J450,0)</f>
        <v>0</v>
      </c>
      <c r="BJ450" s="17" t="s">
        <v>84</v>
      </c>
      <c r="BK450" s="230">
        <f>ROUND(I450*H450,2)</f>
        <v>0</v>
      </c>
      <c r="BL450" s="17" t="s">
        <v>194</v>
      </c>
      <c r="BM450" s="229" t="s">
        <v>628</v>
      </c>
    </row>
    <row r="451" s="13" customFormat="1">
      <c r="A451" s="13"/>
      <c r="B451" s="231"/>
      <c r="C451" s="232"/>
      <c r="D451" s="233" t="s">
        <v>158</v>
      </c>
      <c r="E451" s="234" t="s">
        <v>1</v>
      </c>
      <c r="F451" s="235" t="s">
        <v>629</v>
      </c>
      <c r="G451" s="232"/>
      <c r="H451" s="236">
        <v>129.5</v>
      </c>
      <c r="I451" s="237"/>
      <c r="J451" s="232"/>
      <c r="K451" s="232"/>
      <c r="L451" s="238"/>
      <c r="M451" s="239"/>
      <c r="N451" s="240"/>
      <c r="O451" s="240"/>
      <c r="P451" s="240"/>
      <c r="Q451" s="240"/>
      <c r="R451" s="240"/>
      <c r="S451" s="240"/>
      <c r="T451" s="241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42" t="s">
        <v>158</v>
      </c>
      <c r="AU451" s="242" t="s">
        <v>86</v>
      </c>
      <c r="AV451" s="13" t="s">
        <v>86</v>
      </c>
      <c r="AW451" s="13" t="s">
        <v>32</v>
      </c>
      <c r="AX451" s="13" t="s">
        <v>76</v>
      </c>
      <c r="AY451" s="242" t="s">
        <v>150</v>
      </c>
    </row>
    <row r="452" s="15" customFormat="1">
      <c r="A452" s="15"/>
      <c r="B452" s="254"/>
      <c r="C452" s="255"/>
      <c r="D452" s="233" t="s">
        <v>158</v>
      </c>
      <c r="E452" s="256" t="s">
        <v>1</v>
      </c>
      <c r="F452" s="257" t="s">
        <v>210</v>
      </c>
      <c r="G452" s="255"/>
      <c r="H452" s="258">
        <v>129.5</v>
      </c>
      <c r="I452" s="259"/>
      <c r="J452" s="255"/>
      <c r="K452" s="255"/>
      <c r="L452" s="260"/>
      <c r="M452" s="261"/>
      <c r="N452" s="262"/>
      <c r="O452" s="262"/>
      <c r="P452" s="262"/>
      <c r="Q452" s="262"/>
      <c r="R452" s="262"/>
      <c r="S452" s="262"/>
      <c r="T452" s="263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T452" s="264" t="s">
        <v>158</v>
      </c>
      <c r="AU452" s="264" t="s">
        <v>86</v>
      </c>
      <c r="AV452" s="15" t="s">
        <v>165</v>
      </c>
      <c r="AW452" s="15" t="s">
        <v>32</v>
      </c>
      <c r="AX452" s="15" t="s">
        <v>76</v>
      </c>
      <c r="AY452" s="264" t="s">
        <v>150</v>
      </c>
    </row>
    <row r="453" s="13" customFormat="1">
      <c r="A453" s="13"/>
      <c r="B453" s="231"/>
      <c r="C453" s="232"/>
      <c r="D453" s="233" t="s">
        <v>158</v>
      </c>
      <c r="E453" s="234" t="s">
        <v>1</v>
      </c>
      <c r="F453" s="235" t="s">
        <v>630</v>
      </c>
      <c r="G453" s="232"/>
      <c r="H453" s="236">
        <v>269</v>
      </c>
      <c r="I453" s="237"/>
      <c r="J453" s="232"/>
      <c r="K453" s="232"/>
      <c r="L453" s="238"/>
      <c r="M453" s="239"/>
      <c r="N453" s="240"/>
      <c r="O453" s="240"/>
      <c r="P453" s="240"/>
      <c r="Q453" s="240"/>
      <c r="R453" s="240"/>
      <c r="S453" s="240"/>
      <c r="T453" s="241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42" t="s">
        <v>158</v>
      </c>
      <c r="AU453" s="242" t="s">
        <v>86</v>
      </c>
      <c r="AV453" s="13" t="s">
        <v>86</v>
      </c>
      <c r="AW453" s="13" t="s">
        <v>32</v>
      </c>
      <c r="AX453" s="13" t="s">
        <v>76</v>
      </c>
      <c r="AY453" s="242" t="s">
        <v>150</v>
      </c>
    </row>
    <row r="454" s="13" customFormat="1">
      <c r="A454" s="13"/>
      <c r="B454" s="231"/>
      <c r="C454" s="232"/>
      <c r="D454" s="233" t="s">
        <v>158</v>
      </c>
      <c r="E454" s="234" t="s">
        <v>1</v>
      </c>
      <c r="F454" s="235" t="s">
        <v>631</v>
      </c>
      <c r="G454" s="232"/>
      <c r="H454" s="236">
        <v>10.08</v>
      </c>
      <c r="I454" s="237"/>
      <c r="J454" s="232"/>
      <c r="K454" s="232"/>
      <c r="L454" s="238"/>
      <c r="M454" s="239"/>
      <c r="N454" s="240"/>
      <c r="O454" s="240"/>
      <c r="P454" s="240"/>
      <c r="Q454" s="240"/>
      <c r="R454" s="240"/>
      <c r="S454" s="240"/>
      <c r="T454" s="241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42" t="s">
        <v>158</v>
      </c>
      <c r="AU454" s="242" t="s">
        <v>86</v>
      </c>
      <c r="AV454" s="13" t="s">
        <v>86</v>
      </c>
      <c r="AW454" s="13" t="s">
        <v>32</v>
      </c>
      <c r="AX454" s="13" t="s">
        <v>76</v>
      </c>
      <c r="AY454" s="242" t="s">
        <v>150</v>
      </c>
    </row>
    <row r="455" s="15" customFormat="1">
      <c r="A455" s="15"/>
      <c r="B455" s="254"/>
      <c r="C455" s="255"/>
      <c r="D455" s="233" t="s">
        <v>158</v>
      </c>
      <c r="E455" s="256" t="s">
        <v>1</v>
      </c>
      <c r="F455" s="257" t="s">
        <v>210</v>
      </c>
      <c r="G455" s="255"/>
      <c r="H455" s="258">
        <v>279.07999999999998</v>
      </c>
      <c r="I455" s="259"/>
      <c r="J455" s="255"/>
      <c r="K455" s="255"/>
      <c r="L455" s="260"/>
      <c r="M455" s="261"/>
      <c r="N455" s="262"/>
      <c r="O455" s="262"/>
      <c r="P455" s="262"/>
      <c r="Q455" s="262"/>
      <c r="R455" s="262"/>
      <c r="S455" s="262"/>
      <c r="T455" s="263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T455" s="264" t="s">
        <v>158</v>
      </c>
      <c r="AU455" s="264" t="s">
        <v>86</v>
      </c>
      <c r="AV455" s="15" t="s">
        <v>165</v>
      </c>
      <c r="AW455" s="15" t="s">
        <v>32</v>
      </c>
      <c r="AX455" s="15" t="s">
        <v>76</v>
      </c>
      <c r="AY455" s="264" t="s">
        <v>150</v>
      </c>
    </row>
    <row r="456" s="14" customFormat="1">
      <c r="A456" s="14"/>
      <c r="B456" s="243"/>
      <c r="C456" s="244"/>
      <c r="D456" s="233" t="s">
        <v>158</v>
      </c>
      <c r="E456" s="245" t="s">
        <v>1</v>
      </c>
      <c r="F456" s="246" t="s">
        <v>160</v>
      </c>
      <c r="G456" s="244"/>
      <c r="H456" s="247">
        <v>408.57999999999998</v>
      </c>
      <c r="I456" s="248"/>
      <c r="J456" s="244"/>
      <c r="K456" s="244"/>
      <c r="L456" s="249"/>
      <c r="M456" s="250"/>
      <c r="N456" s="251"/>
      <c r="O456" s="251"/>
      <c r="P456" s="251"/>
      <c r="Q456" s="251"/>
      <c r="R456" s="251"/>
      <c r="S456" s="251"/>
      <c r="T456" s="252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53" t="s">
        <v>158</v>
      </c>
      <c r="AU456" s="253" t="s">
        <v>86</v>
      </c>
      <c r="AV456" s="14" t="s">
        <v>157</v>
      </c>
      <c r="AW456" s="14" t="s">
        <v>32</v>
      </c>
      <c r="AX456" s="14" t="s">
        <v>84</v>
      </c>
      <c r="AY456" s="253" t="s">
        <v>150</v>
      </c>
    </row>
    <row r="457" s="2" customFormat="1" ht="16.5" customHeight="1">
      <c r="A457" s="38"/>
      <c r="B457" s="39"/>
      <c r="C457" s="265" t="s">
        <v>632</v>
      </c>
      <c r="D457" s="265" t="s">
        <v>350</v>
      </c>
      <c r="E457" s="266" t="s">
        <v>633</v>
      </c>
      <c r="F457" s="267" t="s">
        <v>634</v>
      </c>
      <c r="G457" s="268" t="s">
        <v>155</v>
      </c>
      <c r="H457" s="269">
        <v>142.33099999999999</v>
      </c>
      <c r="I457" s="270"/>
      <c r="J457" s="271">
        <f>ROUND(I457*H457,2)</f>
        <v>0</v>
      </c>
      <c r="K457" s="267" t="s">
        <v>156</v>
      </c>
      <c r="L457" s="272"/>
      <c r="M457" s="273" t="s">
        <v>1</v>
      </c>
      <c r="N457" s="274" t="s">
        <v>41</v>
      </c>
      <c r="O457" s="91"/>
      <c r="P457" s="227">
        <f>O457*H457</f>
        <v>0</v>
      </c>
      <c r="Q457" s="227">
        <v>0</v>
      </c>
      <c r="R457" s="227">
        <f>Q457*H457</f>
        <v>0</v>
      </c>
      <c r="S457" s="227">
        <v>0</v>
      </c>
      <c r="T457" s="228">
        <f>S457*H457</f>
        <v>0</v>
      </c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R457" s="229" t="s">
        <v>309</v>
      </c>
      <c r="AT457" s="229" t="s">
        <v>350</v>
      </c>
      <c r="AU457" s="229" t="s">
        <v>86</v>
      </c>
      <c r="AY457" s="17" t="s">
        <v>150</v>
      </c>
      <c r="BE457" s="230">
        <f>IF(N457="základní",J457,0)</f>
        <v>0</v>
      </c>
      <c r="BF457" s="230">
        <f>IF(N457="snížená",J457,0)</f>
        <v>0</v>
      </c>
      <c r="BG457" s="230">
        <f>IF(N457="zákl. přenesená",J457,0)</f>
        <v>0</v>
      </c>
      <c r="BH457" s="230">
        <f>IF(N457="sníž. přenesená",J457,0)</f>
        <v>0</v>
      </c>
      <c r="BI457" s="230">
        <f>IF(N457="nulová",J457,0)</f>
        <v>0</v>
      </c>
      <c r="BJ457" s="17" t="s">
        <v>84</v>
      </c>
      <c r="BK457" s="230">
        <f>ROUND(I457*H457,2)</f>
        <v>0</v>
      </c>
      <c r="BL457" s="17" t="s">
        <v>194</v>
      </c>
      <c r="BM457" s="229" t="s">
        <v>635</v>
      </c>
    </row>
    <row r="458" s="13" customFormat="1">
      <c r="A458" s="13"/>
      <c r="B458" s="231"/>
      <c r="C458" s="232"/>
      <c r="D458" s="233" t="s">
        <v>158</v>
      </c>
      <c r="E458" s="234" t="s">
        <v>1</v>
      </c>
      <c r="F458" s="235" t="s">
        <v>636</v>
      </c>
      <c r="G458" s="232"/>
      <c r="H458" s="236">
        <v>142.33099999999999</v>
      </c>
      <c r="I458" s="237"/>
      <c r="J458" s="232"/>
      <c r="K458" s="232"/>
      <c r="L458" s="238"/>
      <c r="M458" s="239"/>
      <c r="N458" s="240"/>
      <c r="O458" s="240"/>
      <c r="P458" s="240"/>
      <c r="Q458" s="240"/>
      <c r="R458" s="240"/>
      <c r="S458" s="240"/>
      <c r="T458" s="241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42" t="s">
        <v>158</v>
      </c>
      <c r="AU458" s="242" t="s">
        <v>86</v>
      </c>
      <c r="AV458" s="13" t="s">
        <v>86</v>
      </c>
      <c r="AW458" s="13" t="s">
        <v>32</v>
      </c>
      <c r="AX458" s="13" t="s">
        <v>76</v>
      </c>
      <c r="AY458" s="242" t="s">
        <v>150</v>
      </c>
    </row>
    <row r="459" s="14" customFormat="1">
      <c r="A459" s="14"/>
      <c r="B459" s="243"/>
      <c r="C459" s="244"/>
      <c r="D459" s="233" t="s">
        <v>158</v>
      </c>
      <c r="E459" s="245" t="s">
        <v>1</v>
      </c>
      <c r="F459" s="246" t="s">
        <v>160</v>
      </c>
      <c r="G459" s="244"/>
      <c r="H459" s="247">
        <v>142.33099999999999</v>
      </c>
      <c r="I459" s="248"/>
      <c r="J459" s="244"/>
      <c r="K459" s="244"/>
      <c r="L459" s="249"/>
      <c r="M459" s="250"/>
      <c r="N459" s="251"/>
      <c r="O459" s="251"/>
      <c r="P459" s="251"/>
      <c r="Q459" s="251"/>
      <c r="R459" s="251"/>
      <c r="S459" s="251"/>
      <c r="T459" s="252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53" t="s">
        <v>158</v>
      </c>
      <c r="AU459" s="253" t="s">
        <v>86</v>
      </c>
      <c r="AV459" s="14" t="s">
        <v>157</v>
      </c>
      <c r="AW459" s="14" t="s">
        <v>32</v>
      </c>
      <c r="AX459" s="14" t="s">
        <v>84</v>
      </c>
      <c r="AY459" s="253" t="s">
        <v>150</v>
      </c>
    </row>
    <row r="460" s="2" customFormat="1" ht="16.5" customHeight="1">
      <c r="A460" s="38"/>
      <c r="B460" s="39"/>
      <c r="C460" s="265" t="s">
        <v>403</v>
      </c>
      <c r="D460" s="265" t="s">
        <v>350</v>
      </c>
      <c r="E460" s="266" t="s">
        <v>637</v>
      </c>
      <c r="F460" s="267" t="s">
        <v>638</v>
      </c>
      <c r="G460" s="268" t="s">
        <v>155</v>
      </c>
      <c r="H460" s="269">
        <v>142.33099999999999</v>
      </c>
      <c r="I460" s="270"/>
      <c r="J460" s="271">
        <f>ROUND(I460*H460,2)</f>
        <v>0</v>
      </c>
      <c r="K460" s="267" t="s">
        <v>156</v>
      </c>
      <c r="L460" s="272"/>
      <c r="M460" s="273" t="s">
        <v>1</v>
      </c>
      <c r="N460" s="274" t="s">
        <v>41</v>
      </c>
      <c r="O460" s="91"/>
      <c r="P460" s="227">
        <f>O460*H460</f>
        <v>0</v>
      </c>
      <c r="Q460" s="227">
        <v>0</v>
      </c>
      <c r="R460" s="227">
        <f>Q460*H460</f>
        <v>0</v>
      </c>
      <c r="S460" s="227">
        <v>0</v>
      </c>
      <c r="T460" s="228">
        <f>S460*H460</f>
        <v>0</v>
      </c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R460" s="229" t="s">
        <v>309</v>
      </c>
      <c r="AT460" s="229" t="s">
        <v>350</v>
      </c>
      <c r="AU460" s="229" t="s">
        <v>86</v>
      </c>
      <c r="AY460" s="17" t="s">
        <v>150</v>
      </c>
      <c r="BE460" s="230">
        <f>IF(N460="základní",J460,0)</f>
        <v>0</v>
      </c>
      <c r="BF460" s="230">
        <f>IF(N460="snížená",J460,0)</f>
        <v>0</v>
      </c>
      <c r="BG460" s="230">
        <f>IF(N460="zákl. přenesená",J460,0)</f>
        <v>0</v>
      </c>
      <c r="BH460" s="230">
        <f>IF(N460="sníž. přenesená",J460,0)</f>
        <v>0</v>
      </c>
      <c r="BI460" s="230">
        <f>IF(N460="nulová",J460,0)</f>
        <v>0</v>
      </c>
      <c r="BJ460" s="17" t="s">
        <v>84</v>
      </c>
      <c r="BK460" s="230">
        <f>ROUND(I460*H460,2)</f>
        <v>0</v>
      </c>
      <c r="BL460" s="17" t="s">
        <v>194</v>
      </c>
      <c r="BM460" s="229" t="s">
        <v>639</v>
      </c>
    </row>
    <row r="461" s="13" customFormat="1">
      <c r="A461" s="13"/>
      <c r="B461" s="231"/>
      <c r="C461" s="232"/>
      <c r="D461" s="233" t="s">
        <v>158</v>
      </c>
      <c r="E461" s="234" t="s">
        <v>1</v>
      </c>
      <c r="F461" s="235" t="s">
        <v>636</v>
      </c>
      <c r="G461" s="232"/>
      <c r="H461" s="236">
        <v>142.33099999999999</v>
      </c>
      <c r="I461" s="237"/>
      <c r="J461" s="232"/>
      <c r="K461" s="232"/>
      <c r="L461" s="238"/>
      <c r="M461" s="239"/>
      <c r="N461" s="240"/>
      <c r="O461" s="240"/>
      <c r="P461" s="240"/>
      <c r="Q461" s="240"/>
      <c r="R461" s="240"/>
      <c r="S461" s="240"/>
      <c r="T461" s="241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42" t="s">
        <v>158</v>
      </c>
      <c r="AU461" s="242" t="s">
        <v>86</v>
      </c>
      <c r="AV461" s="13" t="s">
        <v>86</v>
      </c>
      <c r="AW461" s="13" t="s">
        <v>32</v>
      </c>
      <c r="AX461" s="13" t="s">
        <v>76</v>
      </c>
      <c r="AY461" s="242" t="s">
        <v>150</v>
      </c>
    </row>
    <row r="462" s="14" customFormat="1">
      <c r="A462" s="14"/>
      <c r="B462" s="243"/>
      <c r="C462" s="244"/>
      <c r="D462" s="233" t="s">
        <v>158</v>
      </c>
      <c r="E462" s="245" t="s">
        <v>1</v>
      </c>
      <c r="F462" s="246" t="s">
        <v>160</v>
      </c>
      <c r="G462" s="244"/>
      <c r="H462" s="247">
        <v>142.33099999999999</v>
      </c>
      <c r="I462" s="248"/>
      <c r="J462" s="244"/>
      <c r="K462" s="244"/>
      <c r="L462" s="249"/>
      <c r="M462" s="250"/>
      <c r="N462" s="251"/>
      <c r="O462" s="251"/>
      <c r="P462" s="251"/>
      <c r="Q462" s="251"/>
      <c r="R462" s="251"/>
      <c r="S462" s="251"/>
      <c r="T462" s="252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53" t="s">
        <v>158</v>
      </c>
      <c r="AU462" s="253" t="s">
        <v>86</v>
      </c>
      <c r="AV462" s="14" t="s">
        <v>157</v>
      </c>
      <c r="AW462" s="14" t="s">
        <v>32</v>
      </c>
      <c r="AX462" s="14" t="s">
        <v>84</v>
      </c>
      <c r="AY462" s="253" t="s">
        <v>150</v>
      </c>
    </row>
    <row r="463" s="2" customFormat="1" ht="16.5" customHeight="1">
      <c r="A463" s="38"/>
      <c r="B463" s="39"/>
      <c r="C463" s="265" t="s">
        <v>640</v>
      </c>
      <c r="D463" s="265" t="s">
        <v>350</v>
      </c>
      <c r="E463" s="266" t="s">
        <v>641</v>
      </c>
      <c r="F463" s="267" t="s">
        <v>642</v>
      </c>
      <c r="G463" s="268" t="s">
        <v>155</v>
      </c>
      <c r="H463" s="269">
        <v>134.732</v>
      </c>
      <c r="I463" s="270"/>
      <c r="J463" s="271">
        <f>ROUND(I463*H463,2)</f>
        <v>0</v>
      </c>
      <c r="K463" s="267" t="s">
        <v>156</v>
      </c>
      <c r="L463" s="272"/>
      <c r="M463" s="273" t="s">
        <v>1</v>
      </c>
      <c r="N463" s="274" t="s">
        <v>41</v>
      </c>
      <c r="O463" s="91"/>
      <c r="P463" s="227">
        <f>O463*H463</f>
        <v>0</v>
      </c>
      <c r="Q463" s="227">
        <v>0</v>
      </c>
      <c r="R463" s="227">
        <f>Q463*H463</f>
        <v>0</v>
      </c>
      <c r="S463" s="227">
        <v>0</v>
      </c>
      <c r="T463" s="228">
        <f>S463*H463</f>
        <v>0</v>
      </c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R463" s="229" t="s">
        <v>309</v>
      </c>
      <c r="AT463" s="229" t="s">
        <v>350</v>
      </c>
      <c r="AU463" s="229" t="s">
        <v>86</v>
      </c>
      <c r="AY463" s="17" t="s">
        <v>150</v>
      </c>
      <c r="BE463" s="230">
        <f>IF(N463="základní",J463,0)</f>
        <v>0</v>
      </c>
      <c r="BF463" s="230">
        <f>IF(N463="snížená",J463,0)</f>
        <v>0</v>
      </c>
      <c r="BG463" s="230">
        <f>IF(N463="zákl. přenesená",J463,0)</f>
        <v>0</v>
      </c>
      <c r="BH463" s="230">
        <f>IF(N463="sníž. přenesená",J463,0)</f>
        <v>0</v>
      </c>
      <c r="BI463" s="230">
        <f>IF(N463="nulová",J463,0)</f>
        <v>0</v>
      </c>
      <c r="BJ463" s="17" t="s">
        <v>84</v>
      </c>
      <c r="BK463" s="230">
        <f>ROUND(I463*H463,2)</f>
        <v>0</v>
      </c>
      <c r="BL463" s="17" t="s">
        <v>194</v>
      </c>
      <c r="BM463" s="229" t="s">
        <v>643</v>
      </c>
    </row>
    <row r="464" s="2" customFormat="1" ht="33" customHeight="1">
      <c r="A464" s="38"/>
      <c r="B464" s="39"/>
      <c r="C464" s="218" t="s">
        <v>418</v>
      </c>
      <c r="D464" s="218" t="s">
        <v>152</v>
      </c>
      <c r="E464" s="219" t="s">
        <v>644</v>
      </c>
      <c r="F464" s="220" t="s">
        <v>645</v>
      </c>
      <c r="G464" s="221" t="s">
        <v>155</v>
      </c>
      <c r="H464" s="222">
        <v>127.8</v>
      </c>
      <c r="I464" s="223"/>
      <c r="J464" s="224">
        <f>ROUND(I464*H464,2)</f>
        <v>0</v>
      </c>
      <c r="K464" s="220" t="s">
        <v>156</v>
      </c>
      <c r="L464" s="44"/>
      <c r="M464" s="225" t="s">
        <v>1</v>
      </c>
      <c r="N464" s="226" t="s">
        <v>41</v>
      </c>
      <c r="O464" s="91"/>
      <c r="P464" s="227">
        <f>O464*H464</f>
        <v>0</v>
      </c>
      <c r="Q464" s="227">
        <v>0</v>
      </c>
      <c r="R464" s="227">
        <f>Q464*H464</f>
        <v>0</v>
      </c>
      <c r="S464" s="227">
        <v>0</v>
      </c>
      <c r="T464" s="228">
        <f>S464*H464</f>
        <v>0</v>
      </c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R464" s="229" t="s">
        <v>194</v>
      </c>
      <c r="AT464" s="229" t="s">
        <v>152</v>
      </c>
      <c r="AU464" s="229" t="s">
        <v>86</v>
      </c>
      <c r="AY464" s="17" t="s">
        <v>150</v>
      </c>
      <c r="BE464" s="230">
        <f>IF(N464="základní",J464,0)</f>
        <v>0</v>
      </c>
      <c r="BF464" s="230">
        <f>IF(N464="snížená",J464,0)</f>
        <v>0</v>
      </c>
      <c r="BG464" s="230">
        <f>IF(N464="zákl. přenesená",J464,0)</f>
        <v>0</v>
      </c>
      <c r="BH464" s="230">
        <f>IF(N464="sníž. přenesená",J464,0)</f>
        <v>0</v>
      </c>
      <c r="BI464" s="230">
        <f>IF(N464="nulová",J464,0)</f>
        <v>0</v>
      </c>
      <c r="BJ464" s="17" t="s">
        <v>84</v>
      </c>
      <c r="BK464" s="230">
        <f>ROUND(I464*H464,2)</f>
        <v>0</v>
      </c>
      <c r="BL464" s="17" t="s">
        <v>194</v>
      </c>
      <c r="BM464" s="229" t="s">
        <v>646</v>
      </c>
    </row>
    <row r="465" s="13" customFormat="1">
      <c r="A465" s="13"/>
      <c r="B465" s="231"/>
      <c r="C465" s="232"/>
      <c r="D465" s="233" t="s">
        <v>158</v>
      </c>
      <c r="E465" s="234" t="s">
        <v>1</v>
      </c>
      <c r="F465" s="235" t="s">
        <v>647</v>
      </c>
      <c r="G465" s="232"/>
      <c r="H465" s="236">
        <v>127.8</v>
      </c>
      <c r="I465" s="237"/>
      <c r="J465" s="232"/>
      <c r="K465" s="232"/>
      <c r="L465" s="238"/>
      <c r="M465" s="239"/>
      <c r="N465" s="240"/>
      <c r="O465" s="240"/>
      <c r="P465" s="240"/>
      <c r="Q465" s="240"/>
      <c r="R465" s="240"/>
      <c r="S465" s="240"/>
      <c r="T465" s="241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42" t="s">
        <v>158</v>
      </c>
      <c r="AU465" s="242" t="s">
        <v>86</v>
      </c>
      <c r="AV465" s="13" t="s">
        <v>86</v>
      </c>
      <c r="AW465" s="13" t="s">
        <v>32</v>
      </c>
      <c r="AX465" s="13" t="s">
        <v>76</v>
      </c>
      <c r="AY465" s="242" t="s">
        <v>150</v>
      </c>
    </row>
    <row r="466" s="14" customFormat="1">
      <c r="A466" s="14"/>
      <c r="B466" s="243"/>
      <c r="C466" s="244"/>
      <c r="D466" s="233" t="s">
        <v>158</v>
      </c>
      <c r="E466" s="245" t="s">
        <v>1</v>
      </c>
      <c r="F466" s="246" t="s">
        <v>160</v>
      </c>
      <c r="G466" s="244"/>
      <c r="H466" s="247">
        <v>127.8</v>
      </c>
      <c r="I466" s="248"/>
      <c r="J466" s="244"/>
      <c r="K466" s="244"/>
      <c r="L466" s="249"/>
      <c r="M466" s="250"/>
      <c r="N466" s="251"/>
      <c r="O466" s="251"/>
      <c r="P466" s="251"/>
      <c r="Q466" s="251"/>
      <c r="R466" s="251"/>
      <c r="S466" s="251"/>
      <c r="T466" s="252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53" t="s">
        <v>158</v>
      </c>
      <c r="AU466" s="253" t="s">
        <v>86</v>
      </c>
      <c r="AV466" s="14" t="s">
        <v>157</v>
      </c>
      <c r="AW466" s="14" t="s">
        <v>32</v>
      </c>
      <c r="AX466" s="14" t="s">
        <v>84</v>
      </c>
      <c r="AY466" s="253" t="s">
        <v>150</v>
      </c>
    </row>
    <row r="467" s="2" customFormat="1">
      <c r="A467" s="38"/>
      <c r="B467" s="39"/>
      <c r="C467" s="265" t="s">
        <v>648</v>
      </c>
      <c r="D467" s="265" t="s">
        <v>350</v>
      </c>
      <c r="E467" s="266" t="s">
        <v>649</v>
      </c>
      <c r="F467" s="267" t="s">
        <v>650</v>
      </c>
      <c r="G467" s="268" t="s">
        <v>155</v>
      </c>
      <c r="H467" s="269">
        <v>95.063999999999993</v>
      </c>
      <c r="I467" s="270"/>
      <c r="J467" s="271">
        <f>ROUND(I467*H467,2)</f>
        <v>0</v>
      </c>
      <c r="K467" s="267" t="s">
        <v>156</v>
      </c>
      <c r="L467" s="272"/>
      <c r="M467" s="273" t="s">
        <v>1</v>
      </c>
      <c r="N467" s="274" t="s">
        <v>41</v>
      </c>
      <c r="O467" s="91"/>
      <c r="P467" s="227">
        <f>O467*H467</f>
        <v>0</v>
      </c>
      <c r="Q467" s="227">
        <v>0</v>
      </c>
      <c r="R467" s="227">
        <f>Q467*H467</f>
        <v>0</v>
      </c>
      <c r="S467" s="227">
        <v>0</v>
      </c>
      <c r="T467" s="228">
        <f>S467*H467</f>
        <v>0</v>
      </c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R467" s="229" t="s">
        <v>309</v>
      </c>
      <c r="AT467" s="229" t="s">
        <v>350</v>
      </c>
      <c r="AU467" s="229" t="s">
        <v>86</v>
      </c>
      <c r="AY467" s="17" t="s">
        <v>150</v>
      </c>
      <c r="BE467" s="230">
        <f>IF(N467="základní",J467,0)</f>
        <v>0</v>
      </c>
      <c r="BF467" s="230">
        <f>IF(N467="snížená",J467,0)</f>
        <v>0</v>
      </c>
      <c r="BG467" s="230">
        <f>IF(N467="zákl. přenesená",J467,0)</f>
        <v>0</v>
      </c>
      <c r="BH467" s="230">
        <f>IF(N467="sníž. přenesená",J467,0)</f>
        <v>0</v>
      </c>
      <c r="BI467" s="230">
        <f>IF(N467="nulová",J467,0)</f>
        <v>0</v>
      </c>
      <c r="BJ467" s="17" t="s">
        <v>84</v>
      </c>
      <c r="BK467" s="230">
        <f>ROUND(I467*H467,2)</f>
        <v>0</v>
      </c>
      <c r="BL467" s="17" t="s">
        <v>194</v>
      </c>
      <c r="BM467" s="229" t="s">
        <v>651</v>
      </c>
    </row>
    <row r="468" s="2" customFormat="1">
      <c r="A468" s="38"/>
      <c r="B468" s="39"/>
      <c r="C468" s="265" t="s">
        <v>422</v>
      </c>
      <c r="D468" s="265" t="s">
        <v>350</v>
      </c>
      <c r="E468" s="266" t="s">
        <v>652</v>
      </c>
      <c r="F468" s="267" t="s">
        <v>653</v>
      </c>
      <c r="G468" s="268" t="s">
        <v>155</v>
      </c>
      <c r="H468" s="269">
        <v>34.600000000000001</v>
      </c>
      <c r="I468" s="270"/>
      <c r="J468" s="271">
        <f>ROUND(I468*H468,2)</f>
        <v>0</v>
      </c>
      <c r="K468" s="267" t="s">
        <v>156</v>
      </c>
      <c r="L468" s="272"/>
      <c r="M468" s="273" t="s">
        <v>1</v>
      </c>
      <c r="N468" s="274" t="s">
        <v>41</v>
      </c>
      <c r="O468" s="91"/>
      <c r="P468" s="227">
        <f>O468*H468</f>
        <v>0</v>
      </c>
      <c r="Q468" s="227">
        <v>0</v>
      </c>
      <c r="R468" s="227">
        <f>Q468*H468</f>
        <v>0</v>
      </c>
      <c r="S468" s="227">
        <v>0</v>
      </c>
      <c r="T468" s="228">
        <f>S468*H468</f>
        <v>0</v>
      </c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R468" s="229" t="s">
        <v>309</v>
      </c>
      <c r="AT468" s="229" t="s">
        <v>350</v>
      </c>
      <c r="AU468" s="229" t="s">
        <v>86</v>
      </c>
      <c r="AY468" s="17" t="s">
        <v>150</v>
      </c>
      <c r="BE468" s="230">
        <f>IF(N468="základní",J468,0)</f>
        <v>0</v>
      </c>
      <c r="BF468" s="230">
        <f>IF(N468="snížená",J468,0)</f>
        <v>0</v>
      </c>
      <c r="BG468" s="230">
        <f>IF(N468="zákl. přenesená",J468,0)</f>
        <v>0</v>
      </c>
      <c r="BH468" s="230">
        <f>IF(N468="sníž. přenesená",J468,0)</f>
        <v>0</v>
      </c>
      <c r="BI468" s="230">
        <f>IF(N468="nulová",J468,0)</f>
        <v>0</v>
      </c>
      <c r="BJ468" s="17" t="s">
        <v>84</v>
      </c>
      <c r="BK468" s="230">
        <f>ROUND(I468*H468,2)</f>
        <v>0</v>
      </c>
      <c r="BL468" s="17" t="s">
        <v>194</v>
      </c>
      <c r="BM468" s="229" t="s">
        <v>654</v>
      </c>
    </row>
    <row r="469" s="2" customFormat="1">
      <c r="A469" s="38"/>
      <c r="B469" s="39"/>
      <c r="C469" s="218" t="s">
        <v>655</v>
      </c>
      <c r="D469" s="218" t="s">
        <v>152</v>
      </c>
      <c r="E469" s="219" t="s">
        <v>656</v>
      </c>
      <c r="F469" s="220" t="s">
        <v>657</v>
      </c>
      <c r="G469" s="221" t="s">
        <v>326</v>
      </c>
      <c r="H469" s="222">
        <v>175.47999999999999</v>
      </c>
      <c r="I469" s="223"/>
      <c r="J469" s="224">
        <f>ROUND(I469*H469,2)</f>
        <v>0</v>
      </c>
      <c r="K469" s="220" t="s">
        <v>156</v>
      </c>
      <c r="L469" s="44"/>
      <c r="M469" s="225" t="s">
        <v>1</v>
      </c>
      <c r="N469" s="226" t="s">
        <v>41</v>
      </c>
      <c r="O469" s="91"/>
      <c r="P469" s="227">
        <f>O469*H469</f>
        <v>0</v>
      </c>
      <c r="Q469" s="227">
        <v>0</v>
      </c>
      <c r="R469" s="227">
        <f>Q469*H469</f>
        <v>0</v>
      </c>
      <c r="S469" s="227">
        <v>0</v>
      </c>
      <c r="T469" s="228">
        <f>S469*H469</f>
        <v>0</v>
      </c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R469" s="229" t="s">
        <v>194</v>
      </c>
      <c r="AT469" s="229" t="s">
        <v>152</v>
      </c>
      <c r="AU469" s="229" t="s">
        <v>86</v>
      </c>
      <c r="AY469" s="17" t="s">
        <v>150</v>
      </c>
      <c r="BE469" s="230">
        <f>IF(N469="základní",J469,0)</f>
        <v>0</v>
      </c>
      <c r="BF469" s="230">
        <f>IF(N469="snížená",J469,0)</f>
        <v>0</v>
      </c>
      <c r="BG469" s="230">
        <f>IF(N469="zákl. přenesená",J469,0)</f>
        <v>0</v>
      </c>
      <c r="BH469" s="230">
        <f>IF(N469="sníž. přenesená",J469,0)</f>
        <v>0</v>
      </c>
      <c r="BI469" s="230">
        <f>IF(N469="nulová",J469,0)</f>
        <v>0</v>
      </c>
      <c r="BJ469" s="17" t="s">
        <v>84</v>
      </c>
      <c r="BK469" s="230">
        <f>ROUND(I469*H469,2)</f>
        <v>0</v>
      </c>
      <c r="BL469" s="17" t="s">
        <v>194</v>
      </c>
      <c r="BM469" s="229" t="s">
        <v>658</v>
      </c>
    </row>
    <row r="470" s="13" customFormat="1">
      <c r="A470" s="13"/>
      <c r="B470" s="231"/>
      <c r="C470" s="232"/>
      <c r="D470" s="233" t="s">
        <v>158</v>
      </c>
      <c r="E470" s="234" t="s">
        <v>1</v>
      </c>
      <c r="F470" s="235" t="s">
        <v>659</v>
      </c>
      <c r="G470" s="232"/>
      <c r="H470" s="236">
        <v>97.719999999999999</v>
      </c>
      <c r="I470" s="237"/>
      <c r="J470" s="232"/>
      <c r="K470" s="232"/>
      <c r="L470" s="238"/>
      <c r="M470" s="239"/>
      <c r="N470" s="240"/>
      <c r="O470" s="240"/>
      <c r="P470" s="240"/>
      <c r="Q470" s="240"/>
      <c r="R470" s="240"/>
      <c r="S470" s="240"/>
      <c r="T470" s="241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42" t="s">
        <v>158</v>
      </c>
      <c r="AU470" s="242" t="s">
        <v>86</v>
      </c>
      <c r="AV470" s="13" t="s">
        <v>86</v>
      </c>
      <c r="AW470" s="13" t="s">
        <v>32</v>
      </c>
      <c r="AX470" s="13" t="s">
        <v>76</v>
      </c>
      <c r="AY470" s="242" t="s">
        <v>150</v>
      </c>
    </row>
    <row r="471" s="13" customFormat="1">
      <c r="A471" s="13"/>
      <c r="B471" s="231"/>
      <c r="C471" s="232"/>
      <c r="D471" s="233" t="s">
        <v>158</v>
      </c>
      <c r="E471" s="234" t="s">
        <v>1</v>
      </c>
      <c r="F471" s="235" t="s">
        <v>660</v>
      </c>
      <c r="G471" s="232"/>
      <c r="H471" s="236">
        <v>77.760000000000005</v>
      </c>
      <c r="I471" s="237"/>
      <c r="J471" s="232"/>
      <c r="K471" s="232"/>
      <c r="L471" s="238"/>
      <c r="M471" s="239"/>
      <c r="N471" s="240"/>
      <c r="O471" s="240"/>
      <c r="P471" s="240"/>
      <c r="Q471" s="240"/>
      <c r="R471" s="240"/>
      <c r="S471" s="240"/>
      <c r="T471" s="241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42" t="s">
        <v>158</v>
      </c>
      <c r="AU471" s="242" t="s">
        <v>86</v>
      </c>
      <c r="AV471" s="13" t="s">
        <v>86</v>
      </c>
      <c r="AW471" s="13" t="s">
        <v>32</v>
      </c>
      <c r="AX471" s="13" t="s">
        <v>76</v>
      </c>
      <c r="AY471" s="242" t="s">
        <v>150</v>
      </c>
    </row>
    <row r="472" s="14" customFormat="1">
      <c r="A472" s="14"/>
      <c r="B472" s="243"/>
      <c r="C472" s="244"/>
      <c r="D472" s="233" t="s">
        <v>158</v>
      </c>
      <c r="E472" s="245" t="s">
        <v>1</v>
      </c>
      <c r="F472" s="246" t="s">
        <v>160</v>
      </c>
      <c r="G472" s="244"/>
      <c r="H472" s="247">
        <v>175.48000000000002</v>
      </c>
      <c r="I472" s="248"/>
      <c r="J472" s="244"/>
      <c r="K472" s="244"/>
      <c r="L472" s="249"/>
      <c r="M472" s="250"/>
      <c r="N472" s="251"/>
      <c r="O472" s="251"/>
      <c r="P472" s="251"/>
      <c r="Q472" s="251"/>
      <c r="R472" s="251"/>
      <c r="S472" s="251"/>
      <c r="T472" s="252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53" t="s">
        <v>158</v>
      </c>
      <c r="AU472" s="253" t="s">
        <v>86</v>
      </c>
      <c r="AV472" s="14" t="s">
        <v>157</v>
      </c>
      <c r="AW472" s="14" t="s">
        <v>32</v>
      </c>
      <c r="AX472" s="14" t="s">
        <v>84</v>
      </c>
      <c r="AY472" s="253" t="s">
        <v>150</v>
      </c>
    </row>
    <row r="473" s="2" customFormat="1">
      <c r="A473" s="38"/>
      <c r="B473" s="39"/>
      <c r="C473" s="265" t="s">
        <v>427</v>
      </c>
      <c r="D473" s="265" t="s">
        <v>350</v>
      </c>
      <c r="E473" s="266" t="s">
        <v>661</v>
      </c>
      <c r="F473" s="267" t="s">
        <v>662</v>
      </c>
      <c r="G473" s="268" t="s">
        <v>326</v>
      </c>
      <c r="H473" s="269">
        <v>193.02799999999999</v>
      </c>
      <c r="I473" s="270"/>
      <c r="J473" s="271">
        <f>ROUND(I473*H473,2)</f>
        <v>0</v>
      </c>
      <c r="K473" s="267" t="s">
        <v>156</v>
      </c>
      <c r="L473" s="272"/>
      <c r="M473" s="273" t="s">
        <v>1</v>
      </c>
      <c r="N473" s="274" t="s">
        <v>41</v>
      </c>
      <c r="O473" s="91"/>
      <c r="P473" s="227">
        <f>O473*H473</f>
        <v>0</v>
      </c>
      <c r="Q473" s="227">
        <v>0</v>
      </c>
      <c r="R473" s="227">
        <f>Q473*H473</f>
        <v>0</v>
      </c>
      <c r="S473" s="227">
        <v>0</v>
      </c>
      <c r="T473" s="228">
        <f>S473*H473</f>
        <v>0</v>
      </c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R473" s="229" t="s">
        <v>309</v>
      </c>
      <c r="AT473" s="229" t="s">
        <v>350</v>
      </c>
      <c r="AU473" s="229" t="s">
        <v>86</v>
      </c>
      <c r="AY473" s="17" t="s">
        <v>150</v>
      </c>
      <c r="BE473" s="230">
        <f>IF(N473="základní",J473,0)</f>
        <v>0</v>
      </c>
      <c r="BF473" s="230">
        <f>IF(N473="snížená",J473,0)</f>
        <v>0</v>
      </c>
      <c r="BG473" s="230">
        <f>IF(N473="zákl. přenesená",J473,0)</f>
        <v>0</v>
      </c>
      <c r="BH473" s="230">
        <f>IF(N473="sníž. přenesená",J473,0)</f>
        <v>0</v>
      </c>
      <c r="BI473" s="230">
        <f>IF(N473="nulová",J473,0)</f>
        <v>0</v>
      </c>
      <c r="BJ473" s="17" t="s">
        <v>84</v>
      </c>
      <c r="BK473" s="230">
        <f>ROUND(I473*H473,2)</f>
        <v>0</v>
      </c>
      <c r="BL473" s="17" t="s">
        <v>194</v>
      </c>
      <c r="BM473" s="229" t="s">
        <v>663</v>
      </c>
    </row>
    <row r="474" s="2" customFormat="1">
      <c r="A474" s="38"/>
      <c r="B474" s="39"/>
      <c r="C474" s="218" t="s">
        <v>664</v>
      </c>
      <c r="D474" s="218" t="s">
        <v>152</v>
      </c>
      <c r="E474" s="219" t="s">
        <v>665</v>
      </c>
      <c r="F474" s="220" t="s">
        <v>666</v>
      </c>
      <c r="G474" s="221" t="s">
        <v>155</v>
      </c>
      <c r="H474" s="222">
        <v>57.200000000000003</v>
      </c>
      <c r="I474" s="223"/>
      <c r="J474" s="224">
        <f>ROUND(I474*H474,2)</f>
        <v>0</v>
      </c>
      <c r="K474" s="220" t="s">
        <v>156</v>
      </c>
      <c r="L474" s="44"/>
      <c r="M474" s="225" t="s">
        <v>1</v>
      </c>
      <c r="N474" s="226" t="s">
        <v>41</v>
      </c>
      <c r="O474" s="91"/>
      <c r="P474" s="227">
        <f>O474*H474</f>
        <v>0</v>
      </c>
      <c r="Q474" s="227">
        <v>0</v>
      </c>
      <c r="R474" s="227">
        <f>Q474*H474</f>
        <v>0</v>
      </c>
      <c r="S474" s="227">
        <v>0</v>
      </c>
      <c r="T474" s="228">
        <f>S474*H474</f>
        <v>0</v>
      </c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R474" s="229" t="s">
        <v>194</v>
      </c>
      <c r="AT474" s="229" t="s">
        <v>152</v>
      </c>
      <c r="AU474" s="229" t="s">
        <v>86</v>
      </c>
      <c r="AY474" s="17" t="s">
        <v>150</v>
      </c>
      <c r="BE474" s="230">
        <f>IF(N474="základní",J474,0)</f>
        <v>0</v>
      </c>
      <c r="BF474" s="230">
        <f>IF(N474="snížená",J474,0)</f>
        <v>0</v>
      </c>
      <c r="BG474" s="230">
        <f>IF(N474="zákl. přenesená",J474,0)</f>
        <v>0</v>
      </c>
      <c r="BH474" s="230">
        <f>IF(N474="sníž. přenesená",J474,0)</f>
        <v>0</v>
      </c>
      <c r="BI474" s="230">
        <f>IF(N474="nulová",J474,0)</f>
        <v>0</v>
      </c>
      <c r="BJ474" s="17" t="s">
        <v>84</v>
      </c>
      <c r="BK474" s="230">
        <f>ROUND(I474*H474,2)</f>
        <v>0</v>
      </c>
      <c r="BL474" s="17" t="s">
        <v>194</v>
      </c>
      <c r="BM474" s="229" t="s">
        <v>667</v>
      </c>
    </row>
    <row r="475" s="13" customFormat="1">
      <c r="A475" s="13"/>
      <c r="B475" s="231"/>
      <c r="C475" s="232"/>
      <c r="D475" s="233" t="s">
        <v>158</v>
      </c>
      <c r="E475" s="234" t="s">
        <v>1</v>
      </c>
      <c r="F475" s="235" t="s">
        <v>668</v>
      </c>
      <c r="G475" s="232"/>
      <c r="H475" s="236">
        <v>57.200000000000003</v>
      </c>
      <c r="I475" s="237"/>
      <c r="J475" s="232"/>
      <c r="K475" s="232"/>
      <c r="L475" s="238"/>
      <c r="M475" s="239"/>
      <c r="N475" s="240"/>
      <c r="O475" s="240"/>
      <c r="P475" s="240"/>
      <c r="Q475" s="240"/>
      <c r="R475" s="240"/>
      <c r="S475" s="240"/>
      <c r="T475" s="241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42" t="s">
        <v>158</v>
      </c>
      <c r="AU475" s="242" t="s">
        <v>86</v>
      </c>
      <c r="AV475" s="13" t="s">
        <v>86</v>
      </c>
      <c r="AW475" s="13" t="s">
        <v>32</v>
      </c>
      <c r="AX475" s="13" t="s">
        <v>76</v>
      </c>
      <c r="AY475" s="242" t="s">
        <v>150</v>
      </c>
    </row>
    <row r="476" s="14" customFormat="1">
      <c r="A476" s="14"/>
      <c r="B476" s="243"/>
      <c r="C476" s="244"/>
      <c r="D476" s="233" t="s">
        <v>158</v>
      </c>
      <c r="E476" s="245" t="s">
        <v>1</v>
      </c>
      <c r="F476" s="246" t="s">
        <v>160</v>
      </c>
      <c r="G476" s="244"/>
      <c r="H476" s="247">
        <v>57.200000000000003</v>
      </c>
      <c r="I476" s="248"/>
      <c r="J476" s="244"/>
      <c r="K476" s="244"/>
      <c r="L476" s="249"/>
      <c r="M476" s="250"/>
      <c r="N476" s="251"/>
      <c r="O476" s="251"/>
      <c r="P476" s="251"/>
      <c r="Q476" s="251"/>
      <c r="R476" s="251"/>
      <c r="S476" s="251"/>
      <c r="T476" s="252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53" t="s">
        <v>158</v>
      </c>
      <c r="AU476" s="253" t="s">
        <v>86</v>
      </c>
      <c r="AV476" s="14" t="s">
        <v>157</v>
      </c>
      <c r="AW476" s="14" t="s">
        <v>32</v>
      </c>
      <c r="AX476" s="14" t="s">
        <v>84</v>
      </c>
      <c r="AY476" s="253" t="s">
        <v>150</v>
      </c>
    </row>
    <row r="477" s="2" customFormat="1" ht="16.5" customHeight="1">
      <c r="A477" s="38"/>
      <c r="B477" s="39"/>
      <c r="C477" s="265" t="s">
        <v>431</v>
      </c>
      <c r="D477" s="265" t="s">
        <v>350</v>
      </c>
      <c r="E477" s="266" t="s">
        <v>669</v>
      </c>
      <c r="F477" s="267" t="s">
        <v>670</v>
      </c>
      <c r="G477" s="268" t="s">
        <v>155</v>
      </c>
      <c r="H477" s="269">
        <v>58.344000000000001</v>
      </c>
      <c r="I477" s="270"/>
      <c r="J477" s="271">
        <f>ROUND(I477*H477,2)</f>
        <v>0</v>
      </c>
      <c r="K477" s="267" t="s">
        <v>156</v>
      </c>
      <c r="L477" s="272"/>
      <c r="M477" s="273" t="s">
        <v>1</v>
      </c>
      <c r="N477" s="274" t="s">
        <v>41</v>
      </c>
      <c r="O477" s="91"/>
      <c r="P477" s="227">
        <f>O477*H477</f>
        <v>0</v>
      </c>
      <c r="Q477" s="227">
        <v>0</v>
      </c>
      <c r="R477" s="227">
        <f>Q477*H477</f>
        <v>0</v>
      </c>
      <c r="S477" s="227">
        <v>0</v>
      </c>
      <c r="T477" s="228">
        <f>S477*H477</f>
        <v>0</v>
      </c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R477" s="229" t="s">
        <v>309</v>
      </c>
      <c r="AT477" s="229" t="s">
        <v>350</v>
      </c>
      <c r="AU477" s="229" t="s">
        <v>86</v>
      </c>
      <c r="AY477" s="17" t="s">
        <v>150</v>
      </c>
      <c r="BE477" s="230">
        <f>IF(N477="základní",J477,0)</f>
        <v>0</v>
      </c>
      <c r="BF477" s="230">
        <f>IF(N477="snížená",J477,0)</f>
        <v>0</v>
      </c>
      <c r="BG477" s="230">
        <f>IF(N477="zákl. přenesená",J477,0)</f>
        <v>0</v>
      </c>
      <c r="BH477" s="230">
        <f>IF(N477="sníž. přenesená",J477,0)</f>
        <v>0</v>
      </c>
      <c r="BI477" s="230">
        <f>IF(N477="nulová",J477,0)</f>
        <v>0</v>
      </c>
      <c r="BJ477" s="17" t="s">
        <v>84</v>
      </c>
      <c r="BK477" s="230">
        <f>ROUND(I477*H477,2)</f>
        <v>0</v>
      </c>
      <c r="BL477" s="17" t="s">
        <v>194</v>
      </c>
      <c r="BM477" s="229" t="s">
        <v>671</v>
      </c>
    </row>
    <row r="478" s="13" customFormat="1">
      <c r="A478" s="13"/>
      <c r="B478" s="231"/>
      <c r="C478" s="232"/>
      <c r="D478" s="233" t="s">
        <v>158</v>
      </c>
      <c r="E478" s="234" t="s">
        <v>1</v>
      </c>
      <c r="F478" s="235" t="s">
        <v>672</v>
      </c>
      <c r="G478" s="232"/>
      <c r="H478" s="236">
        <v>58.344000000000001</v>
      </c>
      <c r="I478" s="237"/>
      <c r="J478" s="232"/>
      <c r="K478" s="232"/>
      <c r="L478" s="238"/>
      <c r="M478" s="239"/>
      <c r="N478" s="240"/>
      <c r="O478" s="240"/>
      <c r="P478" s="240"/>
      <c r="Q478" s="240"/>
      <c r="R478" s="240"/>
      <c r="S478" s="240"/>
      <c r="T478" s="241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42" t="s">
        <v>158</v>
      </c>
      <c r="AU478" s="242" t="s">
        <v>86</v>
      </c>
      <c r="AV478" s="13" t="s">
        <v>86</v>
      </c>
      <c r="AW478" s="13" t="s">
        <v>32</v>
      </c>
      <c r="AX478" s="13" t="s">
        <v>76</v>
      </c>
      <c r="AY478" s="242" t="s">
        <v>150</v>
      </c>
    </row>
    <row r="479" s="14" customFormat="1">
      <c r="A479" s="14"/>
      <c r="B479" s="243"/>
      <c r="C479" s="244"/>
      <c r="D479" s="233" t="s">
        <v>158</v>
      </c>
      <c r="E479" s="245" t="s">
        <v>1</v>
      </c>
      <c r="F479" s="246" t="s">
        <v>160</v>
      </c>
      <c r="G479" s="244"/>
      <c r="H479" s="247">
        <v>58.344000000000001</v>
      </c>
      <c r="I479" s="248"/>
      <c r="J479" s="244"/>
      <c r="K479" s="244"/>
      <c r="L479" s="249"/>
      <c r="M479" s="250"/>
      <c r="N479" s="251"/>
      <c r="O479" s="251"/>
      <c r="P479" s="251"/>
      <c r="Q479" s="251"/>
      <c r="R479" s="251"/>
      <c r="S479" s="251"/>
      <c r="T479" s="252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53" t="s">
        <v>158</v>
      </c>
      <c r="AU479" s="253" t="s">
        <v>86</v>
      </c>
      <c r="AV479" s="14" t="s">
        <v>157</v>
      </c>
      <c r="AW479" s="14" t="s">
        <v>32</v>
      </c>
      <c r="AX479" s="14" t="s">
        <v>84</v>
      </c>
      <c r="AY479" s="253" t="s">
        <v>150</v>
      </c>
    </row>
    <row r="480" s="2" customFormat="1" ht="33" customHeight="1">
      <c r="A480" s="38"/>
      <c r="B480" s="39"/>
      <c r="C480" s="218" t="s">
        <v>673</v>
      </c>
      <c r="D480" s="218" t="s">
        <v>152</v>
      </c>
      <c r="E480" s="219" t="s">
        <v>674</v>
      </c>
      <c r="F480" s="220" t="s">
        <v>675</v>
      </c>
      <c r="G480" s="221" t="s">
        <v>155</v>
      </c>
      <c r="H480" s="222">
        <v>127.8</v>
      </c>
      <c r="I480" s="223"/>
      <c r="J480" s="224">
        <f>ROUND(I480*H480,2)</f>
        <v>0</v>
      </c>
      <c r="K480" s="220" t="s">
        <v>156</v>
      </c>
      <c r="L480" s="44"/>
      <c r="M480" s="225" t="s">
        <v>1</v>
      </c>
      <c r="N480" s="226" t="s">
        <v>41</v>
      </c>
      <c r="O480" s="91"/>
      <c r="P480" s="227">
        <f>O480*H480</f>
        <v>0</v>
      </c>
      <c r="Q480" s="227">
        <v>0</v>
      </c>
      <c r="R480" s="227">
        <f>Q480*H480</f>
        <v>0</v>
      </c>
      <c r="S480" s="227">
        <v>0</v>
      </c>
      <c r="T480" s="228">
        <f>S480*H480</f>
        <v>0</v>
      </c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R480" s="229" t="s">
        <v>194</v>
      </c>
      <c r="AT480" s="229" t="s">
        <v>152</v>
      </c>
      <c r="AU480" s="229" t="s">
        <v>86</v>
      </c>
      <c r="AY480" s="17" t="s">
        <v>150</v>
      </c>
      <c r="BE480" s="230">
        <f>IF(N480="základní",J480,0)</f>
        <v>0</v>
      </c>
      <c r="BF480" s="230">
        <f>IF(N480="snížená",J480,0)</f>
        <v>0</v>
      </c>
      <c r="BG480" s="230">
        <f>IF(N480="zákl. přenesená",J480,0)</f>
        <v>0</v>
      </c>
      <c r="BH480" s="230">
        <f>IF(N480="sníž. přenesená",J480,0)</f>
        <v>0</v>
      </c>
      <c r="BI480" s="230">
        <f>IF(N480="nulová",J480,0)</f>
        <v>0</v>
      </c>
      <c r="BJ480" s="17" t="s">
        <v>84</v>
      </c>
      <c r="BK480" s="230">
        <f>ROUND(I480*H480,2)</f>
        <v>0</v>
      </c>
      <c r="BL480" s="17" t="s">
        <v>194</v>
      </c>
      <c r="BM480" s="229" t="s">
        <v>676</v>
      </c>
    </row>
    <row r="481" s="2" customFormat="1" ht="16.5" customHeight="1">
      <c r="A481" s="38"/>
      <c r="B481" s="39"/>
      <c r="C481" s="265" t="s">
        <v>435</v>
      </c>
      <c r="D481" s="265" t="s">
        <v>350</v>
      </c>
      <c r="E481" s="266" t="s">
        <v>677</v>
      </c>
      <c r="F481" s="267" t="s">
        <v>678</v>
      </c>
      <c r="G481" s="268" t="s">
        <v>155</v>
      </c>
      <c r="H481" s="269">
        <v>140.58000000000001</v>
      </c>
      <c r="I481" s="270"/>
      <c r="J481" s="271">
        <f>ROUND(I481*H481,2)</f>
        <v>0</v>
      </c>
      <c r="K481" s="267" t="s">
        <v>156</v>
      </c>
      <c r="L481" s="272"/>
      <c r="M481" s="273" t="s">
        <v>1</v>
      </c>
      <c r="N481" s="274" t="s">
        <v>41</v>
      </c>
      <c r="O481" s="91"/>
      <c r="P481" s="227">
        <f>O481*H481</f>
        <v>0</v>
      </c>
      <c r="Q481" s="227">
        <v>0</v>
      </c>
      <c r="R481" s="227">
        <f>Q481*H481</f>
        <v>0</v>
      </c>
      <c r="S481" s="227">
        <v>0</v>
      </c>
      <c r="T481" s="228">
        <f>S481*H481</f>
        <v>0</v>
      </c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R481" s="229" t="s">
        <v>309</v>
      </c>
      <c r="AT481" s="229" t="s">
        <v>350</v>
      </c>
      <c r="AU481" s="229" t="s">
        <v>86</v>
      </c>
      <c r="AY481" s="17" t="s">
        <v>150</v>
      </c>
      <c r="BE481" s="230">
        <f>IF(N481="základní",J481,0)</f>
        <v>0</v>
      </c>
      <c r="BF481" s="230">
        <f>IF(N481="snížená",J481,0)</f>
        <v>0</v>
      </c>
      <c r="BG481" s="230">
        <f>IF(N481="zákl. přenesená",J481,0)</f>
        <v>0</v>
      </c>
      <c r="BH481" s="230">
        <f>IF(N481="sníž. přenesená",J481,0)</f>
        <v>0</v>
      </c>
      <c r="BI481" s="230">
        <f>IF(N481="nulová",J481,0)</f>
        <v>0</v>
      </c>
      <c r="BJ481" s="17" t="s">
        <v>84</v>
      </c>
      <c r="BK481" s="230">
        <f>ROUND(I481*H481,2)</f>
        <v>0</v>
      </c>
      <c r="BL481" s="17" t="s">
        <v>194</v>
      </c>
      <c r="BM481" s="229" t="s">
        <v>679</v>
      </c>
    </row>
    <row r="482" s="13" customFormat="1">
      <c r="A482" s="13"/>
      <c r="B482" s="231"/>
      <c r="C482" s="232"/>
      <c r="D482" s="233" t="s">
        <v>158</v>
      </c>
      <c r="E482" s="234" t="s">
        <v>1</v>
      </c>
      <c r="F482" s="235" t="s">
        <v>680</v>
      </c>
      <c r="G482" s="232"/>
      <c r="H482" s="236">
        <v>140.58000000000001</v>
      </c>
      <c r="I482" s="237"/>
      <c r="J482" s="232"/>
      <c r="K482" s="232"/>
      <c r="L482" s="238"/>
      <c r="M482" s="239"/>
      <c r="N482" s="240"/>
      <c r="O482" s="240"/>
      <c r="P482" s="240"/>
      <c r="Q482" s="240"/>
      <c r="R482" s="240"/>
      <c r="S482" s="240"/>
      <c r="T482" s="241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42" t="s">
        <v>158</v>
      </c>
      <c r="AU482" s="242" t="s">
        <v>86</v>
      </c>
      <c r="AV482" s="13" t="s">
        <v>86</v>
      </c>
      <c r="AW482" s="13" t="s">
        <v>32</v>
      </c>
      <c r="AX482" s="13" t="s">
        <v>76</v>
      </c>
      <c r="AY482" s="242" t="s">
        <v>150</v>
      </c>
    </row>
    <row r="483" s="14" customFormat="1">
      <c r="A483" s="14"/>
      <c r="B483" s="243"/>
      <c r="C483" s="244"/>
      <c r="D483" s="233" t="s">
        <v>158</v>
      </c>
      <c r="E483" s="245" t="s">
        <v>1</v>
      </c>
      <c r="F483" s="246" t="s">
        <v>160</v>
      </c>
      <c r="G483" s="244"/>
      <c r="H483" s="247">
        <v>140.58000000000001</v>
      </c>
      <c r="I483" s="248"/>
      <c r="J483" s="244"/>
      <c r="K483" s="244"/>
      <c r="L483" s="249"/>
      <c r="M483" s="250"/>
      <c r="N483" s="251"/>
      <c r="O483" s="251"/>
      <c r="P483" s="251"/>
      <c r="Q483" s="251"/>
      <c r="R483" s="251"/>
      <c r="S483" s="251"/>
      <c r="T483" s="252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53" t="s">
        <v>158</v>
      </c>
      <c r="AU483" s="253" t="s">
        <v>86</v>
      </c>
      <c r="AV483" s="14" t="s">
        <v>157</v>
      </c>
      <c r="AW483" s="14" t="s">
        <v>32</v>
      </c>
      <c r="AX483" s="14" t="s">
        <v>84</v>
      </c>
      <c r="AY483" s="253" t="s">
        <v>150</v>
      </c>
    </row>
    <row r="484" s="2" customFormat="1">
      <c r="A484" s="38"/>
      <c r="B484" s="39"/>
      <c r="C484" s="218" t="s">
        <v>681</v>
      </c>
      <c r="D484" s="218" t="s">
        <v>152</v>
      </c>
      <c r="E484" s="219" t="s">
        <v>682</v>
      </c>
      <c r="F484" s="220" t="s">
        <v>683</v>
      </c>
      <c r="G484" s="221" t="s">
        <v>585</v>
      </c>
      <c r="H484" s="275"/>
      <c r="I484" s="223"/>
      <c r="J484" s="224">
        <f>ROUND(I484*H484,2)</f>
        <v>0</v>
      </c>
      <c r="K484" s="220" t="s">
        <v>156</v>
      </c>
      <c r="L484" s="44"/>
      <c r="M484" s="225" t="s">
        <v>1</v>
      </c>
      <c r="N484" s="226" t="s">
        <v>41</v>
      </c>
      <c r="O484" s="91"/>
      <c r="P484" s="227">
        <f>O484*H484</f>
        <v>0</v>
      </c>
      <c r="Q484" s="227">
        <v>0</v>
      </c>
      <c r="R484" s="227">
        <f>Q484*H484</f>
        <v>0</v>
      </c>
      <c r="S484" s="227">
        <v>0</v>
      </c>
      <c r="T484" s="228">
        <f>S484*H484</f>
        <v>0</v>
      </c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R484" s="229" t="s">
        <v>194</v>
      </c>
      <c r="AT484" s="229" t="s">
        <v>152</v>
      </c>
      <c r="AU484" s="229" t="s">
        <v>86</v>
      </c>
      <c r="AY484" s="17" t="s">
        <v>150</v>
      </c>
      <c r="BE484" s="230">
        <f>IF(N484="základní",J484,0)</f>
        <v>0</v>
      </c>
      <c r="BF484" s="230">
        <f>IF(N484="snížená",J484,0)</f>
        <v>0</v>
      </c>
      <c r="BG484" s="230">
        <f>IF(N484="zákl. přenesená",J484,0)</f>
        <v>0</v>
      </c>
      <c r="BH484" s="230">
        <f>IF(N484="sníž. přenesená",J484,0)</f>
        <v>0</v>
      </c>
      <c r="BI484" s="230">
        <f>IF(N484="nulová",J484,0)</f>
        <v>0</v>
      </c>
      <c r="BJ484" s="17" t="s">
        <v>84</v>
      </c>
      <c r="BK484" s="230">
        <f>ROUND(I484*H484,2)</f>
        <v>0</v>
      </c>
      <c r="BL484" s="17" t="s">
        <v>194</v>
      </c>
      <c r="BM484" s="229" t="s">
        <v>684</v>
      </c>
    </row>
    <row r="485" s="12" customFormat="1" ht="22.8" customHeight="1">
      <c r="A485" s="12"/>
      <c r="B485" s="202"/>
      <c r="C485" s="203"/>
      <c r="D485" s="204" t="s">
        <v>75</v>
      </c>
      <c r="E485" s="216" t="s">
        <v>685</v>
      </c>
      <c r="F485" s="216" t="s">
        <v>686</v>
      </c>
      <c r="G485" s="203"/>
      <c r="H485" s="203"/>
      <c r="I485" s="206"/>
      <c r="J485" s="217">
        <f>BK485</f>
        <v>0</v>
      </c>
      <c r="K485" s="203"/>
      <c r="L485" s="208"/>
      <c r="M485" s="209"/>
      <c r="N485" s="210"/>
      <c r="O485" s="210"/>
      <c r="P485" s="211">
        <f>SUM(P486:P567)</f>
        <v>0</v>
      </c>
      <c r="Q485" s="210"/>
      <c r="R485" s="211">
        <f>SUM(R486:R567)</f>
        <v>0</v>
      </c>
      <c r="S485" s="210"/>
      <c r="T485" s="212">
        <f>SUM(T486:T567)</f>
        <v>0</v>
      </c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R485" s="213" t="s">
        <v>86</v>
      </c>
      <c r="AT485" s="214" t="s">
        <v>75</v>
      </c>
      <c r="AU485" s="214" t="s">
        <v>84</v>
      </c>
      <c r="AY485" s="213" t="s">
        <v>150</v>
      </c>
      <c r="BK485" s="215">
        <f>SUM(BK486:BK567)</f>
        <v>0</v>
      </c>
    </row>
    <row r="486" s="2" customFormat="1">
      <c r="A486" s="38"/>
      <c r="B486" s="39"/>
      <c r="C486" s="218" t="s">
        <v>442</v>
      </c>
      <c r="D486" s="218" t="s">
        <v>152</v>
      </c>
      <c r="E486" s="219" t="s">
        <v>687</v>
      </c>
      <c r="F486" s="220" t="s">
        <v>688</v>
      </c>
      <c r="G486" s="221" t="s">
        <v>326</v>
      </c>
      <c r="H486" s="222">
        <v>21.949999999999999</v>
      </c>
      <c r="I486" s="223"/>
      <c r="J486" s="224">
        <f>ROUND(I486*H486,2)</f>
        <v>0</v>
      </c>
      <c r="K486" s="220" t="s">
        <v>156</v>
      </c>
      <c r="L486" s="44"/>
      <c r="M486" s="225" t="s">
        <v>1</v>
      </c>
      <c r="N486" s="226" t="s">
        <v>41</v>
      </c>
      <c r="O486" s="91"/>
      <c r="P486" s="227">
        <f>O486*H486</f>
        <v>0</v>
      </c>
      <c r="Q486" s="227">
        <v>0</v>
      </c>
      <c r="R486" s="227">
        <f>Q486*H486</f>
        <v>0</v>
      </c>
      <c r="S486" s="227">
        <v>0</v>
      </c>
      <c r="T486" s="228">
        <f>S486*H486</f>
        <v>0</v>
      </c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R486" s="229" t="s">
        <v>194</v>
      </c>
      <c r="AT486" s="229" t="s">
        <v>152</v>
      </c>
      <c r="AU486" s="229" t="s">
        <v>86</v>
      </c>
      <c r="AY486" s="17" t="s">
        <v>150</v>
      </c>
      <c r="BE486" s="230">
        <f>IF(N486="základní",J486,0)</f>
        <v>0</v>
      </c>
      <c r="BF486" s="230">
        <f>IF(N486="snížená",J486,0)</f>
        <v>0</v>
      </c>
      <c r="BG486" s="230">
        <f>IF(N486="zákl. přenesená",J486,0)</f>
        <v>0</v>
      </c>
      <c r="BH486" s="230">
        <f>IF(N486="sníž. přenesená",J486,0)</f>
        <v>0</v>
      </c>
      <c r="BI486" s="230">
        <f>IF(N486="nulová",J486,0)</f>
        <v>0</v>
      </c>
      <c r="BJ486" s="17" t="s">
        <v>84</v>
      </c>
      <c r="BK486" s="230">
        <f>ROUND(I486*H486,2)</f>
        <v>0</v>
      </c>
      <c r="BL486" s="17" t="s">
        <v>194</v>
      </c>
      <c r="BM486" s="229" t="s">
        <v>689</v>
      </c>
    </row>
    <row r="487" s="2" customFormat="1" ht="33" customHeight="1">
      <c r="A487" s="38"/>
      <c r="B487" s="39"/>
      <c r="C487" s="218" t="s">
        <v>690</v>
      </c>
      <c r="D487" s="218" t="s">
        <v>152</v>
      </c>
      <c r="E487" s="219" t="s">
        <v>691</v>
      </c>
      <c r="F487" s="220" t="s">
        <v>692</v>
      </c>
      <c r="G487" s="221" t="s">
        <v>326</v>
      </c>
      <c r="H487" s="222">
        <v>46.299999999999997</v>
      </c>
      <c r="I487" s="223"/>
      <c r="J487" s="224">
        <f>ROUND(I487*H487,2)</f>
        <v>0</v>
      </c>
      <c r="K487" s="220" t="s">
        <v>156</v>
      </c>
      <c r="L487" s="44"/>
      <c r="M487" s="225" t="s">
        <v>1</v>
      </c>
      <c r="N487" s="226" t="s">
        <v>41</v>
      </c>
      <c r="O487" s="91"/>
      <c r="P487" s="227">
        <f>O487*H487</f>
        <v>0</v>
      </c>
      <c r="Q487" s="227">
        <v>0</v>
      </c>
      <c r="R487" s="227">
        <f>Q487*H487</f>
        <v>0</v>
      </c>
      <c r="S487" s="227">
        <v>0</v>
      </c>
      <c r="T487" s="228">
        <f>S487*H487</f>
        <v>0</v>
      </c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R487" s="229" t="s">
        <v>194</v>
      </c>
      <c r="AT487" s="229" t="s">
        <v>152</v>
      </c>
      <c r="AU487" s="229" t="s">
        <v>86</v>
      </c>
      <c r="AY487" s="17" t="s">
        <v>150</v>
      </c>
      <c r="BE487" s="230">
        <f>IF(N487="základní",J487,0)</f>
        <v>0</v>
      </c>
      <c r="BF487" s="230">
        <f>IF(N487="snížená",J487,0)</f>
        <v>0</v>
      </c>
      <c r="BG487" s="230">
        <f>IF(N487="zákl. přenesená",J487,0)</f>
        <v>0</v>
      </c>
      <c r="BH487" s="230">
        <f>IF(N487="sníž. přenesená",J487,0)</f>
        <v>0</v>
      </c>
      <c r="BI487" s="230">
        <f>IF(N487="nulová",J487,0)</f>
        <v>0</v>
      </c>
      <c r="BJ487" s="17" t="s">
        <v>84</v>
      </c>
      <c r="BK487" s="230">
        <f>ROUND(I487*H487,2)</f>
        <v>0</v>
      </c>
      <c r="BL487" s="17" t="s">
        <v>194</v>
      </c>
      <c r="BM487" s="229" t="s">
        <v>693</v>
      </c>
    </row>
    <row r="488" s="13" customFormat="1">
      <c r="A488" s="13"/>
      <c r="B488" s="231"/>
      <c r="C488" s="232"/>
      <c r="D488" s="233" t="s">
        <v>158</v>
      </c>
      <c r="E488" s="234" t="s">
        <v>1</v>
      </c>
      <c r="F488" s="235" t="s">
        <v>694</v>
      </c>
      <c r="G488" s="232"/>
      <c r="H488" s="236">
        <v>46.299999999999997</v>
      </c>
      <c r="I488" s="237"/>
      <c r="J488" s="232"/>
      <c r="K488" s="232"/>
      <c r="L488" s="238"/>
      <c r="M488" s="239"/>
      <c r="N488" s="240"/>
      <c r="O488" s="240"/>
      <c r="P488" s="240"/>
      <c r="Q488" s="240"/>
      <c r="R488" s="240"/>
      <c r="S488" s="240"/>
      <c r="T488" s="241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42" t="s">
        <v>158</v>
      </c>
      <c r="AU488" s="242" t="s">
        <v>86</v>
      </c>
      <c r="AV488" s="13" t="s">
        <v>86</v>
      </c>
      <c r="AW488" s="13" t="s">
        <v>32</v>
      </c>
      <c r="AX488" s="13" t="s">
        <v>76</v>
      </c>
      <c r="AY488" s="242" t="s">
        <v>150</v>
      </c>
    </row>
    <row r="489" s="14" customFormat="1">
      <c r="A489" s="14"/>
      <c r="B489" s="243"/>
      <c r="C489" s="244"/>
      <c r="D489" s="233" t="s">
        <v>158</v>
      </c>
      <c r="E489" s="245" t="s">
        <v>1</v>
      </c>
      <c r="F489" s="246" t="s">
        <v>160</v>
      </c>
      <c r="G489" s="244"/>
      <c r="H489" s="247">
        <v>46.299999999999997</v>
      </c>
      <c r="I489" s="248"/>
      <c r="J489" s="244"/>
      <c r="K489" s="244"/>
      <c r="L489" s="249"/>
      <c r="M489" s="250"/>
      <c r="N489" s="251"/>
      <c r="O489" s="251"/>
      <c r="P489" s="251"/>
      <c r="Q489" s="251"/>
      <c r="R489" s="251"/>
      <c r="S489" s="251"/>
      <c r="T489" s="252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53" t="s">
        <v>158</v>
      </c>
      <c r="AU489" s="253" t="s">
        <v>86</v>
      </c>
      <c r="AV489" s="14" t="s">
        <v>157</v>
      </c>
      <c r="AW489" s="14" t="s">
        <v>32</v>
      </c>
      <c r="AX489" s="14" t="s">
        <v>84</v>
      </c>
      <c r="AY489" s="253" t="s">
        <v>150</v>
      </c>
    </row>
    <row r="490" s="2" customFormat="1">
      <c r="A490" s="38"/>
      <c r="B490" s="39"/>
      <c r="C490" s="218" t="s">
        <v>446</v>
      </c>
      <c r="D490" s="218" t="s">
        <v>152</v>
      </c>
      <c r="E490" s="219" t="s">
        <v>695</v>
      </c>
      <c r="F490" s="220" t="s">
        <v>696</v>
      </c>
      <c r="G490" s="221" t="s">
        <v>326</v>
      </c>
      <c r="H490" s="222">
        <v>5.75</v>
      </c>
      <c r="I490" s="223"/>
      <c r="J490" s="224">
        <f>ROUND(I490*H490,2)</f>
        <v>0</v>
      </c>
      <c r="K490" s="220" t="s">
        <v>1</v>
      </c>
      <c r="L490" s="44"/>
      <c r="M490" s="225" t="s">
        <v>1</v>
      </c>
      <c r="N490" s="226" t="s">
        <v>41</v>
      </c>
      <c r="O490" s="91"/>
      <c r="P490" s="227">
        <f>O490*H490</f>
        <v>0</v>
      </c>
      <c r="Q490" s="227">
        <v>0</v>
      </c>
      <c r="R490" s="227">
        <f>Q490*H490</f>
        <v>0</v>
      </c>
      <c r="S490" s="227">
        <v>0</v>
      </c>
      <c r="T490" s="228">
        <f>S490*H490</f>
        <v>0</v>
      </c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R490" s="229" t="s">
        <v>194</v>
      </c>
      <c r="AT490" s="229" t="s">
        <v>152</v>
      </c>
      <c r="AU490" s="229" t="s">
        <v>86</v>
      </c>
      <c r="AY490" s="17" t="s">
        <v>150</v>
      </c>
      <c r="BE490" s="230">
        <f>IF(N490="základní",J490,0)</f>
        <v>0</v>
      </c>
      <c r="BF490" s="230">
        <f>IF(N490="snížená",J490,0)</f>
        <v>0</v>
      </c>
      <c r="BG490" s="230">
        <f>IF(N490="zákl. přenesená",J490,0)</f>
        <v>0</v>
      </c>
      <c r="BH490" s="230">
        <f>IF(N490="sníž. přenesená",J490,0)</f>
        <v>0</v>
      </c>
      <c r="BI490" s="230">
        <f>IF(N490="nulová",J490,0)</f>
        <v>0</v>
      </c>
      <c r="BJ490" s="17" t="s">
        <v>84</v>
      </c>
      <c r="BK490" s="230">
        <f>ROUND(I490*H490,2)</f>
        <v>0</v>
      </c>
      <c r="BL490" s="17" t="s">
        <v>194</v>
      </c>
      <c r="BM490" s="229" t="s">
        <v>697</v>
      </c>
    </row>
    <row r="491" s="2" customFormat="1">
      <c r="A491" s="38"/>
      <c r="B491" s="39"/>
      <c r="C491" s="218" t="s">
        <v>698</v>
      </c>
      <c r="D491" s="218" t="s">
        <v>152</v>
      </c>
      <c r="E491" s="219" t="s">
        <v>699</v>
      </c>
      <c r="F491" s="220" t="s">
        <v>700</v>
      </c>
      <c r="G491" s="221" t="s">
        <v>326</v>
      </c>
      <c r="H491" s="222">
        <v>43.649999999999999</v>
      </c>
      <c r="I491" s="223"/>
      <c r="J491" s="224">
        <f>ROUND(I491*H491,2)</f>
        <v>0</v>
      </c>
      <c r="K491" s="220" t="s">
        <v>156</v>
      </c>
      <c r="L491" s="44"/>
      <c r="M491" s="225" t="s">
        <v>1</v>
      </c>
      <c r="N491" s="226" t="s">
        <v>41</v>
      </c>
      <c r="O491" s="91"/>
      <c r="P491" s="227">
        <f>O491*H491</f>
        <v>0</v>
      </c>
      <c r="Q491" s="227">
        <v>0</v>
      </c>
      <c r="R491" s="227">
        <f>Q491*H491</f>
        <v>0</v>
      </c>
      <c r="S491" s="227">
        <v>0</v>
      </c>
      <c r="T491" s="228">
        <f>S491*H491</f>
        <v>0</v>
      </c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R491" s="229" t="s">
        <v>194</v>
      </c>
      <c r="AT491" s="229" t="s">
        <v>152</v>
      </c>
      <c r="AU491" s="229" t="s">
        <v>86</v>
      </c>
      <c r="AY491" s="17" t="s">
        <v>150</v>
      </c>
      <c r="BE491" s="230">
        <f>IF(N491="základní",J491,0)</f>
        <v>0</v>
      </c>
      <c r="BF491" s="230">
        <f>IF(N491="snížená",J491,0)</f>
        <v>0</v>
      </c>
      <c r="BG491" s="230">
        <f>IF(N491="zákl. přenesená",J491,0)</f>
        <v>0</v>
      </c>
      <c r="BH491" s="230">
        <f>IF(N491="sníž. přenesená",J491,0)</f>
        <v>0</v>
      </c>
      <c r="BI491" s="230">
        <f>IF(N491="nulová",J491,0)</f>
        <v>0</v>
      </c>
      <c r="BJ491" s="17" t="s">
        <v>84</v>
      </c>
      <c r="BK491" s="230">
        <f>ROUND(I491*H491,2)</f>
        <v>0</v>
      </c>
      <c r="BL491" s="17" t="s">
        <v>194</v>
      </c>
      <c r="BM491" s="229" t="s">
        <v>701</v>
      </c>
    </row>
    <row r="492" s="13" customFormat="1">
      <c r="A492" s="13"/>
      <c r="B492" s="231"/>
      <c r="C492" s="232"/>
      <c r="D492" s="233" t="s">
        <v>158</v>
      </c>
      <c r="E492" s="234" t="s">
        <v>1</v>
      </c>
      <c r="F492" s="235" t="s">
        <v>702</v>
      </c>
      <c r="G492" s="232"/>
      <c r="H492" s="236">
        <v>43.649999999999999</v>
      </c>
      <c r="I492" s="237"/>
      <c r="J492" s="232"/>
      <c r="K492" s="232"/>
      <c r="L492" s="238"/>
      <c r="M492" s="239"/>
      <c r="N492" s="240"/>
      <c r="O492" s="240"/>
      <c r="P492" s="240"/>
      <c r="Q492" s="240"/>
      <c r="R492" s="240"/>
      <c r="S492" s="240"/>
      <c r="T492" s="241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42" t="s">
        <v>158</v>
      </c>
      <c r="AU492" s="242" t="s">
        <v>86</v>
      </c>
      <c r="AV492" s="13" t="s">
        <v>86</v>
      </c>
      <c r="AW492" s="13" t="s">
        <v>32</v>
      </c>
      <c r="AX492" s="13" t="s">
        <v>76</v>
      </c>
      <c r="AY492" s="242" t="s">
        <v>150</v>
      </c>
    </row>
    <row r="493" s="14" customFormat="1">
      <c r="A493" s="14"/>
      <c r="B493" s="243"/>
      <c r="C493" s="244"/>
      <c r="D493" s="233" t="s">
        <v>158</v>
      </c>
      <c r="E493" s="245" t="s">
        <v>1</v>
      </c>
      <c r="F493" s="246" t="s">
        <v>160</v>
      </c>
      <c r="G493" s="244"/>
      <c r="H493" s="247">
        <v>43.649999999999999</v>
      </c>
      <c r="I493" s="248"/>
      <c r="J493" s="244"/>
      <c r="K493" s="244"/>
      <c r="L493" s="249"/>
      <c r="M493" s="250"/>
      <c r="N493" s="251"/>
      <c r="O493" s="251"/>
      <c r="P493" s="251"/>
      <c r="Q493" s="251"/>
      <c r="R493" s="251"/>
      <c r="S493" s="251"/>
      <c r="T493" s="252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53" t="s">
        <v>158</v>
      </c>
      <c r="AU493" s="253" t="s">
        <v>86</v>
      </c>
      <c r="AV493" s="14" t="s">
        <v>157</v>
      </c>
      <c r="AW493" s="14" t="s">
        <v>32</v>
      </c>
      <c r="AX493" s="14" t="s">
        <v>84</v>
      </c>
      <c r="AY493" s="253" t="s">
        <v>150</v>
      </c>
    </row>
    <row r="494" s="2" customFormat="1" ht="16.5" customHeight="1">
      <c r="A494" s="38"/>
      <c r="B494" s="39"/>
      <c r="C494" s="265" t="s">
        <v>703</v>
      </c>
      <c r="D494" s="265" t="s">
        <v>350</v>
      </c>
      <c r="E494" s="266" t="s">
        <v>704</v>
      </c>
      <c r="F494" s="267" t="s">
        <v>705</v>
      </c>
      <c r="G494" s="268" t="s">
        <v>168</v>
      </c>
      <c r="H494" s="269">
        <v>1.383</v>
      </c>
      <c r="I494" s="270"/>
      <c r="J494" s="271">
        <f>ROUND(I494*H494,2)</f>
        <v>0</v>
      </c>
      <c r="K494" s="267" t="s">
        <v>156</v>
      </c>
      <c r="L494" s="272"/>
      <c r="M494" s="273" t="s">
        <v>1</v>
      </c>
      <c r="N494" s="274" t="s">
        <v>41</v>
      </c>
      <c r="O494" s="91"/>
      <c r="P494" s="227">
        <f>O494*H494</f>
        <v>0</v>
      </c>
      <c r="Q494" s="227">
        <v>0</v>
      </c>
      <c r="R494" s="227">
        <f>Q494*H494</f>
        <v>0</v>
      </c>
      <c r="S494" s="227">
        <v>0</v>
      </c>
      <c r="T494" s="228">
        <f>S494*H494</f>
        <v>0</v>
      </c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R494" s="229" t="s">
        <v>309</v>
      </c>
      <c r="AT494" s="229" t="s">
        <v>350</v>
      </c>
      <c r="AU494" s="229" t="s">
        <v>86</v>
      </c>
      <c r="AY494" s="17" t="s">
        <v>150</v>
      </c>
      <c r="BE494" s="230">
        <f>IF(N494="základní",J494,0)</f>
        <v>0</v>
      </c>
      <c r="BF494" s="230">
        <f>IF(N494="snížená",J494,0)</f>
        <v>0</v>
      </c>
      <c r="BG494" s="230">
        <f>IF(N494="zákl. přenesená",J494,0)</f>
        <v>0</v>
      </c>
      <c r="BH494" s="230">
        <f>IF(N494="sníž. přenesená",J494,0)</f>
        <v>0</v>
      </c>
      <c r="BI494" s="230">
        <f>IF(N494="nulová",J494,0)</f>
        <v>0</v>
      </c>
      <c r="BJ494" s="17" t="s">
        <v>84</v>
      </c>
      <c r="BK494" s="230">
        <f>ROUND(I494*H494,2)</f>
        <v>0</v>
      </c>
      <c r="BL494" s="17" t="s">
        <v>194</v>
      </c>
      <c r="BM494" s="229" t="s">
        <v>706</v>
      </c>
    </row>
    <row r="495" s="13" customFormat="1">
      <c r="A495" s="13"/>
      <c r="B495" s="231"/>
      <c r="C495" s="232"/>
      <c r="D495" s="233" t="s">
        <v>158</v>
      </c>
      <c r="E495" s="234" t="s">
        <v>1</v>
      </c>
      <c r="F495" s="235" t="s">
        <v>707</v>
      </c>
      <c r="G495" s="232"/>
      <c r="H495" s="236">
        <v>1.383</v>
      </c>
      <c r="I495" s="237"/>
      <c r="J495" s="232"/>
      <c r="K495" s="232"/>
      <c r="L495" s="238"/>
      <c r="M495" s="239"/>
      <c r="N495" s="240"/>
      <c r="O495" s="240"/>
      <c r="P495" s="240"/>
      <c r="Q495" s="240"/>
      <c r="R495" s="240"/>
      <c r="S495" s="240"/>
      <c r="T495" s="241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42" t="s">
        <v>158</v>
      </c>
      <c r="AU495" s="242" t="s">
        <v>86</v>
      </c>
      <c r="AV495" s="13" t="s">
        <v>86</v>
      </c>
      <c r="AW495" s="13" t="s">
        <v>32</v>
      </c>
      <c r="AX495" s="13" t="s">
        <v>76</v>
      </c>
      <c r="AY495" s="242" t="s">
        <v>150</v>
      </c>
    </row>
    <row r="496" s="14" customFormat="1">
      <c r="A496" s="14"/>
      <c r="B496" s="243"/>
      <c r="C496" s="244"/>
      <c r="D496" s="233" t="s">
        <v>158</v>
      </c>
      <c r="E496" s="245" t="s">
        <v>1</v>
      </c>
      <c r="F496" s="246" t="s">
        <v>160</v>
      </c>
      <c r="G496" s="244"/>
      <c r="H496" s="247">
        <v>1.383</v>
      </c>
      <c r="I496" s="248"/>
      <c r="J496" s="244"/>
      <c r="K496" s="244"/>
      <c r="L496" s="249"/>
      <c r="M496" s="250"/>
      <c r="N496" s="251"/>
      <c r="O496" s="251"/>
      <c r="P496" s="251"/>
      <c r="Q496" s="251"/>
      <c r="R496" s="251"/>
      <c r="S496" s="251"/>
      <c r="T496" s="252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53" t="s">
        <v>158</v>
      </c>
      <c r="AU496" s="253" t="s">
        <v>86</v>
      </c>
      <c r="AV496" s="14" t="s">
        <v>157</v>
      </c>
      <c r="AW496" s="14" t="s">
        <v>32</v>
      </c>
      <c r="AX496" s="14" t="s">
        <v>84</v>
      </c>
      <c r="AY496" s="253" t="s">
        <v>150</v>
      </c>
    </row>
    <row r="497" s="2" customFormat="1" ht="33" customHeight="1">
      <c r="A497" s="38"/>
      <c r="B497" s="39"/>
      <c r="C497" s="218" t="s">
        <v>708</v>
      </c>
      <c r="D497" s="218" t="s">
        <v>152</v>
      </c>
      <c r="E497" s="219" t="s">
        <v>709</v>
      </c>
      <c r="F497" s="220" t="s">
        <v>710</v>
      </c>
      <c r="G497" s="221" t="s">
        <v>326</v>
      </c>
      <c r="H497" s="222">
        <v>226</v>
      </c>
      <c r="I497" s="223"/>
      <c r="J497" s="224">
        <f>ROUND(I497*H497,2)</f>
        <v>0</v>
      </c>
      <c r="K497" s="220" t="s">
        <v>1</v>
      </c>
      <c r="L497" s="44"/>
      <c r="M497" s="225" t="s">
        <v>1</v>
      </c>
      <c r="N497" s="226" t="s">
        <v>41</v>
      </c>
      <c r="O497" s="91"/>
      <c r="P497" s="227">
        <f>O497*H497</f>
        <v>0</v>
      </c>
      <c r="Q497" s="227">
        <v>0</v>
      </c>
      <c r="R497" s="227">
        <f>Q497*H497</f>
        <v>0</v>
      </c>
      <c r="S497" s="227">
        <v>0</v>
      </c>
      <c r="T497" s="228">
        <f>S497*H497</f>
        <v>0</v>
      </c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R497" s="229" t="s">
        <v>194</v>
      </c>
      <c r="AT497" s="229" t="s">
        <v>152</v>
      </c>
      <c r="AU497" s="229" t="s">
        <v>86</v>
      </c>
      <c r="AY497" s="17" t="s">
        <v>150</v>
      </c>
      <c r="BE497" s="230">
        <f>IF(N497="základní",J497,0)</f>
        <v>0</v>
      </c>
      <c r="BF497" s="230">
        <f>IF(N497="snížená",J497,0)</f>
        <v>0</v>
      </c>
      <c r="BG497" s="230">
        <f>IF(N497="zákl. přenesená",J497,0)</f>
        <v>0</v>
      </c>
      <c r="BH497" s="230">
        <f>IF(N497="sníž. přenesená",J497,0)</f>
        <v>0</v>
      </c>
      <c r="BI497" s="230">
        <f>IF(N497="nulová",J497,0)</f>
        <v>0</v>
      </c>
      <c r="BJ497" s="17" t="s">
        <v>84</v>
      </c>
      <c r="BK497" s="230">
        <f>ROUND(I497*H497,2)</f>
        <v>0</v>
      </c>
      <c r="BL497" s="17" t="s">
        <v>194</v>
      </c>
      <c r="BM497" s="229" t="s">
        <v>711</v>
      </c>
    </row>
    <row r="498" s="13" customFormat="1">
      <c r="A498" s="13"/>
      <c r="B498" s="231"/>
      <c r="C498" s="232"/>
      <c r="D498" s="233" t="s">
        <v>158</v>
      </c>
      <c r="E498" s="234" t="s">
        <v>1</v>
      </c>
      <c r="F498" s="235" t="s">
        <v>712</v>
      </c>
      <c r="G498" s="232"/>
      <c r="H498" s="236">
        <v>226</v>
      </c>
      <c r="I498" s="237"/>
      <c r="J498" s="232"/>
      <c r="K498" s="232"/>
      <c r="L498" s="238"/>
      <c r="M498" s="239"/>
      <c r="N498" s="240"/>
      <c r="O498" s="240"/>
      <c r="P498" s="240"/>
      <c r="Q498" s="240"/>
      <c r="R498" s="240"/>
      <c r="S498" s="240"/>
      <c r="T498" s="241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42" t="s">
        <v>158</v>
      </c>
      <c r="AU498" s="242" t="s">
        <v>86</v>
      </c>
      <c r="AV498" s="13" t="s">
        <v>86</v>
      </c>
      <c r="AW498" s="13" t="s">
        <v>32</v>
      </c>
      <c r="AX498" s="13" t="s">
        <v>76</v>
      </c>
      <c r="AY498" s="242" t="s">
        <v>150</v>
      </c>
    </row>
    <row r="499" s="14" customFormat="1">
      <c r="A499" s="14"/>
      <c r="B499" s="243"/>
      <c r="C499" s="244"/>
      <c r="D499" s="233" t="s">
        <v>158</v>
      </c>
      <c r="E499" s="245" t="s">
        <v>1</v>
      </c>
      <c r="F499" s="246" t="s">
        <v>160</v>
      </c>
      <c r="G499" s="244"/>
      <c r="H499" s="247">
        <v>226</v>
      </c>
      <c r="I499" s="248"/>
      <c r="J499" s="244"/>
      <c r="K499" s="244"/>
      <c r="L499" s="249"/>
      <c r="M499" s="250"/>
      <c r="N499" s="251"/>
      <c r="O499" s="251"/>
      <c r="P499" s="251"/>
      <c r="Q499" s="251"/>
      <c r="R499" s="251"/>
      <c r="S499" s="251"/>
      <c r="T499" s="252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53" t="s">
        <v>158</v>
      </c>
      <c r="AU499" s="253" t="s">
        <v>86</v>
      </c>
      <c r="AV499" s="14" t="s">
        <v>157</v>
      </c>
      <c r="AW499" s="14" t="s">
        <v>32</v>
      </c>
      <c r="AX499" s="14" t="s">
        <v>84</v>
      </c>
      <c r="AY499" s="253" t="s">
        <v>150</v>
      </c>
    </row>
    <row r="500" s="2" customFormat="1">
      <c r="A500" s="38"/>
      <c r="B500" s="39"/>
      <c r="C500" s="218" t="s">
        <v>451</v>
      </c>
      <c r="D500" s="218" t="s">
        <v>152</v>
      </c>
      <c r="E500" s="219" t="s">
        <v>713</v>
      </c>
      <c r="F500" s="220" t="s">
        <v>714</v>
      </c>
      <c r="G500" s="221" t="s">
        <v>326</v>
      </c>
      <c r="H500" s="222">
        <v>3.1200000000000001</v>
      </c>
      <c r="I500" s="223"/>
      <c r="J500" s="224">
        <f>ROUND(I500*H500,2)</f>
        <v>0</v>
      </c>
      <c r="K500" s="220" t="s">
        <v>1</v>
      </c>
      <c r="L500" s="44"/>
      <c r="M500" s="225" t="s">
        <v>1</v>
      </c>
      <c r="N500" s="226" t="s">
        <v>41</v>
      </c>
      <c r="O500" s="91"/>
      <c r="P500" s="227">
        <f>O500*H500</f>
        <v>0</v>
      </c>
      <c r="Q500" s="227">
        <v>0</v>
      </c>
      <c r="R500" s="227">
        <f>Q500*H500</f>
        <v>0</v>
      </c>
      <c r="S500" s="227">
        <v>0</v>
      </c>
      <c r="T500" s="228">
        <f>S500*H500</f>
        <v>0</v>
      </c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R500" s="229" t="s">
        <v>194</v>
      </c>
      <c r="AT500" s="229" t="s">
        <v>152</v>
      </c>
      <c r="AU500" s="229" t="s">
        <v>86</v>
      </c>
      <c r="AY500" s="17" t="s">
        <v>150</v>
      </c>
      <c r="BE500" s="230">
        <f>IF(N500="základní",J500,0)</f>
        <v>0</v>
      </c>
      <c r="BF500" s="230">
        <f>IF(N500="snížená",J500,0)</f>
        <v>0</v>
      </c>
      <c r="BG500" s="230">
        <f>IF(N500="zákl. přenesená",J500,0)</f>
        <v>0</v>
      </c>
      <c r="BH500" s="230">
        <f>IF(N500="sníž. přenesená",J500,0)</f>
        <v>0</v>
      </c>
      <c r="BI500" s="230">
        <f>IF(N500="nulová",J500,0)</f>
        <v>0</v>
      </c>
      <c r="BJ500" s="17" t="s">
        <v>84</v>
      </c>
      <c r="BK500" s="230">
        <f>ROUND(I500*H500,2)</f>
        <v>0</v>
      </c>
      <c r="BL500" s="17" t="s">
        <v>194</v>
      </c>
      <c r="BM500" s="229" t="s">
        <v>715</v>
      </c>
    </row>
    <row r="501" s="2" customFormat="1" ht="33" customHeight="1">
      <c r="A501" s="38"/>
      <c r="B501" s="39"/>
      <c r="C501" s="218" t="s">
        <v>716</v>
      </c>
      <c r="D501" s="218" t="s">
        <v>152</v>
      </c>
      <c r="E501" s="219" t="s">
        <v>717</v>
      </c>
      <c r="F501" s="220" t="s">
        <v>718</v>
      </c>
      <c r="G501" s="221" t="s">
        <v>326</v>
      </c>
      <c r="H501" s="222">
        <v>37.5</v>
      </c>
      <c r="I501" s="223"/>
      <c r="J501" s="224">
        <f>ROUND(I501*H501,2)</f>
        <v>0</v>
      </c>
      <c r="K501" s="220" t="s">
        <v>156</v>
      </c>
      <c r="L501" s="44"/>
      <c r="M501" s="225" t="s">
        <v>1</v>
      </c>
      <c r="N501" s="226" t="s">
        <v>41</v>
      </c>
      <c r="O501" s="91"/>
      <c r="P501" s="227">
        <f>O501*H501</f>
        <v>0</v>
      </c>
      <c r="Q501" s="227">
        <v>0</v>
      </c>
      <c r="R501" s="227">
        <f>Q501*H501</f>
        <v>0</v>
      </c>
      <c r="S501" s="227">
        <v>0</v>
      </c>
      <c r="T501" s="228">
        <f>S501*H501</f>
        <v>0</v>
      </c>
      <c r="U501" s="38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R501" s="229" t="s">
        <v>194</v>
      </c>
      <c r="AT501" s="229" t="s">
        <v>152</v>
      </c>
      <c r="AU501" s="229" t="s">
        <v>86</v>
      </c>
      <c r="AY501" s="17" t="s">
        <v>150</v>
      </c>
      <c r="BE501" s="230">
        <f>IF(N501="základní",J501,0)</f>
        <v>0</v>
      </c>
      <c r="BF501" s="230">
        <f>IF(N501="snížená",J501,0)</f>
        <v>0</v>
      </c>
      <c r="BG501" s="230">
        <f>IF(N501="zákl. přenesená",J501,0)</f>
        <v>0</v>
      </c>
      <c r="BH501" s="230">
        <f>IF(N501="sníž. přenesená",J501,0)</f>
        <v>0</v>
      </c>
      <c r="BI501" s="230">
        <f>IF(N501="nulová",J501,0)</f>
        <v>0</v>
      </c>
      <c r="BJ501" s="17" t="s">
        <v>84</v>
      </c>
      <c r="BK501" s="230">
        <f>ROUND(I501*H501,2)</f>
        <v>0</v>
      </c>
      <c r="BL501" s="17" t="s">
        <v>194</v>
      </c>
      <c r="BM501" s="229" t="s">
        <v>719</v>
      </c>
    </row>
    <row r="502" s="13" customFormat="1">
      <c r="A502" s="13"/>
      <c r="B502" s="231"/>
      <c r="C502" s="232"/>
      <c r="D502" s="233" t="s">
        <v>158</v>
      </c>
      <c r="E502" s="234" t="s">
        <v>1</v>
      </c>
      <c r="F502" s="235" t="s">
        <v>720</v>
      </c>
      <c r="G502" s="232"/>
      <c r="H502" s="236">
        <v>37.5</v>
      </c>
      <c r="I502" s="237"/>
      <c r="J502" s="232"/>
      <c r="K502" s="232"/>
      <c r="L502" s="238"/>
      <c r="M502" s="239"/>
      <c r="N502" s="240"/>
      <c r="O502" s="240"/>
      <c r="P502" s="240"/>
      <c r="Q502" s="240"/>
      <c r="R502" s="240"/>
      <c r="S502" s="240"/>
      <c r="T502" s="241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42" t="s">
        <v>158</v>
      </c>
      <c r="AU502" s="242" t="s">
        <v>86</v>
      </c>
      <c r="AV502" s="13" t="s">
        <v>86</v>
      </c>
      <c r="AW502" s="13" t="s">
        <v>32</v>
      </c>
      <c r="AX502" s="13" t="s">
        <v>76</v>
      </c>
      <c r="AY502" s="242" t="s">
        <v>150</v>
      </c>
    </row>
    <row r="503" s="14" customFormat="1">
      <c r="A503" s="14"/>
      <c r="B503" s="243"/>
      <c r="C503" s="244"/>
      <c r="D503" s="233" t="s">
        <v>158</v>
      </c>
      <c r="E503" s="245" t="s">
        <v>1</v>
      </c>
      <c r="F503" s="246" t="s">
        <v>160</v>
      </c>
      <c r="G503" s="244"/>
      <c r="H503" s="247">
        <v>37.5</v>
      </c>
      <c r="I503" s="248"/>
      <c r="J503" s="244"/>
      <c r="K503" s="244"/>
      <c r="L503" s="249"/>
      <c r="M503" s="250"/>
      <c r="N503" s="251"/>
      <c r="O503" s="251"/>
      <c r="P503" s="251"/>
      <c r="Q503" s="251"/>
      <c r="R503" s="251"/>
      <c r="S503" s="251"/>
      <c r="T503" s="252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53" t="s">
        <v>158</v>
      </c>
      <c r="AU503" s="253" t="s">
        <v>86</v>
      </c>
      <c r="AV503" s="14" t="s">
        <v>157</v>
      </c>
      <c r="AW503" s="14" t="s">
        <v>32</v>
      </c>
      <c r="AX503" s="14" t="s">
        <v>84</v>
      </c>
      <c r="AY503" s="253" t="s">
        <v>150</v>
      </c>
    </row>
    <row r="504" s="2" customFormat="1">
      <c r="A504" s="38"/>
      <c r="B504" s="39"/>
      <c r="C504" s="265" t="s">
        <v>454</v>
      </c>
      <c r="D504" s="265" t="s">
        <v>350</v>
      </c>
      <c r="E504" s="266" t="s">
        <v>721</v>
      </c>
      <c r="F504" s="267" t="s">
        <v>722</v>
      </c>
      <c r="G504" s="268" t="s">
        <v>326</v>
      </c>
      <c r="H504" s="269">
        <v>250.25</v>
      </c>
      <c r="I504" s="270"/>
      <c r="J504" s="271">
        <f>ROUND(I504*H504,2)</f>
        <v>0</v>
      </c>
      <c r="K504" s="267" t="s">
        <v>156</v>
      </c>
      <c r="L504" s="272"/>
      <c r="M504" s="273" t="s">
        <v>1</v>
      </c>
      <c r="N504" s="274" t="s">
        <v>41</v>
      </c>
      <c r="O504" s="91"/>
      <c r="P504" s="227">
        <f>O504*H504</f>
        <v>0</v>
      </c>
      <c r="Q504" s="227">
        <v>0</v>
      </c>
      <c r="R504" s="227">
        <f>Q504*H504</f>
        <v>0</v>
      </c>
      <c r="S504" s="227">
        <v>0</v>
      </c>
      <c r="T504" s="228">
        <f>S504*H504</f>
        <v>0</v>
      </c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R504" s="229" t="s">
        <v>309</v>
      </c>
      <c r="AT504" s="229" t="s">
        <v>350</v>
      </c>
      <c r="AU504" s="229" t="s">
        <v>86</v>
      </c>
      <c r="AY504" s="17" t="s">
        <v>150</v>
      </c>
      <c r="BE504" s="230">
        <f>IF(N504="základní",J504,0)</f>
        <v>0</v>
      </c>
      <c r="BF504" s="230">
        <f>IF(N504="snížená",J504,0)</f>
        <v>0</v>
      </c>
      <c r="BG504" s="230">
        <f>IF(N504="zákl. přenesená",J504,0)</f>
        <v>0</v>
      </c>
      <c r="BH504" s="230">
        <f>IF(N504="sníž. přenesená",J504,0)</f>
        <v>0</v>
      </c>
      <c r="BI504" s="230">
        <f>IF(N504="nulová",J504,0)</f>
        <v>0</v>
      </c>
      <c r="BJ504" s="17" t="s">
        <v>84</v>
      </c>
      <c r="BK504" s="230">
        <f>ROUND(I504*H504,2)</f>
        <v>0</v>
      </c>
      <c r="BL504" s="17" t="s">
        <v>194</v>
      </c>
      <c r="BM504" s="229" t="s">
        <v>723</v>
      </c>
    </row>
    <row r="505" s="13" customFormat="1">
      <c r="A505" s="13"/>
      <c r="B505" s="231"/>
      <c r="C505" s="232"/>
      <c r="D505" s="233" t="s">
        <v>158</v>
      </c>
      <c r="E505" s="234" t="s">
        <v>1</v>
      </c>
      <c r="F505" s="235" t="s">
        <v>724</v>
      </c>
      <c r="G505" s="232"/>
      <c r="H505" s="236">
        <v>250.25</v>
      </c>
      <c r="I505" s="237"/>
      <c r="J505" s="232"/>
      <c r="K505" s="232"/>
      <c r="L505" s="238"/>
      <c r="M505" s="239"/>
      <c r="N505" s="240"/>
      <c r="O505" s="240"/>
      <c r="P505" s="240"/>
      <c r="Q505" s="240"/>
      <c r="R505" s="240"/>
      <c r="S505" s="240"/>
      <c r="T505" s="241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42" t="s">
        <v>158</v>
      </c>
      <c r="AU505" s="242" t="s">
        <v>86</v>
      </c>
      <c r="AV505" s="13" t="s">
        <v>86</v>
      </c>
      <c r="AW505" s="13" t="s">
        <v>32</v>
      </c>
      <c r="AX505" s="13" t="s">
        <v>76</v>
      </c>
      <c r="AY505" s="242" t="s">
        <v>150</v>
      </c>
    </row>
    <row r="506" s="14" customFormat="1">
      <c r="A506" s="14"/>
      <c r="B506" s="243"/>
      <c r="C506" s="244"/>
      <c r="D506" s="233" t="s">
        <v>158</v>
      </c>
      <c r="E506" s="245" t="s">
        <v>1</v>
      </c>
      <c r="F506" s="246" t="s">
        <v>160</v>
      </c>
      <c r="G506" s="244"/>
      <c r="H506" s="247">
        <v>250.25</v>
      </c>
      <c r="I506" s="248"/>
      <c r="J506" s="244"/>
      <c r="K506" s="244"/>
      <c r="L506" s="249"/>
      <c r="M506" s="250"/>
      <c r="N506" s="251"/>
      <c r="O506" s="251"/>
      <c r="P506" s="251"/>
      <c r="Q506" s="251"/>
      <c r="R506" s="251"/>
      <c r="S506" s="251"/>
      <c r="T506" s="252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53" t="s">
        <v>158</v>
      </c>
      <c r="AU506" s="253" t="s">
        <v>86</v>
      </c>
      <c r="AV506" s="14" t="s">
        <v>157</v>
      </c>
      <c r="AW506" s="14" t="s">
        <v>32</v>
      </c>
      <c r="AX506" s="14" t="s">
        <v>84</v>
      </c>
      <c r="AY506" s="253" t="s">
        <v>150</v>
      </c>
    </row>
    <row r="507" s="2" customFormat="1">
      <c r="A507" s="38"/>
      <c r="B507" s="39"/>
      <c r="C507" s="265" t="s">
        <v>725</v>
      </c>
      <c r="D507" s="265" t="s">
        <v>350</v>
      </c>
      <c r="E507" s="266" t="s">
        <v>726</v>
      </c>
      <c r="F507" s="267" t="s">
        <v>727</v>
      </c>
      <c r="G507" s="268" t="s">
        <v>326</v>
      </c>
      <c r="H507" s="269">
        <v>24.145</v>
      </c>
      <c r="I507" s="270"/>
      <c r="J507" s="271">
        <f>ROUND(I507*H507,2)</f>
        <v>0</v>
      </c>
      <c r="K507" s="267" t="s">
        <v>156</v>
      </c>
      <c r="L507" s="272"/>
      <c r="M507" s="273" t="s">
        <v>1</v>
      </c>
      <c r="N507" s="274" t="s">
        <v>41</v>
      </c>
      <c r="O507" s="91"/>
      <c r="P507" s="227">
        <f>O507*H507</f>
        <v>0</v>
      </c>
      <c r="Q507" s="227">
        <v>0</v>
      </c>
      <c r="R507" s="227">
        <f>Q507*H507</f>
        <v>0</v>
      </c>
      <c r="S507" s="227">
        <v>0</v>
      </c>
      <c r="T507" s="228">
        <f>S507*H507</f>
        <v>0</v>
      </c>
      <c r="U507" s="38"/>
      <c r="V507" s="38"/>
      <c r="W507" s="38"/>
      <c r="X507" s="38"/>
      <c r="Y507" s="38"/>
      <c r="Z507" s="38"/>
      <c r="AA507" s="38"/>
      <c r="AB507" s="38"/>
      <c r="AC507" s="38"/>
      <c r="AD507" s="38"/>
      <c r="AE507" s="38"/>
      <c r="AR507" s="229" t="s">
        <v>309</v>
      </c>
      <c r="AT507" s="229" t="s">
        <v>350</v>
      </c>
      <c r="AU507" s="229" t="s">
        <v>86</v>
      </c>
      <c r="AY507" s="17" t="s">
        <v>150</v>
      </c>
      <c r="BE507" s="230">
        <f>IF(N507="základní",J507,0)</f>
        <v>0</v>
      </c>
      <c r="BF507" s="230">
        <f>IF(N507="snížená",J507,0)</f>
        <v>0</v>
      </c>
      <c r="BG507" s="230">
        <f>IF(N507="zákl. přenesená",J507,0)</f>
        <v>0</v>
      </c>
      <c r="BH507" s="230">
        <f>IF(N507="sníž. přenesená",J507,0)</f>
        <v>0</v>
      </c>
      <c r="BI507" s="230">
        <f>IF(N507="nulová",J507,0)</f>
        <v>0</v>
      </c>
      <c r="BJ507" s="17" t="s">
        <v>84</v>
      </c>
      <c r="BK507" s="230">
        <f>ROUND(I507*H507,2)</f>
        <v>0</v>
      </c>
      <c r="BL507" s="17" t="s">
        <v>194</v>
      </c>
      <c r="BM507" s="229" t="s">
        <v>728</v>
      </c>
    </row>
    <row r="508" s="13" customFormat="1">
      <c r="A508" s="13"/>
      <c r="B508" s="231"/>
      <c r="C508" s="232"/>
      <c r="D508" s="233" t="s">
        <v>158</v>
      </c>
      <c r="E508" s="234" t="s">
        <v>1</v>
      </c>
      <c r="F508" s="235" t="s">
        <v>729</v>
      </c>
      <c r="G508" s="232"/>
      <c r="H508" s="236">
        <v>21.949999999999999</v>
      </c>
      <c r="I508" s="237"/>
      <c r="J508" s="232"/>
      <c r="K508" s="232"/>
      <c r="L508" s="238"/>
      <c r="M508" s="239"/>
      <c r="N508" s="240"/>
      <c r="O508" s="240"/>
      <c r="P508" s="240"/>
      <c r="Q508" s="240"/>
      <c r="R508" s="240"/>
      <c r="S508" s="240"/>
      <c r="T508" s="241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42" t="s">
        <v>158</v>
      </c>
      <c r="AU508" s="242" t="s">
        <v>86</v>
      </c>
      <c r="AV508" s="13" t="s">
        <v>86</v>
      </c>
      <c r="AW508" s="13" t="s">
        <v>32</v>
      </c>
      <c r="AX508" s="13" t="s">
        <v>76</v>
      </c>
      <c r="AY508" s="242" t="s">
        <v>150</v>
      </c>
    </row>
    <row r="509" s="13" customFormat="1">
      <c r="A509" s="13"/>
      <c r="B509" s="231"/>
      <c r="C509" s="232"/>
      <c r="D509" s="233" t="s">
        <v>158</v>
      </c>
      <c r="E509" s="234" t="s">
        <v>1</v>
      </c>
      <c r="F509" s="235" t="s">
        <v>730</v>
      </c>
      <c r="G509" s="232"/>
      <c r="H509" s="236">
        <v>2.1949999999999998</v>
      </c>
      <c r="I509" s="237"/>
      <c r="J509" s="232"/>
      <c r="K509" s="232"/>
      <c r="L509" s="238"/>
      <c r="M509" s="239"/>
      <c r="N509" s="240"/>
      <c r="O509" s="240"/>
      <c r="P509" s="240"/>
      <c r="Q509" s="240"/>
      <c r="R509" s="240"/>
      <c r="S509" s="240"/>
      <c r="T509" s="241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42" t="s">
        <v>158</v>
      </c>
      <c r="AU509" s="242" t="s">
        <v>86</v>
      </c>
      <c r="AV509" s="13" t="s">
        <v>86</v>
      </c>
      <c r="AW509" s="13" t="s">
        <v>32</v>
      </c>
      <c r="AX509" s="13" t="s">
        <v>76</v>
      </c>
      <c r="AY509" s="242" t="s">
        <v>150</v>
      </c>
    </row>
    <row r="510" s="14" customFormat="1">
      <c r="A510" s="14"/>
      <c r="B510" s="243"/>
      <c r="C510" s="244"/>
      <c r="D510" s="233" t="s">
        <v>158</v>
      </c>
      <c r="E510" s="245" t="s">
        <v>1</v>
      </c>
      <c r="F510" s="246" t="s">
        <v>160</v>
      </c>
      <c r="G510" s="244"/>
      <c r="H510" s="247">
        <v>24.145</v>
      </c>
      <c r="I510" s="248"/>
      <c r="J510" s="244"/>
      <c r="K510" s="244"/>
      <c r="L510" s="249"/>
      <c r="M510" s="250"/>
      <c r="N510" s="251"/>
      <c r="O510" s="251"/>
      <c r="P510" s="251"/>
      <c r="Q510" s="251"/>
      <c r="R510" s="251"/>
      <c r="S510" s="251"/>
      <c r="T510" s="252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53" t="s">
        <v>158</v>
      </c>
      <c r="AU510" s="253" t="s">
        <v>86</v>
      </c>
      <c r="AV510" s="14" t="s">
        <v>157</v>
      </c>
      <c r="AW510" s="14" t="s">
        <v>32</v>
      </c>
      <c r="AX510" s="14" t="s">
        <v>84</v>
      </c>
      <c r="AY510" s="253" t="s">
        <v>150</v>
      </c>
    </row>
    <row r="511" s="2" customFormat="1">
      <c r="A511" s="38"/>
      <c r="B511" s="39"/>
      <c r="C511" s="265" t="s">
        <v>459</v>
      </c>
      <c r="D511" s="265" t="s">
        <v>350</v>
      </c>
      <c r="E511" s="266" t="s">
        <v>731</v>
      </c>
      <c r="F511" s="267" t="s">
        <v>732</v>
      </c>
      <c r="G511" s="268" t="s">
        <v>326</v>
      </c>
      <c r="H511" s="269">
        <v>3.4319999999999999</v>
      </c>
      <c r="I511" s="270"/>
      <c r="J511" s="271">
        <f>ROUND(I511*H511,2)</f>
        <v>0</v>
      </c>
      <c r="K511" s="267" t="s">
        <v>156</v>
      </c>
      <c r="L511" s="272"/>
      <c r="M511" s="273" t="s">
        <v>1</v>
      </c>
      <c r="N511" s="274" t="s">
        <v>41</v>
      </c>
      <c r="O511" s="91"/>
      <c r="P511" s="227">
        <f>O511*H511</f>
        <v>0</v>
      </c>
      <c r="Q511" s="227">
        <v>0</v>
      </c>
      <c r="R511" s="227">
        <f>Q511*H511</f>
        <v>0</v>
      </c>
      <c r="S511" s="227">
        <v>0</v>
      </c>
      <c r="T511" s="228">
        <f>S511*H511</f>
        <v>0</v>
      </c>
      <c r="U511" s="38"/>
      <c r="V511" s="38"/>
      <c r="W511" s="38"/>
      <c r="X511" s="38"/>
      <c r="Y511" s="38"/>
      <c r="Z511" s="38"/>
      <c r="AA511" s="38"/>
      <c r="AB511" s="38"/>
      <c r="AC511" s="38"/>
      <c r="AD511" s="38"/>
      <c r="AE511" s="38"/>
      <c r="AR511" s="229" t="s">
        <v>309</v>
      </c>
      <c r="AT511" s="229" t="s">
        <v>350</v>
      </c>
      <c r="AU511" s="229" t="s">
        <v>86</v>
      </c>
      <c r="AY511" s="17" t="s">
        <v>150</v>
      </c>
      <c r="BE511" s="230">
        <f>IF(N511="základní",J511,0)</f>
        <v>0</v>
      </c>
      <c r="BF511" s="230">
        <f>IF(N511="snížená",J511,0)</f>
        <v>0</v>
      </c>
      <c r="BG511" s="230">
        <f>IF(N511="zákl. přenesená",J511,0)</f>
        <v>0</v>
      </c>
      <c r="BH511" s="230">
        <f>IF(N511="sníž. přenesená",J511,0)</f>
        <v>0</v>
      </c>
      <c r="BI511" s="230">
        <f>IF(N511="nulová",J511,0)</f>
        <v>0</v>
      </c>
      <c r="BJ511" s="17" t="s">
        <v>84</v>
      </c>
      <c r="BK511" s="230">
        <f>ROUND(I511*H511,2)</f>
        <v>0</v>
      </c>
      <c r="BL511" s="17" t="s">
        <v>194</v>
      </c>
      <c r="BM511" s="229" t="s">
        <v>733</v>
      </c>
    </row>
    <row r="512" s="13" customFormat="1">
      <c r="A512" s="13"/>
      <c r="B512" s="231"/>
      <c r="C512" s="232"/>
      <c r="D512" s="233" t="s">
        <v>158</v>
      </c>
      <c r="E512" s="234" t="s">
        <v>1</v>
      </c>
      <c r="F512" s="235" t="s">
        <v>734</v>
      </c>
      <c r="G512" s="232"/>
      <c r="H512" s="236">
        <v>3.4319999999999999</v>
      </c>
      <c r="I512" s="237"/>
      <c r="J512" s="232"/>
      <c r="K512" s="232"/>
      <c r="L512" s="238"/>
      <c r="M512" s="239"/>
      <c r="N512" s="240"/>
      <c r="O512" s="240"/>
      <c r="P512" s="240"/>
      <c r="Q512" s="240"/>
      <c r="R512" s="240"/>
      <c r="S512" s="240"/>
      <c r="T512" s="241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42" t="s">
        <v>158</v>
      </c>
      <c r="AU512" s="242" t="s">
        <v>86</v>
      </c>
      <c r="AV512" s="13" t="s">
        <v>86</v>
      </c>
      <c r="AW512" s="13" t="s">
        <v>32</v>
      </c>
      <c r="AX512" s="13" t="s">
        <v>76</v>
      </c>
      <c r="AY512" s="242" t="s">
        <v>150</v>
      </c>
    </row>
    <row r="513" s="14" customFormat="1">
      <c r="A513" s="14"/>
      <c r="B513" s="243"/>
      <c r="C513" s="244"/>
      <c r="D513" s="233" t="s">
        <v>158</v>
      </c>
      <c r="E513" s="245" t="s">
        <v>1</v>
      </c>
      <c r="F513" s="246" t="s">
        <v>160</v>
      </c>
      <c r="G513" s="244"/>
      <c r="H513" s="247">
        <v>3.4319999999999999</v>
      </c>
      <c r="I513" s="248"/>
      <c r="J513" s="244"/>
      <c r="K513" s="244"/>
      <c r="L513" s="249"/>
      <c r="M513" s="250"/>
      <c r="N513" s="251"/>
      <c r="O513" s="251"/>
      <c r="P513" s="251"/>
      <c r="Q513" s="251"/>
      <c r="R513" s="251"/>
      <c r="S513" s="251"/>
      <c r="T513" s="252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53" t="s">
        <v>158</v>
      </c>
      <c r="AU513" s="253" t="s">
        <v>86</v>
      </c>
      <c r="AV513" s="14" t="s">
        <v>157</v>
      </c>
      <c r="AW513" s="14" t="s">
        <v>32</v>
      </c>
      <c r="AX513" s="14" t="s">
        <v>84</v>
      </c>
      <c r="AY513" s="253" t="s">
        <v>150</v>
      </c>
    </row>
    <row r="514" s="2" customFormat="1">
      <c r="A514" s="38"/>
      <c r="B514" s="39"/>
      <c r="C514" s="265" t="s">
        <v>735</v>
      </c>
      <c r="D514" s="265" t="s">
        <v>350</v>
      </c>
      <c r="E514" s="266" t="s">
        <v>736</v>
      </c>
      <c r="F514" s="267" t="s">
        <v>737</v>
      </c>
      <c r="G514" s="268" t="s">
        <v>326</v>
      </c>
      <c r="H514" s="269">
        <v>6.3250000000000002</v>
      </c>
      <c r="I514" s="270"/>
      <c r="J514" s="271">
        <f>ROUND(I514*H514,2)</f>
        <v>0</v>
      </c>
      <c r="K514" s="267" t="s">
        <v>156</v>
      </c>
      <c r="L514" s="272"/>
      <c r="M514" s="273" t="s">
        <v>1</v>
      </c>
      <c r="N514" s="274" t="s">
        <v>41</v>
      </c>
      <c r="O514" s="91"/>
      <c r="P514" s="227">
        <f>O514*H514</f>
        <v>0</v>
      </c>
      <c r="Q514" s="227">
        <v>0</v>
      </c>
      <c r="R514" s="227">
        <f>Q514*H514</f>
        <v>0</v>
      </c>
      <c r="S514" s="227">
        <v>0</v>
      </c>
      <c r="T514" s="228">
        <f>S514*H514</f>
        <v>0</v>
      </c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R514" s="229" t="s">
        <v>309</v>
      </c>
      <c r="AT514" s="229" t="s">
        <v>350</v>
      </c>
      <c r="AU514" s="229" t="s">
        <v>86</v>
      </c>
      <c r="AY514" s="17" t="s">
        <v>150</v>
      </c>
      <c r="BE514" s="230">
        <f>IF(N514="základní",J514,0)</f>
        <v>0</v>
      </c>
      <c r="BF514" s="230">
        <f>IF(N514="snížená",J514,0)</f>
        <v>0</v>
      </c>
      <c r="BG514" s="230">
        <f>IF(N514="zákl. přenesená",J514,0)</f>
        <v>0</v>
      </c>
      <c r="BH514" s="230">
        <f>IF(N514="sníž. přenesená",J514,0)</f>
        <v>0</v>
      </c>
      <c r="BI514" s="230">
        <f>IF(N514="nulová",J514,0)</f>
        <v>0</v>
      </c>
      <c r="BJ514" s="17" t="s">
        <v>84</v>
      </c>
      <c r="BK514" s="230">
        <f>ROUND(I514*H514,2)</f>
        <v>0</v>
      </c>
      <c r="BL514" s="17" t="s">
        <v>194</v>
      </c>
      <c r="BM514" s="229" t="s">
        <v>738</v>
      </c>
    </row>
    <row r="515" s="13" customFormat="1">
      <c r="A515" s="13"/>
      <c r="B515" s="231"/>
      <c r="C515" s="232"/>
      <c r="D515" s="233" t="s">
        <v>158</v>
      </c>
      <c r="E515" s="234" t="s">
        <v>1</v>
      </c>
      <c r="F515" s="235" t="s">
        <v>739</v>
      </c>
      <c r="G515" s="232"/>
      <c r="H515" s="236">
        <v>5.75</v>
      </c>
      <c r="I515" s="237"/>
      <c r="J515" s="232"/>
      <c r="K515" s="232"/>
      <c r="L515" s="238"/>
      <c r="M515" s="239"/>
      <c r="N515" s="240"/>
      <c r="O515" s="240"/>
      <c r="P515" s="240"/>
      <c r="Q515" s="240"/>
      <c r="R515" s="240"/>
      <c r="S515" s="240"/>
      <c r="T515" s="241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42" t="s">
        <v>158</v>
      </c>
      <c r="AU515" s="242" t="s">
        <v>86</v>
      </c>
      <c r="AV515" s="13" t="s">
        <v>86</v>
      </c>
      <c r="AW515" s="13" t="s">
        <v>32</v>
      </c>
      <c r="AX515" s="13" t="s">
        <v>76</v>
      </c>
      <c r="AY515" s="242" t="s">
        <v>150</v>
      </c>
    </row>
    <row r="516" s="13" customFormat="1">
      <c r="A516" s="13"/>
      <c r="B516" s="231"/>
      <c r="C516" s="232"/>
      <c r="D516" s="233" t="s">
        <v>158</v>
      </c>
      <c r="E516" s="234" t="s">
        <v>1</v>
      </c>
      <c r="F516" s="235" t="s">
        <v>740</v>
      </c>
      <c r="G516" s="232"/>
      <c r="H516" s="236">
        <v>0.57499999999999996</v>
      </c>
      <c r="I516" s="237"/>
      <c r="J516" s="232"/>
      <c r="K516" s="232"/>
      <c r="L516" s="238"/>
      <c r="M516" s="239"/>
      <c r="N516" s="240"/>
      <c r="O516" s="240"/>
      <c r="P516" s="240"/>
      <c r="Q516" s="240"/>
      <c r="R516" s="240"/>
      <c r="S516" s="240"/>
      <c r="T516" s="241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42" t="s">
        <v>158</v>
      </c>
      <c r="AU516" s="242" t="s">
        <v>86</v>
      </c>
      <c r="AV516" s="13" t="s">
        <v>86</v>
      </c>
      <c r="AW516" s="13" t="s">
        <v>32</v>
      </c>
      <c r="AX516" s="13" t="s">
        <v>76</v>
      </c>
      <c r="AY516" s="242" t="s">
        <v>150</v>
      </c>
    </row>
    <row r="517" s="14" customFormat="1">
      <c r="A517" s="14"/>
      <c r="B517" s="243"/>
      <c r="C517" s="244"/>
      <c r="D517" s="233" t="s">
        <v>158</v>
      </c>
      <c r="E517" s="245" t="s">
        <v>1</v>
      </c>
      <c r="F517" s="246" t="s">
        <v>160</v>
      </c>
      <c r="G517" s="244"/>
      <c r="H517" s="247">
        <v>6.3250000000000002</v>
      </c>
      <c r="I517" s="248"/>
      <c r="J517" s="244"/>
      <c r="K517" s="244"/>
      <c r="L517" s="249"/>
      <c r="M517" s="250"/>
      <c r="N517" s="251"/>
      <c r="O517" s="251"/>
      <c r="P517" s="251"/>
      <c r="Q517" s="251"/>
      <c r="R517" s="251"/>
      <c r="S517" s="251"/>
      <c r="T517" s="252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T517" s="253" t="s">
        <v>158</v>
      </c>
      <c r="AU517" s="253" t="s">
        <v>86</v>
      </c>
      <c r="AV517" s="14" t="s">
        <v>157</v>
      </c>
      <c r="AW517" s="14" t="s">
        <v>32</v>
      </c>
      <c r="AX517" s="14" t="s">
        <v>84</v>
      </c>
      <c r="AY517" s="253" t="s">
        <v>150</v>
      </c>
    </row>
    <row r="518" s="2" customFormat="1">
      <c r="A518" s="38"/>
      <c r="B518" s="39"/>
      <c r="C518" s="265" t="s">
        <v>463</v>
      </c>
      <c r="D518" s="265" t="s">
        <v>350</v>
      </c>
      <c r="E518" s="266" t="s">
        <v>741</v>
      </c>
      <c r="F518" s="267" t="s">
        <v>742</v>
      </c>
      <c r="G518" s="268" t="s">
        <v>326</v>
      </c>
      <c r="H518" s="269">
        <v>37.840000000000003</v>
      </c>
      <c r="I518" s="270"/>
      <c r="J518" s="271">
        <f>ROUND(I518*H518,2)</f>
        <v>0</v>
      </c>
      <c r="K518" s="267" t="s">
        <v>156</v>
      </c>
      <c r="L518" s="272"/>
      <c r="M518" s="273" t="s">
        <v>1</v>
      </c>
      <c r="N518" s="274" t="s">
        <v>41</v>
      </c>
      <c r="O518" s="91"/>
      <c r="P518" s="227">
        <f>O518*H518</f>
        <v>0</v>
      </c>
      <c r="Q518" s="227">
        <v>0</v>
      </c>
      <c r="R518" s="227">
        <f>Q518*H518</f>
        <v>0</v>
      </c>
      <c r="S518" s="227">
        <v>0</v>
      </c>
      <c r="T518" s="228">
        <f>S518*H518</f>
        <v>0</v>
      </c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R518" s="229" t="s">
        <v>309</v>
      </c>
      <c r="AT518" s="229" t="s">
        <v>350</v>
      </c>
      <c r="AU518" s="229" t="s">
        <v>86</v>
      </c>
      <c r="AY518" s="17" t="s">
        <v>150</v>
      </c>
      <c r="BE518" s="230">
        <f>IF(N518="základní",J518,0)</f>
        <v>0</v>
      </c>
      <c r="BF518" s="230">
        <f>IF(N518="snížená",J518,0)</f>
        <v>0</v>
      </c>
      <c r="BG518" s="230">
        <f>IF(N518="zákl. přenesená",J518,0)</f>
        <v>0</v>
      </c>
      <c r="BH518" s="230">
        <f>IF(N518="sníž. přenesená",J518,0)</f>
        <v>0</v>
      </c>
      <c r="BI518" s="230">
        <f>IF(N518="nulová",J518,0)</f>
        <v>0</v>
      </c>
      <c r="BJ518" s="17" t="s">
        <v>84</v>
      </c>
      <c r="BK518" s="230">
        <f>ROUND(I518*H518,2)</f>
        <v>0</v>
      </c>
      <c r="BL518" s="17" t="s">
        <v>194</v>
      </c>
      <c r="BM518" s="229" t="s">
        <v>743</v>
      </c>
    </row>
    <row r="519" s="13" customFormat="1">
      <c r="A519" s="13"/>
      <c r="B519" s="231"/>
      <c r="C519" s="232"/>
      <c r="D519" s="233" t="s">
        <v>158</v>
      </c>
      <c r="E519" s="234" t="s">
        <v>1</v>
      </c>
      <c r="F519" s="235" t="s">
        <v>744</v>
      </c>
      <c r="G519" s="232"/>
      <c r="H519" s="236">
        <v>37.840000000000003</v>
      </c>
      <c r="I519" s="237"/>
      <c r="J519" s="232"/>
      <c r="K519" s="232"/>
      <c r="L519" s="238"/>
      <c r="M519" s="239"/>
      <c r="N519" s="240"/>
      <c r="O519" s="240"/>
      <c r="P519" s="240"/>
      <c r="Q519" s="240"/>
      <c r="R519" s="240"/>
      <c r="S519" s="240"/>
      <c r="T519" s="241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42" t="s">
        <v>158</v>
      </c>
      <c r="AU519" s="242" t="s">
        <v>86</v>
      </c>
      <c r="AV519" s="13" t="s">
        <v>86</v>
      </c>
      <c r="AW519" s="13" t="s">
        <v>32</v>
      </c>
      <c r="AX519" s="13" t="s">
        <v>76</v>
      </c>
      <c r="AY519" s="242" t="s">
        <v>150</v>
      </c>
    </row>
    <row r="520" s="14" customFormat="1">
      <c r="A520" s="14"/>
      <c r="B520" s="243"/>
      <c r="C520" s="244"/>
      <c r="D520" s="233" t="s">
        <v>158</v>
      </c>
      <c r="E520" s="245" t="s">
        <v>1</v>
      </c>
      <c r="F520" s="246" t="s">
        <v>160</v>
      </c>
      <c r="G520" s="244"/>
      <c r="H520" s="247">
        <v>37.840000000000003</v>
      </c>
      <c r="I520" s="248"/>
      <c r="J520" s="244"/>
      <c r="K520" s="244"/>
      <c r="L520" s="249"/>
      <c r="M520" s="250"/>
      <c r="N520" s="251"/>
      <c r="O520" s="251"/>
      <c r="P520" s="251"/>
      <c r="Q520" s="251"/>
      <c r="R520" s="251"/>
      <c r="S520" s="251"/>
      <c r="T520" s="252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T520" s="253" t="s">
        <v>158</v>
      </c>
      <c r="AU520" s="253" t="s">
        <v>86</v>
      </c>
      <c r="AV520" s="14" t="s">
        <v>157</v>
      </c>
      <c r="AW520" s="14" t="s">
        <v>32</v>
      </c>
      <c r="AX520" s="14" t="s">
        <v>84</v>
      </c>
      <c r="AY520" s="253" t="s">
        <v>150</v>
      </c>
    </row>
    <row r="521" s="2" customFormat="1">
      <c r="A521" s="38"/>
      <c r="B521" s="39"/>
      <c r="C521" s="265" t="s">
        <v>745</v>
      </c>
      <c r="D521" s="265" t="s">
        <v>350</v>
      </c>
      <c r="E521" s="266" t="s">
        <v>746</v>
      </c>
      <c r="F521" s="267" t="s">
        <v>747</v>
      </c>
      <c r="G521" s="268" t="s">
        <v>326</v>
      </c>
      <c r="H521" s="269">
        <v>41.579999999999998</v>
      </c>
      <c r="I521" s="270"/>
      <c r="J521" s="271">
        <f>ROUND(I521*H521,2)</f>
        <v>0</v>
      </c>
      <c r="K521" s="267" t="s">
        <v>156</v>
      </c>
      <c r="L521" s="272"/>
      <c r="M521" s="273" t="s">
        <v>1</v>
      </c>
      <c r="N521" s="274" t="s">
        <v>41</v>
      </c>
      <c r="O521" s="91"/>
      <c r="P521" s="227">
        <f>O521*H521</f>
        <v>0</v>
      </c>
      <c r="Q521" s="227">
        <v>0</v>
      </c>
      <c r="R521" s="227">
        <f>Q521*H521</f>
        <v>0</v>
      </c>
      <c r="S521" s="227">
        <v>0</v>
      </c>
      <c r="T521" s="228">
        <f>S521*H521</f>
        <v>0</v>
      </c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R521" s="229" t="s">
        <v>309</v>
      </c>
      <c r="AT521" s="229" t="s">
        <v>350</v>
      </c>
      <c r="AU521" s="229" t="s">
        <v>86</v>
      </c>
      <c r="AY521" s="17" t="s">
        <v>150</v>
      </c>
      <c r="BE521" s="230">
        <f>IF(N521="základní",J521,0)</f>
        <v>0</v>
      </c>
      <c r="BF521" s="230">
        <f>IF(N521="snížená",J521,0)</f>
        <v>0</v>
      </c>
      <c r="BG521" s="230">
        <f>IF(N521="zákl. přenesená",J521,0)</f>
        <v>0</v>
      </c>
      <c r="BH521" s="230">
        <f>IF(N521="sníž. přenesená",J521,0)</f>
        <v>0</v>
      </c>
      <c r="BI521" s="230">
        <f>IF(N521="nulová",J521,0)</f>
        <v>0</v>
      </c>
      <c r="BJ521" s="17" t="s">
        <v>84</v>
      </c>
      <c r="BK521" s="230">
        <f>ROUND(I521*H521,2)</f>
        <v>0</v>
      </c>
      <c r="BL521" s="17" t="s">
        <v>194</v>
      </c>
      <c r="BM521" s="229" t="s">
        <v>748</v>
      </c>
    </row>
    <row r="522" s="13" customFormat="1">
      <c r="A522" s="13"/>
      <c r="B522" s="231"/>
      <c r="C522" s="232"/>
      <c r="D522" s="233" t="s">
        <v>158</v>
      </c>
      <c r="E522" s="234" t="s">
        <v>1</v>
      </c>
      <c r="F522" s="235" t="s">
        <v>749</v>
      </c>
      <c r="G522" s="232"/>
      <c r="H522" s="236">
        <v>41.579999999999998</v>
      </c>
      <c r="I522" s="237"/>
      <c r="J522" s="232"/>
      <c r="K522" s="232"/>
      <c r="L522" s="238"/>
      <c r="M522" s="239"/>
      <c r="N522" s="240"/>
      <c r="O522" s="240"/>
      <c r="P522" s="240"/>
      <c r="Q522" s="240"/>
      <c r="R522" s="240"/>
      <c r="S522" s="240"/>
      <c r="T522" s="241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42" t="s">
        <v>158</v>
      </c>
      <c r="AU522" s="242" t="s">
        <v>86</v>
      </c>
      <c r="AV522" s="13" t="s">
        <v>86</v>
      </c>
      <c r="AW522" s="13" t="s">
        <v>32</v>
      </c>
      <c r="AX522" s="13" t="s">
        <v>76</v>
      </c>
      <c r="AY522" s="242" t="s">
        <v>150</v>
      </c>
    </row>
    <row r="523" s="14" customFormat="1">
      <c r="A523" s="14"/>
      <c r="B523" s="243"/>
      <c r="C523" s="244"/>
      <c r="D523" s="233" t="s">
        <v>158</v>
      </c>
      <c r="E523" s="245" t="s">
        <v>1</v>
      </c>
      <c r="F523" s="246" t="s">
        <v>160</v>
      </c>
      <c r="G523" s="244"/>
      <c r="H523" s="247">
        <v>41.579999999999998</v>
      </c>
      <c r="I523" s="248"/>
      <c r="J523" s="244"/>
      <c r="K523" s="244"/>
      <c r="L523" s="249"/>
      <c r="M523" s="250"/>
      <c r="N523" s="251"/>
      <c r="O523" s="251"/>
      <c r="P523" s="251"/>
      <c r="Q523" s="251"/>
      <c r="R523" s="251"/>
      <c r="S523" s="251"/>
      <c r="T523" s="252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253" t="s">
        <v>158</v>
      </c>
      <c r="AU523" s="253" t="s">
        <v>86</v>
      </c>
      <c r="AV523" s="14" t="s">
        <v>157</v>
      </c>
      <c r="AW523" s="14" t="s">
        <v>32</v>
      </c>
      <c r="AX523" s="14" t="s">
        <v>84</v>
      </c>
      <c r="AY523" s="253" t="s">
        <v>150</v>
      </c>
    </row>
    <row r="524" s="2" customFormat="1" ht="33" customHeight="1">
      <c r="A524" s="38"/>
      <c r="B524" s="39"/>
      <c r="C524" s="218" t="s">
        <v>468</v>
      </c>
      <c r="D524" s="218" t="s">
        <v>152</v>
      </c>
      <c r="E524" s="219" t="s">
        <v>750</v>
      </c>
      <c r="F524" s="220" t="s">
        <v>751</v>
      </c>
      <c r="G524" s="221" t="s">
        <v>155</v>
      </c>
      <c r="H524" s="222">
        <v>211.43199999999999</v>
      </c>
      <c r="I524" s="223"/>
      <c r="J524" s="224">
        <f>ROUND(I524*H524,2)</f>
        <v>0</v>
      </c>
      <c r="K524" s="220" t="s">
        <v>156</v>
      </c>
      <c r="L524" s="44"/>
      <c r="M524" s="225" t="s">
        <v>1</v>
      </c>
      <c r="N524" s="226" t="s">
        <v>41</v>
      </c>
      <c r="O524" s="91"/>
      <c r="P524" s="227">
        <f>O524*H524</f>
        <v>0</v>
      </c>
      <c r="Q524" s="227">
        <v>0</v>
      </c>
      <c r="R524" s="227">
        <f>Q524*H524</f>
        <v>0</v>
      </c>
      <c r="S524" s="227">
        <v>0</v>
      </c>
      <c r="T524" s="228">
        <f>S524*H524</f>
        <v>0</v>
      </c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R524" s="229" t="s">
        <v>194</v>
      </c>
      <c r="AT524" s="229" t="s">
        <v>152</v>
      </c>
      <c r="AU524" s="229" t="s">
        <v>86</v>
      </c>
      <c r="AY524" s="17" t="s">
        <v>150</v>
      </c>
      <c r="BE524" s="230">
        <f>IF(N524="základní",J524,0)</f>
        <v>0</v>
      </c>
      <c r="BF524" s="230">
        <f>IF(N524="snížená",J524,0)</f>
        <v>0</v>
      </c>
      <c r="BG524" s="230">
        <f>IF(N524="zákl. přenesená",J524,0)</f>
        <v>0</v>
      </c>
      <c r="BH524" s="230">
        <f>IF(N524="sníž. přenesená",J524,0)</f>
        <v>0</v>
      </c>
      <c r="BI524" s="230">
        <f>IF(N524="nulová",J524,0)</f>
        <v>0</v>
      </c>
      <c r="BJ524" s="17" t="s">
        <v>84</v>
      </c>
      <c r="BK524" s="230">
        <f>ROUND(I524*H524,2)</f>
        <v>0</v>
      </c>
      <c r="BL524" s="17" t="s">
        <v>194</v>
      </c>
      <c r="BM524" s="229" t="s">
        <v>752</v>
      </c>
    </row>
    <row r="525" s="13" customFormat="1">
      <c r="A525" s="13"/>
      <c r="B525" s="231"/>
      <c r="C525" s="232"/>
      <c r="D525" s="233" t="s">
        <v>158</v>
      </c>
      <c r="E525" s="234" t="s">
        <v>1</v>
      </c>
      <c r="F525" s="235" t="s">
        <v>753</v>
      </c>
      <c r="G525" s="232"/>
      <c r="H525" s="236">
        <v>211.43199999999999</v>
      </c>
      <c r="I525" s="237"/>
      <c r="J525" s="232"/>
      <c r="K525" s="232"/>
      <c r="L525" s="238"/>
      <c r="M525" s="239"/>
      <c r="N525" s="240"/>
      <c r="O525" s="240"/>
      <c r="P525" s="240"/>
      <c r="Q525" s="240"/>
      <c r="R525" s="240"/>
      <c r="S525" s="240"/>
      <c r="T525" s="241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42" t="s">
        <v>158</v>
      </c>
      <c r="AU525" s="242" t="s">
        <v>86</v>
      </c>
      <c r="AV525" s="13" t="s">
        <v>86</v>
      </c>
      <c r="AW525" s="13" t="s">
        <v>32</v>
      </c>
      <c r="AX525" s="13" t="s">
        <v>76</v>
      </c>
      <c r="AY525" s="242" t="s">
        <v>150</v>
      </c>
    </row>
    <row r="526" s="14" customFormat="1">
      <c r="A526" s="14"/>
      <c r="B526" s="243"/>
      <c r="C526" s="244"/>
      <c r="D526" s="233" t="s">
        <v>158</v>
      </c>
      <c r="E526" s="245" t="s">
        <v>1</v>
      </c>
      <c r="F526" s="246" t="s">
        <v>160</v>
      </c>
      <c r="G526" s="244"/>
      <c r="H526" s="247">
        <v>211.43199999999999</v>
      </c>
      <c r="I526" s="248"/>
      <c r="J526" s="244"/>
      <c r="K526" s="244"/>
      <c r="L526" s="249"/>
      <c r="M526" s="250"/>
      <c r="N526" s="251"/>
      <c r="O526" s="251"/>
      <c r="P526" s="251"/>
      <c r="Q526" s="251"/>
      <c r="R526" s="251"/>
      <c r="S526" s="251"/>
      <c r="T526" s="252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53" t="s">
        <v>158</v>
      </c>
      <c r="AU526" s="253" t="s">
        <v>86</v>
      </c>
      <c r="AV526" s="14" t="s">
        <v>157</v>
      </c>
      <c r="AW526" s="14" t="s">
        <v>32</v>
      </c>
      <c r="AX526" s="14" t="s">
        <v>84</v>
      </c>
      <c r="AY526" s="253" t="s">
        <v>150</v>
      </c>
    </row>
    <row r="527" s="2" customFormat="1">
      <c r="A527" s="38"/>
      <c r="B527" s="39"/>
      <c r="C527" s="218" t="s">
        <v>754</v>
      </c>
      <c r="D527" s="218" t="s">
        <v>152</v>
      </c>
      <c r="E527" s="219" t="s">
        <v>755</v>
      </c>
      <c r="F527" s="220" t="s">
        <v>756</v>
      </c>
      <c r="G527" s="221" t="s">
        <v>326</v>
      </c>
      <c r="H527" s="222">
        <v>312</v>
      </c>
      <c r="I527" s="223"/>
      <c r="J527" s="224">
        <f>ROUND(I527*H527,2)</f>
        <v>0</v>
      </c>
      <c r="K527" s="220" t="s">
        <v>156</v>
      </c>
      <c r="L527" s="44"/>
      <c r="M527" s="225" t="s">
        <v>1</v>
      </c>
      <c r="N527" s="226" t="s">
        <v>41</v>
      </c>
      <c r="O527" s="91"/>
      <c r="P527" s="227">
        <f>O527*H527</f>
        <v>0</v>
      </c>
      <c r="Q527" s="227">
        <v>0</v>
      </c>
      <c r="R527" s="227">
        <f>Q527*H527</f>
        <v>0</v>
      </c>
      <c r="S527" s="227">
        <v>0</v>
      </c>
      <c r="T527" s="228">
        <f>S527*H527</f>
        <v>0</v>
      </c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R527" s="229" t="s">
        <v>194</v>
      </c>
      <c r="AT527" s="229" t="s">
        <v>152</v>
      </c>
      <c r="AU527" s="229" t="s">
        <v>86</v>
      </c>
      <c r="AY527" s="17" t="s">
        <v>150</v>
      </c>
      <c r="BE527" s="230">
        <f>IF(N527="základní",J527,0)</f>
        <v>0</v>
      </c>
      <c r="BF527" s="230">
        <f>IF(N527="snížená",J527,0)</f>
        <v>0</v>
      </c>
      <c r="BG527" s="230">
        <f>IF(N527="zákl. přenesená",J527,0)</f>
        <v>0</v>
      </c>
      <c r="BH527" s="230">
        <f>IF(N527="sníž. přenesená",J527,0)</f>
        <v>0</v>
      </c>
      <c r="BI527" s="230">
        <f>IF(N527="nulová",J527,0)</f>
        <v>0</v>
      </c>
      <c r="BJ527" s="17" t="s">
        <v>84</v>
      </c>
      <c r="BK527" s="230">
        <f>ROUND(I527*H527,2)</f>
        <v>0</v>
      </c>
      <c r="BL527" s="17" t="s">
        <v>194</v>
      </c>
      <c r="BM527" s="229" t="s">
        <v>757</v>
      </c>
    </row>
    <row r="528" s="13" customFormat="1">
      <c r="A528" s="13"/>
      <c r="B528" s="231"/>
      <c r="C528" s="232"/>
      <c r="D528" s="233" t="s">
        <v>158</v>
      </c>
      <c r="E528" s="234" t="s">
        <v>1</v>
      </c>
      <c r="F528" s="235" t="s">
        <v>758</v>
      </c>
      <c r="G528" s="232"/>
      <c r="H528" s="236">
        <v>312</v>
      </c>
      <c r="I528" s="237"/>
      <c r="J528" s="232"/>
      <c r="K528" s="232"/>
      <c r="L528" s="238"/>
      <c r="M528" s="239"/>
      <c r="N528" s="240"/>
      <c r="O528" s="240"/>
      <c r="P528" s="240"/>
      <c r="Q528" s="240"/>
      <c r="R528" s="240"/>
      <c r="S528" s="240"/>
      <c r="T528" s="241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42" t="s">
        <v>158</v>
      </c>
      <c r="AU528" s="242" t="s">
        <v>86</v>
      </c>
      <c r="AV528" s="13" t="s">
        <v>86</v>
      </c>
      <c r="AW528" s="13" t="s">
        <v>32</v>
      </c>
      <c r="AX528" s="13" t="s">
        <v>76</v>
      </c>
      <c r="AY528" s="242" t="s">
        <v>150</v>
      </c>
    </row>
    <row r="529" s="14" customFormat="1">
      <c r="A529" s="14"/>
      <c r="B529" s="243"/>
      <c r="C529" s="244"/>
      <c r="D529" s="233" t="s">
        <v>158</v>
      </c>
      <c r="E529" s="245" t="s">
        <v>1</v>
      </c>
      <c r="F529" s="246" t="s">
        <v>160</v>
      </c>
      <c r="G529" s="244"/>
      <c r="H529" s="247">
        <v>312</v>
      </c>
      <c r="I529" s="248"/>
      <c r="J529" s="244"/>
      <c r="K529" s="244"/>
      <c r="L529" s="249"/>
      <c r="M529" s="250"/>
      <c r="N529" s="251"/>
      <c r="O529" s="251"/>
      <c r="P529" s="251"/>
      <c r="Q529" s="251"/>
      <c r="R529" s="251"/>
      <c r="S529" s="251"/>
      <c r="T529" s="252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53" t="s">
        <v>158</v>
      </c>
      <c r="AU529" s="253" t="s">
        <v>86</v>
      </c>
      <c r="AV529" s="14" t="s">
        <v>157</v>
      </c>
      <c r="AW529" s="14" t="s">
        <v>32</v>
      </c>
      <c r="AX529" s="14" t="s">
        <v>84</v>
      </c>
      <c r="AY529" s="253" t="s">
        <v>150</v>
      </c>
    </row>
    <row r="530" s="2" customFormat="1" ht="16.5" customHeight="1">
      <c r="A530" s="38"/>
      <c r="B530" s="39"/>
      <c r="C530" s="265" t="s">
        <v>472</v>
      </c>
      <c r="D530" s="265" t="s">
        <v>350</v>
      </c>
      <c r="E530" s="266" t="s">
        <v>759</v>
      </c>
      <c r="F530" s="267" t="s">
        <v>760</v>
      </c>
      <c r="G530" s="268" t="s">
        <v>168</v>
      </c>
      <c r="H530" s="269">
        <v>1.236</v>
      </c>
      <c r="I530" s="270"/>
      <c r="J530" s="271">
        <f>ROUND(I530*H530,2)</f>
        <v>0</v>
      </c>
      <c r="K530" s="267" t="s">
        <v>156</v>
      </c>
      <c r="L530" s="272"/>
      <c r="M530" s="273" t="s">
        <v>1</v>
      </c>
      <c r="N530" s="274" t="s">
        <v>41</v>
      </c>
      <c r="O530" s="91"/>
      <c r="P530" s="227">
        <f>O530*H530</f>
        <v>0</v>
      </c>
      <c r="Q530" s="227">
        <v>0</v>
      </c>
      <c r="R530" s="227">
        <f>Q530*H530</f>
        <v>0</v>
      </c>
      <c r="S530" s="227">
        <v>0</v>
      </c>
      <c r="T530" s="228">
        <f>S530*H530</f>
        <v>0</v>
      </c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R530" s="229" t="s">
        <v>309</v>
      </c>
      <c r="AT530" s="229" t="s">
        <v>350</v>
      </c>
      <c r="AU530" s="229" t="s">
        <v>86</v>
      </c>
      <c r="AY530" s="17" t="s">
        <v>150</v>
      </c>
      <c r="BE530" s="230">
        <f>IF(N530="základní",J530,0)</f>
        <v>0</v>
      </c>
      <c r="BF530" s="230">
        <f>IF(N530="snížená",J530,0)</f>
        <v>0</v>
      </c>
      <c r="BG530" s="230">
        <f>IF(N530="zákl. přenesená",J530,0)</f>
        <v>0</v>
      </c>
      <c r="BH530" s="230">
        <f>IF(N530="sníž. přenesená",J530,0)</f>
        <v>0</v>
      </c>
      <c r="BI530" s="230">
        <f>IF(N530="nulová",J530,0)</f>
        <v>0</v>
      </c>
      <c r="BJ530" s="17" t="s">
        <v>84</v>
      </c>
      <c r="BK530" s="230">
        <f>ROUND(I530*H530,2)</f>
        <v>0</v>
      </c>
      <c r="BL530" s="17" t="s">
        <v>194</v>
      </c>
      <c r="BM530" s="229" t="s">
        <v>761</v>
      </c>
    </row>
    <row r="531" s="13" customFormat="1">
      <c r="A531" s="13"/>
      <c r="B531" s="231"/>
      <c r="C531" s="232"/>
      <c r="D531" s="233" t="s">
        <v>158</v>
      </c>
      <c r="E531" s="234" t="s">
        <v>1</v>
      </c>
      <c r="F531" s="235" t="s">
        <v>762</v>
      </c>
      <c r="G531" s="232"/>
      <c r="H531" s="236">
        <v>1.236</v>
      </c>
      <c r="I531" s="237"/>
      <c r="J531" s="232"/>
      <c r="K531" s="232"/>
      <c r="L531" s="238"/>
      <c r="M531" s="239"/>
      <c r="N531" s="240"/>
      <c r="O531" s="240"/>
      <c r="P531" s="240"/>
      <c r="Q531" s="240"/>
      <c r="R531" s="240"/>
      <c r="S531" s="240"/>
      <c r="T531" s="241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42" t="s">
        <v>158</v>
      </c>
      <c r="AU531" s="242" t="s">
        <v>86</v>
      </c>
      <c r="AV531" s="13" t="s">
        <v>86</v>
      </c>
      <c r="AW531" s="13" t="s">
        <v>32</v>
      </c>
      <c r="AX531" s="13" t="s">
        <v>76</v>
      </c>
      <c r="AY531" s="242" t="s">
        <v>150</v>
      </c>
    </row>
    <row r="532" s="14" customFormat="1">
      <c r="A532" s="14"/>
      <c r="B532" s="243"/>
      <c r="C532" s="244"/>
      <c r="D532" s="233" t="s">
        <v>158</v>
      </c>
      <c r="E532" s="245" t="s">
        <v>1</v>
      </c>
      <c r="F532" s="246" t="s">
        <v>160</v>
      </c>
      <c r="G532" s="244"/>
      <c r="H532" s="247">
        <v>1.236</v>
      </c>
      <c r="I532" s="248"/>
      <c r="J532" s="244"/>
      <c r="K532" s="244"/>
      <c r="L532" s="249"/>
      <c r="M532" s="250"/>
      <c r="N532" s="251"/>
      <c r="O532" s="251"/>
      <c r="P532" s="251"/>
      <c r="Q532" s="251"/>
      <c r="R532" s="251"/>
      <c r="S532" s="251"/>
      <c r="T532" s="252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253" t="s">
        <v>158</v>
      </c>
      <c r="AU532" s="253" t="s">
        <v>86</v>
      </c>
      <c r="AV532" s="14" t="s">
        <v>157</v>
      </c>
      <c r="AW532" s="14" t="s">
        <v>32</v>
      </c>
      <c r="AX532" s="14" t="s">
        <v>84</v>
      </c>
      <c r="AY532" s="253" t="s">
        <v>150</v>
      </c>
    </row>
    <row r="533" s="2" customFormat="1" ht="33" customHeight="1">
      <c r="A533" s="38"/>
      <c r="B533" s="39"/>
      <c r="C533" s="218" t="s">
        <v>763</v>
      </c>
      <c r="D533" s="218" t="s">
        <v>152</v>
      </c>
      <c r="E533" s="219" t="s">
        <v>764</v>
      </c>
      <c r="F533" s="220" t="s">
        <v>765</v>
      </c>
      <c r="G533" s="221" t="s">
        <v>168</v>
      </c>
      <c r="H533" s="222">
        <v>18.032</v>
      </c>
      <c r="I533" s="223"/>
      <c r="J533" s="224">
        <f>ROUND(I533*H533,2)</f>
        <v>0</v>
      </c>
      <c r="K533" s="220" t="s">
        <v>1</v>
      </c>
      <c r="L533" s="44"/>
      <c r="M533" s="225" t="s">
        <v>1</v>
      </c>
      <c r="N533" s="226" t="s">
        <v>41</v>
      </c>
      <c r="O533" s="91"/>
      <c r="P533" s="227">
        <f>O533*H533</f>
        <v>0</v>
      </c>
      <c r="Q533" s="227">
        <v>0</v>
      </c>
      <c r="R533" s="227">
        <f>Q533*H533</f>
        <v>0</v>
      </c>
      <c r="S533" s="227">
        <v>0</v>
      </c>
      <c r="T533" s="228">
        <f>S533*H533</f>
        <v>0</v>
      </c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R533" s="229" t="s">
        <v>194</v>
      </c>
      <c r="AT533" s="229" t="s">
        <v>152</v>
      </c>
      <c r="AU533" s="229" t="s">
        <v>86</v>
      </c>
      <c r="AY533" s="17" t="s">
        <v>150</v>
      </c>
      <c r="BE533" s="230">
        <f>IF(N533="základní",J533,0)</f>
        <v>0</v>
      </c>
      <c r="BF533" s="230">
        <f>IF(N533="snížená",J533,0)</f>
        <v>0</v>
      </c>
      <c r="BG533" s="230">
        <f>IF(N533="zákl. přenesená",J533,0)</f>
        <v>0</v>
      </c>
      <c r="BH533" s="230">
        <f>IF(N533="sníž. přenesená",J533,0)</f>
        <v>0</v>
      </c>
      <c r="BI533" s="230">
        <f>IF(N533="nulová",J533,0)</f>
        <v>0</v>
      </c>
      <c r="BJ533" s="17" t="s">
        <v>84</v>
      </c>
      <c r="BK533" s="230">
        <f>ROUND(I533*H533,2)</f>
        <v>0</v>
      </c>
      <c r="BL533" s="17" t="s">
        <v>194</v>
      </c>
      <c r="BM533" s="229" t="s">
        <v>766</v>
      </c>
    </row>
    <row r="534" s="13" customFormat="1">
      <c r="A534" s="13"/>
      <c r="B534" s="231"/>
      <c r="C534" s="232"/>
      <c r="D534" s="233" t="s">
        <v>158</v>
      </c>
      <c r="E534" s="234" t="s">
        <v>1</v>
      </c>
      <c r="F534" s="235" t="s">
        <v>767</v>
      </c>
      <c r="G534" s="232"/>
      <c r="H534" s="236">
        <v>17.599</v>
      </c>
      <c r="I534" s="237"/>
      <c r="J534" s="232"/>
      <c r="K534" s="232"/>
      <c r="L534" s="238"/>
      <c r="M534" s="239"/>
      <c r="N534" s="240"/>
      <c r="O534" s="240"/>
      <c r="P534" s="240"/>
      <c r="Q534" s="240"/>
      <c r="R534" s="240"/>
      <c r="S534" s="240"/>
      <c r="T534" s="241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42" t="s">
        <v>158</v>
      </c>
      <c r="AU534" s="242" t="s">
        <v>86</v>
      </c>
      <c r="AV534" s="13" t="s">
        <v>86</v>
      </c>
      <c r="AW534" s="13" t="s">
        <v>32</v>
      </c>
      <c r="AX534" s="13" t="s">
        <v>76</v>
      </c>
      <c r="AY534" s="242" t="s">
        <v>150</v>
      </c>
    </row>
    <row r="535" s="13" customFormat="1">
      <c r="A535" s="13"/>
      <c r="B535" s="231"/>
      <c r="C535" s="232"/>
      <c r="D535" s="233" t="s">
        <v>158</v>
      </c>
      <c r="E535" s="234" t="s">
        <v>1</v>
      </c>
      <c r="F535" s="235" t="s">
        <v>768</v>
      </c>
      <c r="G535" s="232"/>
      <c r="H535" s="236">
        <v>0.083000000000000004</v>
      </c>
      <c r="I535" s="237"/>
      <c r="J535" s="232"/>
      <c r="K535" s="232"/>
      <c r="L535" s="238"/>
      <c r="M535" s="239"/>
      <c r="N535" s="240"/>
      <c r="O535" s="240"/>
      <c r="P535" s="240"/>
      <c r="Q535" s="240"/>
      <c r="R535" s="240"/>
      <c r="S535" s="240"/>
      <c r="T535" s="241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42" t="s">
        <v>158</v>
      </c>
      <c r="AU535" s="242" t="s">
        <v>86</v>
      </c>
      <c r="AV535" s="13" t="s">
        <v>86</v>
      </c>
      <c r="AW535" s="13" t="s">
        <v>32</v>
      </c>
      <c r="AX535" s="13" t="s">
        <v>76</v>
      </c>
      <c r="AY535" s="242" t="s">
        <v>150</v>
      </c>
    </row>
    <row r="536" s="13" customFormat="1">
      <c r="A536" s="13"/>
      <c r="B536" s="231"/>
      <c r="C536" s="232"/>
      <c r="D536" s="233" t="s">
        <v>158</v>
      </c>
      <c r="E536" s="234" t="s">
        <v>1</v>
      </c>
      <c r="F536" s="235" t="s">
        <v>769</v>
      </c>
      <c r="G536" s="232"/>
      <c r="H536" s="236">
        <v>0.086999999999999994</v>
      </c>
      <c r="I536" s="237"/>
      <c r="J536" s="232"/>
      <c r="K536" s="232"/>
      <c r="L536" s="238"/>
      <c r="M536" s="239"/>
      <c r="N536" s="240"/>
      <c r="O536" s="240"/>
      <c r="P536" s="240"/>
      <c r="Q536" s="240"/>
      <c r="R536" s="240"/>
      <c r="S536" s="240"/>
      <c r="T536" s="241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42" t="s">
        <v>158</v>
      </c>
      <c r="AU536" s="242" t="s">
        <v>86</v>
      </c>
      <c r="AV536" s="13" t="s">
        <v>86</v>
      </c>
      <c r="AW536" s="13" t="s">
        <v>32</v>
      </c>
      <c r="AX536" s="13" t="s">
        <v>76</v>
      </c>
      <c r="AY536" s="242" t="s">
        <v>150</v>
      </c>
    </row>
    <row r="537" s="13" customFormat="1">
      <c r="A537" s="13"/>
      <c r="B537" s="231"/>
      <c r="C537" s="232"/>
      <c r="D537" s="233" t="s">
        <v>158</v>
      </c>
      <c r="E537" s="234" t="s">
        <v>1</v>
      </c>
      <c r="F537" s="235" t="s">
        <v>770</v>
      </c>
      <c r="G537" s="232"/>
      <c r="H537" s="236">
        <v>0.26300000000000001</v>
      </c>
      <c r="I537" s="237"/>
      <c r="J537" s="232"/>
      <c r="K537" s="232"/>
      <c r="L537" s="238"/>
      <c r="M537" s="239"/>
      <c r="N537" s="240"/>
      <c r="O537" s="240"/>
      <c r="P537" s="240"/>
      <c r="Q537" s="240"/>
      <c r="R537" s="240"/>
      <c r="S537" s="240"/>
      <c r="T537" s="241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42" t="s">
        <v>158</v>
      </c>
      <c r="AU537" s="242" t="s">
        <v>86</v>
      </c>
      <c r="AV537" s="13" t="s">
        <v>86</v>
      </c>
      <c r="AW537" s="13" t="s">
        <v>32</v>
      </c>
      <c r="AX537" s="13" t="s">
        <v>76</v>
      </c>
      <c r="AY537" s="242" t="s">
        <v>150</v>
      </c>
    </row>
    <row r="538" s="14" customFormat="1">
      <c r="A538" s="14"/>
      <c r="B538" s="243"/>
      <c r="C538" s="244"/>
      <c r="D538" s="233" t="s">
        <v>158</v>
      </c>
      <c r="E538" s="245" t="s">
        <v>1</v>
      </c>
      <c r="F538" s="246" t="s">
        <v>160</v>
      </c>
      <c r="G538" s="244"/>
      <c r="H538" s="247">
        <v>18.032</v>
      </c>
      <c r="I538" s="248"/>
      <c r="J538" s="244"/>
      <c r="K538" s="244"/>
      <c r="L538" s="249"/>
      <c r="M538" s="250"/>
      <c r="N538" s="251"/>
      <c r="O538" s="251"/>
      <c r="P538" s="251"/>
      <c r="Q538" s="251"/>
      <c r="R538" s="251"/>
      <c r="S538" s="251"/>
      <c r="T538" s="252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T538" s="253" t="s">
        <v>158</v>
      </c>
      <c r="AU538" s="253" t="s">
        <v>86</v>
      </c>
      <c r="AV538" s="14" t="s">
        <v>157</v>
      </c>
      <c r="AW538" s="14" t="s">
        <v>32</v>
      </c>
      <c r="AX538" s="14" t="s">
        <v>84</v>
      </c>
      <c r="AY538" s="253" t="s">
        <v>150</v>
      </c>
    </row>
    <row r="539" s="2" customFormat="1" ht="33" customHeight="1">
      <c r="A539" s="38"/>
      <c r="B539" s="39"/>
      <c r="C539" s="218" t="s">
        <v>476</v>
      </c>
      <c r="D539" s="218" t="s">
        <v>152</v>
      </c>
      <c r="E539" s="219" t="s">
        <v>771</v>
      </c>
      <c r="F539" s="220" t="s">
        <v>772</v>
      </c>
      <c r="G539" s="221" t="s">
        <v>155</v>
      </c>
      <c r="H539" s="222">
        <v>154.09999999999999</v>
      </c>
      <c r="I539" s="223"/>
      <c r="J539" s="224">
        <f>ROUND(I539*H539,2)</f>
        <v>0</v>
      </c>
      <c r="K539" s="220" t="s">
        <v>156</v>
      </c>
      <c r="L539" s="44"/>
      <c r="M539" s="225" t="s">
        <v>1</v>
      </c>
      <c r="N539" s="226" t="s">
        <v>41</v>
      </c>
      <c r="O539" s="91"/>
      <c r="P539" s="227">
        <f>O539*H539</f>
        <v>0</v>
      </c>
      <c r="Q539" s="227">
        <v>0</v>
      </c>
      <c r="R539" s="227">
        <f>Q539*H539</f>
        <v>0</v>
      </c>
      <c r="S539" s="227">
        <v>0</v>
      </c>
      <c r="T539" s="228">
        <f>S539*H539</f>
        <v>0</v>
      </c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R539" s="229" t="s">
        <v>194</v>
      </c>
      <c r="AT539" s="229" t="s">
        <v>152</v>
      </c>
      <c r="AU539" s="229" t="s">
        <v>86</v>
      </c>
      <c r="AY539" s="17" t="s">
        <v>150</v>
      </c>
      <c r="BE539" s="230">
        <f>IF(N539="základní",J539,0)</f>
        <v>0</v>
      </c>
      <c r="BF539" s="230">
        <f>IF(N539="snížená",J539,0)</f>
        <v>0</v>
      </c>
      <c r="BG539" s="230">
        <f>IF(N539="zákl. přenesená",J539,0)</f>
        <v>0</v>
      </c>
      <c r="BH539" s="230">
        <f>IF(N539="sníž. přenesená",J539,0)</f>
        <v>0</v>
      </c>
      <c r="BI539" s="230">
        <f>IF(N539="nulová",J539,0)</f>
        <v>0</v>
      </c>
      <c r="BJ539" s="17" t="s">
        <v>84</v>
      </c>
      <c r="BK539" s="230">
        <f>ROUND(I539*H539,2)</f>
        <v>0</v>
      </c>
      <c r="BL539" s="17" t="s">
        <v>194</v>
      </c>
      <c r="BM539" s="229" t="s">
        <v>773</v>
      </c>
    </row>
    <row r="540" s="13" customFormat="1">
      <c r="A540" s="13"/>
      <c r="B540" s="231"/>
      <c r="C540" s="232"/>
      <c r="D540" s="233" t="s">
        <v>158</v>
      </c>
      <c r="E540" s="234" t="s">
        <v>1</v>
      </c>
      <c r="F540" s="235" t="s">
        <v>774</v>
      </c>
      <c r="G540" s="232"/>
      <c r="H540" s="236">
        <v>154.09999999999999</v>
      </c>
      <c r="I540" s="237"/>
      <c r="J540" s="232"/>
      <c r="K540" s="232"/>
      <c r="L540" s="238"/>
      <c r="M540" s="239"/>
      <c r="N540" s="240"/>
      <c r="O540" s="240"/>
      <c r="P540" s="240"/>
      <c r="Q540" s="240"/>
      <c r="R540" s="240"/>
      <c r="S540" s="240"/>
      <c r="T540" s="241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42" t="s">
        <v>158</v>
      </c>
      <c r="AU540" s="242" t="s">
        <v>86</v>
      </c>
      <c r="AV540" s="13" t="s">
        <v>86</v>
      </c>
      <c r="AW540" s="13" t="s">
        <v>32</v>
      </c>
      <c r="AX540" s="13" t="s">
        <v>76</v>
      </c>
      <c r="AY540" s="242" t="s">
        <v>150</v>
      </c>
    </row>
    <row r="541" s="14" customFormat="1">
      <c r="A541" s="14"/>
      <c r="B541" s="243"/>
      <c r="C541" s="244"/>
      <c r="D541" s="233" t="s">
        <v>158</v>
      </c>
      <c r="E541" s="245" t="s">
        <v>1</v>
      </c>
      <c r="F541" s="246" t="s">
        <v>160</v>
      </c>
      <c r="G541" s="244"/>
      <c r="H541" s="247">
        <v>154.09999999999999</v>
      </c>
      <c r="I541" s="248"/>
      <c r="J541" s="244"/>
      <c r="K541" s="244"/>
      <c r="L541" s="249"/>
      <c r="M541" s="250"/>
      <c r="N541" s="251"/>
      <c r="O541" s="251"/>
      <c r="P541" s="251"/>
      <c r="Q541" s="251"/>
      <c r="R541" s="251"/>
      <c r="S541" s="251"/>
      <c r="T541" s="252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T541" s="253" t="s">
        <v>158</v>
      </c>
      <c r="AU541" s="253" t="s">
        <v>86</v>
      </c>
      <c r="AV541" s="14" t="s">
        <v>157</v>
      </c>
      <c r="AW541" s="14" t="s">
        <v>32</v>
      </c>
      <c r="AX541" s="14" t="s">
        <v>84</v>
      </c>
      <c r="AY541" s="253" t="s">
        <v>150</v>
      </c>
    </row>
    <row r="542" s="2" customFormat="1">
      <c r="A542" s="38"/>
      <c r="B542" s="39"/>
      <c r="C542" s="218" t="s">
        <v>775</v>
      </c>
      <c r="D542" s="218" t="s">
        <v>152</v>
      </c>
      <c r="E542" s="219" t="s">
        <v>776</v>
      </c>
      <c r="F542" s="220" t="s">
        <v>777</v>
      </c>
      <c r="G542" s="221" t="s">
        <v>155</v>
      </c>
      <c r="H542" s="222">
        <v>9.4499999999999993</v>
      </c>
      <c r="I542" s="223"/>
      <c r="J542" s="224">
        <f>ROUND(I542*H542,2)</f>
        <v>0</v>
      </c>
      <c r="K542" s="220" t="s">
        <v>156</v>
      </c>
      <c r="L542" s="44"/>
      <c r="M542" s="225" t="s">
        <v>1</v>
      </c>
      <c r="N542" s="226" t="s">
        <v>41</v>
      </c>
      <c r="O542" s="91"/>
      <c r="P542" s="227">
        <f>O542*H542</f>
        <v>0</v>
      </c>
      <c r="Q542" s="227">
        <v>0</v>
      </c>
      <c r="R542" s="227">
        <f>Q542*H542</f>
        <v>0</v>
      </c>
      <c r="S542" s="227">
        <v>0</v>
      </c>
      <c r="T542" s="228">
        <f>S542*H542</f>
        <v>0</v>
      </c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R542" s="229" t="s">
        <v>194</v>
      </c>
      <c r="AT542" s="229" t="s">
        <v>152</v>
      </c>
      <c r="AU542" s="229" t="s">
        <v>86</v>
      </c>
      <c r="AY542" s="17" t="s">
        <v>150</v>
      </c>
      <c r="BE542" s="230">
        <f>IF(N542="základní",J542,0)</f>
        <v>0</v>
      </c>
      <c r="BF542" s="230">
        <f>IF(N542="snížená",J542,0)</f>
        <v>0</v>
      </c>
      <c r="BG542" s="230">
        <f>IF(N542="zákl. přenesená",J542,0)</f>
        <v>0</v>
      </c>
      <c r="BH542" s="230">
        <f>IF(N542="sníž. přenesená",J542,0)</f>
        <v>0</v>
      </c>
      <c r="BI542" s="230">
        <f>IF(N542="nulová",J542,0)</f>
        <v>0</v>
      </c>
      <c r="BJ542" s="17" t="s">
        <v>84</v>
      </c>
      <c r="BK542" s="230">
        <f>ROUND(I542*H542,2)</f>
        <v>0</v>
      </c>
      <c r="BL542" s="17" t="s">
        <v>194</v>
      </c>
      <c r="BM542" s="229" t="s">
        <v>778</v>
      </c>
    </row>
    <row r="543" s="13" customFormat="1">
      <c r="A543" s="13"/>
      <c r="B543" s="231"/>
      <c r="C543" s="232"/>
      <c r="D543" s="233" t="s">
        <v>158</v>
      </c>
      <c r="E543" s="234" t="s">
        <v>1</v>
      </c>
      <c r="F543" s="235" t="s">
        <v>779</v>
      </c>
      <c r="G543" s="232"/>
      <c r="H543" s="236">
        <v>9.4499999999999993</v>
      </c>
      <c r="I543" s="237"/>
      <c r="J543" s="232"/>
      <c r="K543" s="232"/>
      <c r="L543" s="238"/>
      <c r="M543" s="239"/>
      <c r="N543" s="240"/>
      <c r="O543" s="240"/>
      <c r="P543" s="240"/>
      <c r="Q543" s="240"/>
      <c r="R543" s="240"/>
      <c r="S543" s="240"/>
      <c r="T543" s="241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42" t="s">
        <v>158</v>
      </c>
      <c r="AU543" s="242" t="s">
        <v>86</v>
      </c>
      <c r="AV543" s="13" t="s">
        <v>86</v>
      </c>
      <c r="AW543" s="13" t="s">
        <v>32</v>
      </c>
      <c r="AX543" s="13" t="s">
        <v>76</v>
      </c>
      <c r="AY543" s="242" t="s">
        <v>150</v>
      </c>
    </row>
    <row r="544" s="14" customFormat="1">
      <c r="A544" s="14"/>
      <c r="B544" s="243"/>
      <c r="C544" s="244"/>
      <c r="D544" s="233" t="s">
        <v>158</v>
      </c>
      <c r="E544" s="245" t="s">
        <v>1</v>
      </c>
      <c r="F544" s="246" t="s">
        <v>160</v>
      </c>
      <c r="G544" s="244"/>
      <c r="H544" s="247">
        <v>9.4499999999999993</v>
      </c>
      <c r="I544" s="248"/>
      <c r="J544" s="244"/>
      <c r="K544" s="244"/>
      <c r="L544" s="249"/>
      <c r="M544" s="250"/>
      <c r="N544" s="251"/>
      <c r="O544" s="251"/>
      <c r="P544" s="251"/>
      <c r="Q544" s="251"/>
      <c r="R544" s="251"/>
      <c r="S544" s="251"/>
      <c r="T544" s="252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53" t="s">
        <v>158</v>
      </c>
      <c r="AU544" s="253" t="s">
        <v>86</v>
      </c>
      <c r="AV544" s="14" t="s">
        <v>157</v>
      </c>
      <c r="AW544" s="14" t="s">
        <v>32</v>
      </c>
      <c r="AX544" s="14" t="s">
        <v>84</v>
      </c>
      <c r="AY544" s="253" t="s">
        <v>150</v>
      </c>
    </row>
    <row r="545" s="2" customFormat="1">
      <c r="A545" s="38"/>
      <c r="B545" s="39"/>
      <c r="C545" s="218" t="s">
        <v>481</v>
      </c>
      <c r="D545" s="218" t="s">
        <v>152</v>
      </c>
      <c r="E545" s="219" t="s">
        <v>780</v>
      </c>
      <c r="F545" s="220" t="s">
        <v>781</v>
      </c>
      <c r="G545" s="221" t="s">
        <v>168</v>
      </c>
      <c r="H545" s="222">
        <v>4.907</v>
      </c>
      <c r="I545" s="223"/>
      <c r="J545" s="224">
        <f>ROUND(I545*H545,2)</f>
        <v>0</v>
      </c>
      <c r="K545" s="220" t="s">
        <v>156</v>
      </c>
      <c r="L545" s="44"/>
      <c r="M545" s="225" t="s">
        <v>1</v>
      </c>
      <c r="N545" s="226" t="s">
        <v>41</v>
      </c>
      <c r="O545" s="91"/>
      <c r="P545" s="227">
        <f>O545*H545</f>
        <v>0</v>
      </c>
      <c r="Q545" s="227">
        <v>0</v>
      </c>
      <c r="R545" s="227">
        <f>Q545*H545</f>
        <v>0</v>
      </c>
      <c r="S545" s="227">
        <v>0</v>
      </c>
      <c r="T545" s="228">
        <f>S545*H545</f>
        <v>0</v>
      </c>
      <c r="U545" s="38"/>
      <c r="V545" s="38"/>
      <c r="W545" s="38"/>
      <c r="X545" s="38"/>
      <c r="Y545" s="38"/>
      <c r="Z545" s="38"/>
      <c r="AA545" s="38"/>
      <c r="AB545" s="38"/>
      <c r="AC545" s="38"/>
      <c r="AD545" s="38"/>
      <c r="AE545" s="38"/>
      <c r="AR545" s="229" t="s">
        <v>194</v>
      </c>
      <c r="AT545" s="229" t="s">
        <v>152</v>
      </c>
      <c r="AU545" s="229" t="s">
        <v>86</v>
      </c>
      <c r="AY545" s="17" t="s">
        <v>150</v>
      </c>
      <c r="BE545" s="230">
        <f>IF(N545="základní",J545,0)</f>
        <v>0</v>
      </c>
      <c r="BF545" s="230">
        <f>IF(N545="snížená",J545,0)</f>
        <v>0</v>
      </c>
      <c r="BG545" s="230">
        <f>IF(N545="zákl. přenesená",J545,0)</f>
        <v>0</v>
      </c>
      <c r="BH545" s="230">
        <f>IF(N545="sníž. přenesená",J545,0)</f>
        <v>0</v>
      </c>
      <c r="BI545" s="230">
        <f>IF(N545="nulová",J545,0)</f>
        <v>0</v>
      </c>
      <c r="BJ545" s="17" t="s">
        <v>84</v>
      </c>
      <c r="BK545" s="230">
        <f>ROUND(I545*H545,2)</f>
        <v>0</v>
      </c>
      <c r="BL545" s="17" t="s">
        <v>194</v>
      </c>
      <c r="BM545" s="229" t="s">
        <v>782</v>
      </c>
    </row>
    <row r="546" s="13" customFormat="1">
      <c r="A546" s="13"/>
      <c r="B546" s="231"/>
      <c r="C546" s="232"/>
      <c r="D546" s="233" t="s">
        <v>158</v>
      </c>
      <c r="E546" s="234" t="s">
        <v>1</v>
      </c>
      <c r="F546" s="235" t="s">
        <v>783</v>
      </c>
      <c r="G546" s="232"/>
      <c r="H546" s="236">
        <v>4.907</v>
      </c>
      <c r="I546" s="237"/>
      <c r="J546" s="232"/>
      <c r="K546" s="232"/>
      <c r="L546" s="238"/>
      <c r="M546" s="239"/>
      <c r="N546" s="240"/>
      <c r="O546" s="240"/>
      <c r="P546" s="240"/>
      <c r="Q546" s="240"/>
      <c r="R546" s="240"/>
      <c r="S546" s="240"/>
      <c r="T546" s="241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42" t="s">
        <v>158</v>
      </c>
      <c r="AU546" s="242" t="s">
        <v>86</v>
      </c>
      <c r="AV546" s="13" t="s">
        <v>86</v>
      </c>
      <c r="AW546" s="13" t="s">
        <v>32</v>
      </c>
      <c r="AX546" s="13" t="s">
        <v>76</v>
      </c>
      <c r="AY546" s="242" t="s">
        <v>150</v>
      </c>
    </row>
    <row r="547" s="14" customFormat="1">
      <c r="A547" s="14"/>
      <c r="B547" s="243"/>
      <c r="C547" s="244"/>
      <c r="D547" s="233" t="s">
        <v>158</v>
      </c>
      <c r="E547" s="245" t="s">
        <v>1</v>
      </c>
      <c r="F547" s="246" t="s">
        <v>160</v>
      </c>
      <c r="G547" s="244"/>
      <c r="H547" s="247">
        <v>4.907</v>
      </c>
      <c r="I547" s="248"/>
      <c r="J547" s="244"/>
      <c r="K547" s="244"/>
      <c r="L547" s="249"/>
      <c r="M547" s="250"/>
      <c r="N547" s="251"/>
      <c r="O547" s="251"/>
      <c r="P547" s="251"/>
      <c r="Q547" s="251"/>
      <c r="R547" s="251"/>
      <c r="S547" s="251"/>
      <c r="T547" s="252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T547" s="253" t="s">
        <v>158</v>
      </c>
      <c r="AU547" s="253" t="s">
        <v>86</v>
      </c>
      <c r="AV547" s="14" t="s">
        <v>157</v>
      </c>
      <c r="AW547" s="14" t="s">
        <v>32</v>
      </c>
      <c r="AX547" s="14" t="s">
        <v>84</v>
      </c>
      <c r="AY547" s="253" t="s">
        <v>150</v>
      </c>
    </row>
    <row r="548" s="2" customFormat="1">
      <c r="A548" s="38"/>
      <c r="B548" s="39"/>
      <c r="C548" s="218" t="s">
        <v>784</v>
      </c>
      <c r="D548" s="218" t="s">
        <v>152</v>
      </c>
      <c r="E548" s="219" t="s">
        <v>785</v>
      </c>
      <c r="F548" s="220" t="s">
        <v>786</v>
      </c>
      <c r="G548" s="221" t="s">
        <v>155</v>
      </c>
      <c r="H548" s="222">
        <v>9</v>
      </c>
      <c r="I548" s="223"/>
      <c r="J548" s="224">
        <f>ROUND(I548*H548,2)</f>
        <v>0</v>
      </c>
      <c r="K548" s="220" t="s">
        <v>1</v>
      </c>
      <c r="L548" s="44"/>
      <c r="M548" s="225" t="s">
        <v>1</v>
      </c>
      <c r="N548" s="226" t="s">
        <v>41</v>
      </c>
      <c r="O548" s="91"/>
      <c r="P548" s="227">
        <f>O548*H548</f>
        <v>0</v>
      </c>
      <c r="Q548" s="227">
        <v>0</v>
      </c>
      <c r="R548" s="227">
        <f>Q548*H548</f>
        <v>0</v>
      </c>
      <c r="S548" s="227">
        <v>0</v>
      </c>
      <c r="T548" s="228">
        <f>S548*H548</f>
        <v>0</v>
      </c>
      <c r="U548" s="38"/>
      <c r="V548" s="38"/>
      <c r="W548" s="38"/>
      <c r="X548" s="38"/>
      <c r="Y548" s="38"/>
      <c r="Z548" s="38"/>
      <c r="AA548" s="38"/>
      <c r="AB548" s="38"/>
      <c r="AC548" s="38"/>
      <c r="AD548" s="38"/>
      <c r="AE548" s="38"/>
      <c r="AR548" s="229" t="s">
        <v>194</v>
      </c>
      <c r="AT548" s="229" t="s">
        <v>152</v>
      </c>
      <c r="AU548" s="229" t="s">
        <v>86</v>
      </c>
      <c r="AY548" s="17" t="s">
        <v>150</v>
      </c>
      <c r="BE548" s="230">
        <f>IF(N548="základní",J548,0)</f>
        <v>0</v>
      </c>
      <c r="BF548" s="230">
        <f>IF(N548="snížená",J548,0)</f>
        <v>0</v>
      </c>
      <c r="BG548" s="230">
        <f>IF(N548="zákl. přenesená",J548,0)</f>
        <v>0</v>
      </c>
      <c r="BH548" s="230">
        <f>IF(N548="sníž. přenesená",J548,0)</f>
        <v>0</v>
      </c>
      <c r="BI548" s="230">
        <f>IF(N548="nulová",J548,0)</f>
        <v>0</v>
      </c>
      <c r="BJ548" s="17" t="s">
        <v>84</v>
      </c>
      <c r="BK548" s="230">
        <f>ROUND(I548*H548,2)</f>
        <v>0</v>
      </c>
      <c r="BL548" s="17" t="s">
        <v>194</v>
      </c>
      <c r="BM548" s="229" t="s">
        <v>787</v>
      </c>
    </row>
    <row r="549" s="13" customFormat="1">
      <c r="A549" s="13"/>
      <c r="B549" s="231"/>
      <c r="C549" s="232"/>
      <c r="D549" s="233" t="s">
        <v>158</v>
      </c>
      <c r="E549" s="234" t="s">
        <v>1</v>
      </c>
      <c r="F549" s="235" t="s">
        <v>788</v>
      </c>
      <c r="G549" s="232"/>
      <c r="H549" s="236">
        <v>5.625</v>
      </c>
      <c r="I549" s="237"/>
      <c r="J549" s="232"/>
      <c r="K549" s="232"/>
      <c r="L549" s="238"/>
      <c r="M549" s="239"/>
      <c r="N549" s="240"/>
      <c r="O549" s="240"/>
      <c r="P549" s="240"/>
      <c r="Q549" s="240"/>
      <c r="R549" s="240"/>
      <c r="S549" s="240"/>
      <c r="T549" s="241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42" t="s">
        <v>158</v>
      </c>
      <c r="AU549" s="242" t="s">
        <v>86</v>
      </c>
      <c r="AV549" s="13" t="s">
        <v>86</v>
      </c>
      <c r="AW549" s="13" t="s">
        <v>32</v>
      </c>
      <c r="AX549" s="13" t="s">
        <v>76</v>
      </c>
      <c r="AY549" s="242" t="s">
        <v>150</v>
      </c>
    </row>
    <row r="550" s="13" customFormat="1">
      <c r="A550" s="13"/>
      <c r="B550" s="231"/>
      <c r="C550" s="232"/>
      <c r="D550" s="233" t="s">
        <v>158</v>
      </c>
      <c r="E550" s="234" t="s">
        <v>1</v>
      </c>
      <c r="F550" s="235" t="s">
        <v>789</v>
      </c>
      <c r="G550" s="232"/>
      <c r="H550" s="236">
        <v>3.375</v>
      </c>
      <c r="I550" s="237"/>
      <c r="J550" s="232"/>
      <c r="K550" s="232"/>
      <c r="L550" s="238"/>
      <c r="M550" s="239"/>
      <c r="N550" s="240"/>
      <c r="O550" s="240"/>
      <c r="P550" s="240"/>
      <c r="Q550" s="240"/>
      <c r="R550" s="240"/>
      <c r="S550" s="240"/>
      <c r="T550" s="241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42" t="s">
        <v>158</v>
      </c>
      <c r="AU550" s="242" t="s">
        <v>86</v>
      </c>
      <c r="AV550" s="13" t="s">
        <v>86</v>
      </c>
      <c r="AW550" s="13" t="s">
        <v>32</v>
      </c>
      <c r="AX550" s="13" t="s">
        <v>76</v>
      </c>
      <c r="AY550" s="242" t="s">
        <v>150</v>
      </c>
    </row>
    <row r="551" s="14" customFormat="1">
      <c r="A551" s="14"/>
      <c r="B551" s="243"/>
      <c r="C551" s="244"/>
      <c r="D551" s="233" t="s">
        <v>158</v>
      </c>
      <c r="E551" s="245" t="s">
        <v>1</v>
      </c>
      <c r="F551" s="246" t="s">
        <v>790</v>
      </c>
      <c r="G551" s="244"/>
      <c r="H551" s="247">
        <v>9</v>
      </c>
      <c r="I551" s="248"/>
      <c r="J551" s="244"/>
      <c r="K551" s="244"/>
      <c r="L551" s="249"/>
      <c r="M551" s="250"/>
      <c r="N551" s="251"/>
      <c r="O551" s="251"/>
      <c r="P551" s="251"/>
      <c r="Q551" s="251"/>
      <c r="R551" s="251"/>
      <c r="S551" s="251"/>
      <c r="T551" s="252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53" t="s">
        <v>158</v>
      </c>
      <c r="AU551" s="253" t="s">
        <v>86</v>
      </c>
      <c r="AV551" s="14" t="s">
        <v>157</v>
      </c>
      <c r="AW551" s="14" t="s">
        <v>32</v>
      </c>
      <c r="AX551" s="14" t="s">
        <v>84</v>
      </c>
      <c r="AY551" s="253" t="s">
        <v>150</v>
      </c>
    </row>
    <row r="552" s="2" customFormat="1">
      <c r="A552" s="38"/>
      <c r="B552" s="39"/>
      <c r="C552" s="218" t="s">
        <v>485</v>
      </c>
      <c r="D552" s="218" t="s">
        <v>152</v>
      </c>
      <c r="E552" s="219" t="s">
        <v>791</v>
      </c>
      <c r="F552" s="220" t="s">
        <v>792</v>
      </c>
      <c r="G552" s="221" t="s">
        <v>292</v>
      </c>
      <c r="H552" s="222">
        <v>1</v>
      </c>
      <c r="I552" s="223"/>
      <c r="J552" s="224">
        <f>ROUND(I552*H552,2)</f>
        <v>0</v>
      </c>
      <c r="K552" s="220" t="s">
        <v>1</v>
      </c>
      <c r="L552" s="44"/>
      <c r="M552" s="225" t="s">
        <v>1</v>
      </c>
      <c r="N552" s="226" t="s">
        <v>41</v>
      </c>
      <c r="O552" s="91"/>
      <c r="P552" s="227">
        <f>O552*H552</f>
        <v>0</v>
      </c>
      <c r="Q552" s="227">
        <v>0</v>
      </c>
      <c r="R552" s="227">
        <f>Q552*H552</f>
        <v>0</v>
      </c>
      <c r="S552" s="227">
        <v>0</v>
      </c>
      <c r="T552" s="228">
        <f>S552*H552</f>
        <v>0</v>
      </c>
      <c r="U552" s="38"/>
      <c r="V552" s="38"/>
      <c r="W552" s="38"/>
      <c r="X552" s="38"/>
      <c r="Y552" s="38"/>
      <c r="Z552" s="38"/>
      <c r="AA552" s="38"/>
      <c r="AB552" s="38"/>
      <c r="AC552" s="38"/>
      <c r="AD552" s="38"/>
      <c r="AE552" s="38"/>
      <c r="AR552" s="229" t="s">
        <v>194</v>
      </c>
      <c r="AT552" s="229" t="s">
        <v>152</v>
      </c>
      <c r="AU552" s="229" t="s">
        <v>86</v>
      </c>
      <c r="AY552" s="17" t="s">
        <v>150</v>
      </c>
      <c r="BE552" s="230">
        <f>IF(N552="základní",J552,0)</f>
        <v>0</v>
      </c>
      <c r="BF552" s="230">
        <f>IF(N552="snížená",J552,0)</f>
        <v>0</v>
      </c>
      <c r="BG552" s="230">
        <f>IF(N552="zákl. přenesená",J552,0)</f>
        <v>0</v>
      </c>
      <c r="BH552" s="230">
        <f>IF(N552="sníž. přenesená",J552,0)</f>
        <v>0</v>
      </c>
      <c r="BI552" s="230">
        <f>IF(N552="nulová",J552,0)</f>
        <v>0</v>
      </c>
      <c r="BJ552" s="17" t="s">
        <v>84</v>
      </c>
      <c r="BK552" s="230">
        <f>ROUND(I552*H552,2)</f>
        <v>0</v>
      </c>
      <c r="BL552" s="17" t="s">
        <v>194</v>
      </c>
      <c r="BM552" s="229" t="s">
        <v>793</v>
      </c>
    </row>
    <row r="553" s="13" customFormat="1">
      <c r="A553" s="13"/>
      <c r="B553" s="231"/>
      <c r="C553" s="232"/>
      <c r="D553" s="233" t="s">
        <v>158</v>
      </c>
      <c r="E553" s="234" t="s">
        <v>1</v>
      </c>
      <c r="F553" s="235" t="s">
        <v>84</v>
      </c>
      <c r="G553" s="232"/>
      <c r="H553" s="236">
        <v>1</v>
      </c>
      <c r="I553" s="237"/>
      <c r="J553" s="232"/>
      <c r="K553" s="232"/>
      <c r="L553" s="238"/>
      <c r="M553" s="239"/>
      <c r="N553" s="240"/>
      <c r="O553" s="240"/>
      <c r="P553" s="240"/>
      <c r="Q553" s="240"/>
      <c r="R553" s="240"/>
      <c r="S553" s="240"/>
      <c r="T553" s="241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42" t="s">
        <v>158</v>
      </c>
      <c r="AU553" s="242" t="s">
        <v>86</v>
      </c>
      <c r="AV553" s="13" t="s">
        <v>86</v>
      </c>
      <c r="AW553" s="13" t="s">
        <v>32</v>
      </c>
      <c r="AX553" s="13" t="s">
        <v>76</v>
      </c>
      <c r="AY553" s="242" t="s">
        <v>150</v>
      </c>
    </row>
    <row r="554" s="14" customFormat="1">
      <c r="A554" s="14"/>
      <c r="B554" s="243"/>
      <c r="C554" s="244"/>
      <c r="D554" s="233" t="s">
        <v>158</v>
      </c>
      <c r="E554" s="245" t="s">
        <v>1</v>
      </c>
      <c r="F554" s="246" t="s">
        <v>160</v>
      </c>
      <c r="G554" s="244"/>
      <c r="H554" s="247">
        <v>1</v>
      </c>
      <c r="I554" s="248"/>
      <c r="J554" s="244"/>
      <c r="K554" s="244"/>
      <c r="L554" s="249"/>
      <c r="M554" s="250"/>
      <c r="N554" s="251"/>
      <c r="O554" s="251"/>
      <c r="P554" s="251"/>
      <c r="Q554" s="251"/>
      <c r="R554" s="251"/>
      <c r="S554" s="251"/>
      <c r="T554" s="252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253" t="s">
        <v>158</v>
      </c>
      <c r="AU554" s="253" t="s">
        <v>86</v>
      </c>
      <c r="AV554" s="14" t="s">
        <v>157</v>
      </c>
      <c r="AW554" s="14" t="s">
        <v>32</v>
      </c>
      <c r="AX554" s="14" t="s">
        <v>84</v>
      </c>
      <c r="AY554" s="253" t="s">
        <v>150</v>
      </c>
    </row>
    <row r="555" s="2" customFormat="1">
      <c r="A555" s="38"/>
      <c r="B555" s="39"/>
      <c r="C555" s="218" t="s">
        <v>794</v>
      </c>
      <c r="D555" s="218" t="s">
        <v>152</v>
      </c>
      <c r="E555" s="219" t="s">
        <v>795</v>
      </c>
      <c r="F555" s="220" t="s">
        <v>796</v>
      </c>
      <c r="G555" s="221" t="s">
        <v>155</v>
      </c>
      <c r="H555" s="222">
        <v>29.079999999999998</v>
      </c>
      <c r="I555" s="223"/>
      <c r="J555" s="224">
        <f>ROUND(I555*H555,2)</f>
        <v>0</v>
      </c>
      <c r="K555" s="220" t="s">
        <v>1</v>
      </c>
      <c r="L555" s="44"/>
      <c r="M555" s="225" t="s">
        <v>1</v>
      </c>
      <c r="N555" s="226" t="s">
        <v>41</v>
      </c>
      <c r="O555" s="91"/>
      <c r="P555" s="227">
        <f>O555*H555</f>
        <v>0</v>
      </c>
      <c r="Q555" s="227">
        <v>0</v>
      </c>
      <c r="R555" s="227">
        <f>Q555*H555</f>
        <v>0</v>
      </c>
      <c r="S555" s="227">
        <v>0</v>
      </c>
      <c r="T555" s="228">
        <f>S555*H555</f>
        <v>0</v>
      </c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R555" s="229" t="s">
        <v>194</v>
      </c>
      <c r="AT555" s="229" t="s">
        <v>152</v>
      </c>
      <c r="AU555" s="229" t="s">
        <v>86</v>
      </c>
      <c r="AY555" s="17" t="s">
        <v>150</v>
      </c>
      <c r="BE555" s="230">
        <f>IF(N555="základní",J555,0)</f>
        <v>0</v>
      </c>
      <c r="BF555" s="230">
        <f>IF(N555="snížená",J555,0)</f>
        <v>0</v>
      </c>
      <c r="BG555" s="230">
        <f>IF(N555="zákl. přenesená",J555,0)</f>
        <v>0</v>
      </c>
      <c r="BH555" s="230">
        <f>IF(N555="sníž. přenesená",J555,0)</f>
        <v>0</v>
      </c>
      <c r="BI555" s="230">
        <f>IF(N555="nulová",J555,0)</f>
        <v>0</v>
      </c>
      <c r="BJ555" s="17" t="s">
        <v>84</v>
      </c>
      <c r="BK555" s="230">
        <f>ROUND(I555*H555,2)</f>
        <v>0</v>
      </c>
      <c r="BL555" s="17" t="s">
        <v>194</v>
      </c>
      <c r="BM555" s="229" t="s">
        <v>797</v>
      </c>
    </row>
    <row r="556" s="13" customFormat="1">
      <c r="A556" s="13"/>
      <c r="B556" s="231"/>
      <c r="C556" s="232"/>
      <c r="D556" s="233" t="s">
        <v>158</v>
      </c>
      <c r="E556" s="234" t="s">
        <v>1</v>
      </c>
      <c r="F556" s="235" t="s">
        <v>798</v>
      </c>
      <c r="G556" s="232"/>
      <c r="H556" s="236">
        <v>29.079999999999998</v>
      </c>
      <c r="I556" s="237"/>
      <c r="J556" s="232"/>
      <c r="K556" s="232"/>
      <c r="L556" s="238"/>
      <c r="M556" s="239"/>
      <c r="N556" s="240"/>
      <c r="O556" s="240"/>
      <c r="P556" s="240"/>
      <c r="Q556" s="240"/>
      <c r="R556" s="240"/>
      <c r="S556" s="240"/>
      <c r="T556" s="241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42" t="s">
        <v>158</v>
      </c>
      <c r="AU556" s="242" t="s">
        <v>86</v>
      </c>
      <c r="AV556" s="13" t="s">
        <v>86</v>
      </c>
      <c r="AW556" s="13" t="s">
        <v>32</v>
      </c>
      <c r="AX556" s="13" t="s">
        <v>76</v>
      </c>
      <c r="AY556" s="242" t="s">
        <v>150</v>
      </c>
    </row>
    <row r="557" s="14" customFormat="1">
      <c r="A557" s="14"/>
      <c r="B557" s="243"/>
      <c r="C557" s="244"/>
      <c r="D557" s="233" t="s">
        <v>158</v>
      </c>
      <c r="E557" s="245" t="s">
        <v>1</v>
      </c>
      <c r="F557" s="246" t="s">
        <v>160</v>
      </c>
      <c r="G557" s="244"/>
      <c r="H557" s="247">
        <v>29.079999999999998</v>
      </c>
      <c r="I557" s="248"/>
      <c r="J557" s="244"/>
      <c r="K557" s="244"/>
      <c r="L557" s="249"/>
      <c r="M557" s="250"/>
      <c r="N557" s="251"/>
      <c r="O557" s="251"/>
      <c r="P557" s="251"/>
      <c r="Q557" s="251"/>
      <c r="R557" s="251"/>
      <c r="S557" s="251"/>
      <c r="T557" s="252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T557" s="253" t="s">
        <v>158</v>
      </c>
      <c r="AU557" s="253" t="s">
        <v>86</v>
      </c>
      <c r="AV557" s="14" t="s">
        <v>157</v>
      </c>
      <c r="AW557" s="14" t="s">
        <v>32</v>
      </c>
      <c r="AX557" s="14" t="s">
        <v>84</v>
      </c>
      <c r="AY557" s="253" t="s">
        <v>150</v>
      </c>
    </row>
    <row r="558" s="2" customFormat="1">
      <c r="A558" s="38"/>
      <c r="B558" s="39"/>
      <c r="C558" s="218" t="s">
        <v>488</v>
      </c>
      <c r="D558" s="218" t="s">
        <v>152</v>
      </c>
      <c r="E558" s="219" t="s">
        <v>799</v>
      </c>
      <c r="F558" s="220" t="s">
        <v>800</v>
      </c>
      <c r="G558" s="221" t="s">
        <v>292</v>
      </c>
      <c r="H558" s="222">
        <v>1</v>
      </c>
      <c r="I558" s="223"/>
      <c r="J558" s="224">
        <f>ROUND(I558*H558,2)</f>
        <v>0</v>
      </c>
      <c r="K558" s="220" t="s">
        <v>1</v>
      </c>
      <c r="L558" s="44"/>
      <c r="M558" s="225" t="s">
        <v>1</v>
      </c>
      <c r="N558" s="226" t="s">
        <v>41</v>
      </c>
      <c r="O558" s="91"/>
      <c r="P558" s="227">
        <f>O558*H558</f>
        <v>0</v>
      </c>
      <c r="Q558" s="227">
        <v>0</v>
      </c>
      <c r="R558" s="227">
        <f>Q558*H558</f>
        <v>0</v>
      </c>
      <c r="S558" s="227">
        <v>0</v>
      </c>
      <c r="T558" s="228">
        <f>S558*H558</f>
        <v>0</v>
      </c>
      <c r="U558" s="38"/>
      <c r="V558" s="38"/>
      <c r="W558" s="38"/>
      <c r="X558" s="38"/>
      <c r="Y558" s="38"/>
      <c r="Z558" s="38"/>
      <c r="AA558" s="38"/>
      <c r="AB558" s="38"/>
      <c r="AC558" s="38"/>
      <c r="AD558" s="38"/>
      <c r="AE558" s="38"/>
      <c r="AR558" s="229" t="s">
        <v>194</v>
      </c>
      <c r="AT558" s="229" t="s">
        <v>152</v>
      </c>
      <c r="AU558" s="229" t="s">
        <v>86</v>
      </c>
      <c r="AY558" s="17" t="s">
        <v>150</v>
      </c>
      <c r="BE558" s="230">
        <f>IF(N558="základní",J558,0)</f>
        <v>0</v>
      </c>
      <c r="BF558" s="230">
        <f>IF(N558="snížená",J558,0)</f>
        <v>0</v>
      </c>
      <c r="BG558" s="230">
        <f>IF(N558="zákl. přenesená",J558,0)</f>
        <v>0</v>
      </c>
      <c r="BH558" s="230">
        <f>IF(N558="sníž. přenesená",J558,0)</f>
        <v>0</v>
      </c>
      <c r="BI558" s="230">
        <f>IF(N558="nulová",J558,0)</f>
        <v>0</v>
      </c>
      <c r="BJ558" s="17" t="s">
        <v>84</v>
      </c>
      <c r="BK558" s="230">
        <f>ROUND(I558*H558,2)</f>
        <v>0</v>
      </c>
      <c r="BL558" s="17" t="s">
        <v>194</v>
      </c>
      <c r="BM558" s="229" t="s">
        <v>801</v>
      </c>
    </row>
    <row r="559" s="13" customFormat="1">
      <c r="A559" s="13"/>
      <c r="B559" s="231"/>
      <c r="C559" s="232"/>
      <c r="D559" s="233" t="s">
        <v>158</v>
      </c>
      <c r="E559" s="234" t="s">
        <v>1</v>
      </c>
      <c r="F559" s="235" t="s">
        <v>84</v>
      </c>
      <c r="G559" s="232"/>
      <c r="H559" s="236">
        <v>1</v>
      </c>
      <c r="I559" s="237"/>
      <c r="J559" s="232"/>
      <c r="K559" s="232"/>
      <c r="L559" s="238"/>
      <c r="M559" s="239"/>
      <c r="N559" s="240"/>
      <c r="O559" s="240"/>
      <c r="P559" s="240"/>
      <c r="Q559" s="240"/>
      <c r="R559" s="240"/>
      <c r="S559" s="240"/>
      <c r="T559" s="241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242" t="s">
        <v>158</v>
      </c>
      <c r="AU559" s="242" t="s">
        <v>86</v>
      </c>
      <c r="AV559" s="13" t="s">
        <v>86</v>
      </c>
      <c r="AW559" s="13" t="s">
        <v>32</v>
      </c>
      <c r="AX559" s="13" t="s">
        <v>76</v>
      </c>
      <c r="AY559" s="242" t="s">
        <v>150</v>
      </c>
    </row>
    <row r="560" s="14" customFormat="1">
      <c r="A560" s="14"/>
      <c r="B560" s="243"/>
      <c r="C560" s="244"/>
      <c r="D560" s="233" t="s">
        <v>158</v>
      </c>
      <c r="E560" s="245" t="s">
        <v>1</v>
      </c>
      <c r="F560" s="246" t="s">
        <v>160</v>
      </c>
      <c r="G560" s="244"/>
      <c r="H560" s="247">
        <v>1</v>
      </c>
      <c r="I560" s="248"/>
      <c r="J560" s="244"/>
      <c r="K560" s="244"/>
      <c r="L560" s="249"/>
      <c r="M560" s="250"/>
      <c r="N560" s="251"/>
      <c r="O560" s="251"/>
      <c r="P560" s="251"/>
      <c r="Q560" s="251"/>
      <c r="R560" s="251"/>
      <c r="S560" s="251"/>
      <c r="T560" s="252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T560" s="253" t="s">
        <v>158</v>
      </c>
      <c r="AU560" s="253" t="s">
        <v>86</v>
      </c>
      <c r="AV560" s="14" t="s">
        <v>157</v>
      </c>
      <c r="AW560" s="14" t="s">
        <v>32</v>
      </c>
      <c r="AX560" s="14" t="s">
        <v>84</v>
      </c>
      <c r="AY560" s="253" t="s">
        <v>150</v>
      </c>
    </row>
    <row r="561" s="2" customFormat="1">
      <c r="A561" s="38"/>
      <c r="B561" s="39"/>
      <c r="C561" s="218" t="s">
        <v>802</v>
      </c>
      <c r="D561" s="218" t="s">
        <v>152</v>
      </c>
      <c r="E561" s="219" t="s">
        <v>803</v>
      </c>
      <c r="F561" s="220" t="s">
        <v>804</v>
      </c>
      <c r="G561" s="221" t="s">
        <v>292</v>
      </c>
      <c r="H561" s="222">
        <v>1</v>
      </c>
      <c r="I561" s="223"/>
      <c r="J561" s="224">
        <f>ROUND(I561*H561,2)</f>
        <v>0</v>
      </c>
      <c r="K561" s="220" t="s">
        <v>1</v>
      </c>
      <c r="L561" s="44"/>
      <c r="M561" s="225" t="s">
        <v>1</v>
      </c>
      <c r="N561" s="226" t="s">
        <v>41</v>
      </c>
      <c r="O561" s="91"/>
      <c r="P561" s="227">
        <f>O561*H561</f>
        <v>0</v>
      </c>
      <c r="Q561" s="227">
        <v>0</v>
      </c>
      <c r="R561" s="227">
        <f>Q561*H561</f>
        <v>0</v>
      </c>
      <c r="S561" s="227">
        <v>0</v>
      </c>
      <c r="T561" s="228">
        <f>S561*H561</f>
        <v>0</v>
      </c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8"/>
      <c r="AR561" s="229" t="s">
        <v>194</v>
      </c>
      <c r="AT561" s="229" t="s">
        <v>152</v>
      </c>
      <c r="AU561" s="229" t="s">
        <v>86</v>
      </c>
      <c r="AY561" s="17" t="s">
        <v>150</v>
      </c>
      <c r="BE561" s="230">
        <f>IF(N561="základní",J561,0)</f>
        <v>0</v>
      </c>
      <c r="BF561" s="230">
        <f>IF(N561="snížená",J561,0)</f>
        <v>0</v>
      </c>
      <c r="BG561" s="230">
        <f>IF(N561="zákl. přenesená",J561,0)</f>
        <v>0</v>
      </c>
      <c r="BH561" s="230">
        <f>IF(N561="sníž. přenesená",J561,0)</f>
        <v>0</v>
      </c>
      <c r="BI561" s="230">
        <f>IF(N561="nulová",J561,0)</f>
        <v>0</v>
      </c>
      <c r="BJ561" s="17" t="s">
        <v>84</v>
      </c>
      <c r="BK561" s="230">
        <f>ROUND(I561*H561,2)</f>
        <v>0</v>
      </c>
      <c r="BL561" s="17" t="s">
        <v>194</v>
      </c>
      <c r="BM561" s="229" t="s">
        <v>805</v>
      </c>
    </row>
    <row r="562" s="13" customFormat="1">
      <c r="A562" s="13"/>
      <c r="B562" s="231"/>
      <c r="C562" s="232"/>
      <c r="D562" s="233" t="s">
        <v>158</v>
      </c>
      <c r="E562" s="234" t="s">
        <v>1</v>
      </c>
      <c r="F562" s="235" t="s">
        <v>84</v>
      </c>
      <c r="G562" s="232"/>
      <c r="H562" s="236">
        <v>1</v>
      </c>
      <c r="I562" s="237"/>
      <c r="J562" s="232"/>
      <c r="K562" s="232"/>
      <c r="L562" s="238"/>
      <c r="M562" s="239"/>
      <c r="N562" s="240"/>
      <c r="O562" s="240"/>
      <c r="P562" s="240"/>
      <c r="Q562" s="240"/>
      <c r="R562" s="240"/>
      <c r="S562" s="240"/>
      <c r="T562" s="241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42" t="s">
        <v>158</v>
      </c>
      <c r="AU562" s="242" t="s">
        <v>86</v>
      </c>
      <c r="AV562" s="13" t="s">
        <v>86</v>
      </c>
      <c r="AW562" s="13" t="s">
        <v>32</v>
      </c>
      <c r="AX562" s="13" t="s">
        <v>76</v>
      </c>
      <c r="AY562" s="242" t="s">
        <v>150</v>
      </c>
    </row>
    <row r="563" s="14" customFormat="1">
      <c r="A563" s="14"/>
      <c r="B563" s="243"/>
      <c r="C563" s="244"/>
      <c r="D563" s="233" t="s">
        <v>158</v>
      </c>
      <c r="E563" s="245" t="s">
        <v>1</v>
      </c>
      <c r="F563" s="246" t="s">
        <v>160</v>
      </c>
      <c r="G563" s="244"/>
      <c r="H563" s="247">
        <v>1</v>
      </c>
      <c r="I563" s="248"/>
      <c r="J563" s="244"/>
      <c r="K563" s="244"/>
      <c r="L563" s="249"/>
      <c r="M563" s="250"/>
      <c r="N563" s="251"/>
      <c r="O563" s="251"/>
      <c r="P563" s="251"/>
      <c r="Q563" s="251"/>
      <c r="R563" s="251"/>
      <c r="S563" s="251"/>
      <c r="T563" s="252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T563" s="253" t="s">
        <v>158</v>
      </c>
      <c r="AU563" s="253" t="s">
        <v>86</v>
      </c>
      <c r="AV563" s="14" t="s">
        <v>157</v>
      </c>
      <c r="AW563" s="14" t="s">
        <v>32</v>
      </c>
      <c r="AX563" s="14" t="s">
        <v>84</v>
      </c>
      <c r="AY563" s="253" t="s">
        <v>150</v>
      </c>
    </row>
    <row r="564" s="2" customFormat="1">
      <c r="A564" s="38"/>
      <c r="B564" s="39"/>
      <c r="C564" s="218" t="s">
        <v>492</v>
      </c>
      <c r="D564" s="218" t="s">
        <v>152</v>
      </c>
      <c r="E564" s="219" t="s">
        <v>806</v>
      </c>
      <c r="F564" s="220" t="s">
        <v>807</v>
      </c>
      <c r="G564" s="221" t="s">
        <v>326</v>
      </c>
      <c r="H564" s="222">
        <v>46.280000000000001</v>
      </c>
      <c r="I564" s="223"/>
      <c r="J564" s="224">
        <f>ROUND(I564*H564,2)</f>
        <v>0</v>
      </c>
      <c r="K564" s="220" t="s">
        <v>1</v>
      </c>
      <c r="L564" s="44"/>
      <c r="M564" s="225" t="s">
        <v>1</v>
      </c>
      <c r="N564" s="226" t="s">
        <v>41</v>
      </c>
      <c r="O564" s="91"/>
      <c r="P564" s="227">
        <f>O564*H564</f>
        <v>0</v>
      </c>
      <c r="Q564" s="227">
        <v>0</v>
      </c>
      <c r="R564" s="227">
        <f>Q564*H564</f>
        <v>0</v>
      </c>
      <c r="S564" s="227">
        <v>0</v>
      </c>
      <c r="T564" s="228">
        <f>S564*H564</f>
        <v>0</v>
      </c>
      <c r="U564" s="38"/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  <c r="AR564" s="229" t="s">
        <v>194</v>
      </c>
      <c r="AT564" s="229" t="s">
        <v>152</v>
      </c>
      <c r="AU564" s="229" t="s">
        <v>86</v>
      </c>
      <c r="AY564" s="17" t="s">
        <v>150</v>
      </c>
      <c r="BE564" s="230">
        <f>IF(N564="základní",J564,0)</f>
        <v>0</v>
      </c>
      <c r="BF564" s="230">
        <f>IF(N564="snížená",J564,0)</f>
        <v>0</v>
      </c>
      <c r="BG564" s="230">
        <f>IF(N564="zákl. přenesená",J564,0)</f>
        <v>0</v>
      </c>
      <c r="BH564" s="230">
        <f>IF(N564="sníž. přenesená",J564,0)</f>
        <v>0</v>
      </c>
      <c r="BI564" s="230">
        <f>IF(N564="nulová",J564,0)</f>
        <v>0</v>
      </c>
      <c r="BJ564" s="17" t="s">
        <v>84</v>
      </c>
      <c r="BK564" s="230">
        <f>ROUND(I564*H564,2)</f>
        <v>0</v>
      </c>
      <c r="BL564" s="17" t="s">
        <v>194</v>
      </c>
      <c r="BM564" s="229" t="s">
        <v>808</v>
      </c>
    </row>
    <row r="565" s="13" customFormat="1">
      <c r="A565" s="13"/>
      <c r="B565" s="231"/>
      <c r="C565" s="232"/>
      <c r="D565" s="233" t="s">
        <v>158</v>
      </c>
      <c r="E565" s="234" t="s">
        <v>1</v>
      </c>
      <c r="F565" s="235" t="s">
        <v>809</v>
      </c>
      <c r="G565" s="232"/>
      <c r="H565" s="236">
        <v>46.280000000000001</v>
      </c>
      <c r="I565" s="237"/>
      <c r="J565" s="232"/>
      <c r="K565" s="232"/>
      <c r="L565" s="238"/>
      <c r="M565" s="239"/>
      <c r="N565" s="240"/>
      <c r="O565" s="240"/>
      <c r="P565" s="240"/>
      <c r="Q565" s="240"/>
      <c r="R565" s="240"/>
      <c r="S565" s="240"/>
      <c r="T565" s="241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42" t="s">
        <v>158</v>
      </c>
      <c r="AU565" s="242" t="s">
        <v>86</v>
      </c>
      <c r="AV565" s="13" t="s">
        <v>86</v>
      </c>
      <c r="AW565" s="13" t="s">
        <v>32</v>
      </c>
      <c r="AX565" s="13" t="s">
        <v>76</v>
      </c>
      <c r="AY565" s="242" t="s">
        <v>150</v>
      </c>
    </row>
    <row r="566" s="14" customFormat="1">
      <c r="A566" s="14"/>
      <c r="B566" s="243"/>
      <c r="C566" s="244"/>
      <c r="D566" s="233" t="s">
        <v>158</v>
      </c>
      <c r="E566" s="245" t="s">
        <v>1</v>
      </c>
      <c r="F566" s="246" t="s">
        <v>160</v>
      </c>
      <c r="G566" s="244"/>
      <c r="H566" s="247">
        <v>46.280000000000001</v>
      </c>
      <c r="I566" s="248"/>
      <c r="J566" s="244"/>
      <c r="K566" s="244"/>
      <c r="L566" s="249"/>
      <c r="M566" s="250"/>
      <c r="N566" s="251"/>
      <c r="O566" s="251"/>
      <c r="P566" s="251"/>
      <c r="Q566" s="251"/>
      <c r="R566" s="251"/>
      <c r="S566" s="251"/>
      <c r="T566" s="252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T566" s="253" t="s">
        <v>158</v>
      </c>
      <c r="AU566" s="253" t="s">
        <v>86</v>
      </c>
      <c r="AV566" s="14" t="s">
        <v>157</v>
      </c>
      <c r="AW566" s="14" t="s">
        <v>32</v>
      </c>
      <c r="AX566" s="14" t="s">
        <v>84</v>
      </c>
      <c r="AY566" s="253" t="s">
        <v>150</v>
      </c>
    </row>
    <row r="567" s="2" customFormat="1">
      <c r="A567" s="38"/>
      <c r="B567" s="39"/>
      <c r="C567" s="218" t="s">
        <v>810</v>
      </c>
      <c r="D567" s="218" t="s">
        <v>152</v>
      </c>
      <c r="E567" s="219" t="s">
        <v>811</v>
      </c>
      <c r="F567" s="220" t="s">
        <v>812</v>
      </c>
      <c r="G567" s="221" t="s">
        <v>585</v>
      </c>
      <c r="H567" s="275"/>
      <c r="I567" s="223"/>
      <c r="J567" s="224">
        <f>ROUND(I567*H567,2)</f>
        <v>0</v>
      </c>
      <c r="K567" s="220" t="s">
        <v>156</v>
      </c>
      <c r="L567" s="44"/>
      <c r="M567" s="225" t="s">
        <v>1</v>
      </c>
      <c r="N567" s="226" t="s">
        <v>41</v>
      </c>
      <c r="O567" s="91"/>
      <c r="P567" s="227">
        <f>O567*H567</f>
        <v>0</v>
      </c>
      <c r="Q567" s="227">
        <v>0</v>
      </c>
      <c r="R567" s="227">
        <f>Q567*H567</f>
        <v>0</v>
      </c>
      <c r="S567" s="227">
        <v>0</v>
      </c>
      <c r="T567" s="228">
        <f>S567*H567</f>
        <v>0</v>
      </c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  <c r="AE567" s="38"/>
      <c r="AR567" s="229" t="s">
        <v>194</v>
      </c>
      <c r="AT567" s="229" t="s">
        <v>152</v>
      </c>
      <c r="AU567" s="229" t="s">
        <v>86</v>
      </c>
      <c r="AY567" s="17" t="s">
        <v>150</v>
      </c>
      <c r="BE567" s="230">
        <f>IF(N567="základní",J567,0)</f>
        <v>0</v>
      </c>
      <c r="BF567" s="230">
        <f>IF(N567="snížená",J567,0)</f>
        <v>0</v>
      </c>
      <c r="BG567" s="230">
        <f>IF(N567="zákl. přenesená",J567,0)</f>
        <v>0</v>
      </c>
      <c r="BH567" s="230">
        <f>IF(N567="sníž. přenesená",J567,0)</f>
        <v>0</v>
      </c>
      <c r="BI567" s="230">
        <f>IF(N567="nulová",J567,0)</f>
        <v>0</v>
      </c>
      <c r="BJ567" s="17" t="s">
        <v>84</v>
      </c>
      <c r="BK567" s="230">
        <f>ROUND(I567*H567,2)</f>
        <v>0</v>
      </c>
      <c r="BL567" s="17" t="s">
        <v>194</v>
      </c>
      <c r="BM567" s="229" t="s">
        <v>813</v>
      </c>
    </row>
    <row r="568" s="12" customFormat="1" ht="22.8" customHeight="1">
      <c r="A568" s="12"/>
      <c r="B568" s="202"/>
      <c r="C568" s="203"/>
      <c r="D568" s="204" t="s">
        <v>75</v>
      </c>
      <c r="E568" s="216" t="s">
        <v>814</v>
      </c>
      <c r="F568" s="216" t="s">
        <v>815</v>
      </c>
      <c r="G568" s="203"/>
      <c r="H568" s="203"/>
      <c r="I568" s="206"/>
      <c r="J568" s="217">
        <f>BK568</f>
        <v>0</v>
      </c>
      <c r="K568" s="203"/>
      <c r="L568" s="208"/>
      <c r="M568" s="209"/>
      <c r="N568" s="210"/>
      <c r="O568" s="210"/>
      <c r="P568" s="211">
        <f>SUM(P569:P601)</f>
        <v>0</v>
      </c>
      <c r="Q568" s="210"/>
      <c r="R568" s="211">
        <f>SUM(R569:R601)</f>
        <v>0</v>
      </c>
      <c r="S568" s="210"/>
      <c r="T568" s="212">
        <f>SUM(T569:T601)</f>
        <v>0</v>
      </c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R568" s="213" t="s">
        <v>86</v>
      </c>
      <c r="AT568" s="214" t="s">
        <v>75</v>
      </c>
      <c r="AU568" s="214" t="s">
        <v>84</v>
      </c>
      <c r="AY568" s="213" t="s">
        <v>150</v>
      </c>
      <c r="BK568" s="215">
        <f>SUM(BK569:BK601)</f>
        <v>0</v>
      </c>
    </row>
    <row r="569" s="2" customFormat="1" ht="33" customHeight="1">
      <c r="A569" s="38"/>
      <c r="B569" s="39"/>
      <c r="C569" s="218" t="s">
        <v>495</v>
      </c>
      <c r="D569" s="218" t="s">
        <v>152</v>
      </c>
      <c r="E569" s="219" t="s">
        <v>816</v>
      </c>
      <c r="F569" s="220" t="s">
        <v>817</v>
      </c>
      <c r="G569" s="221" t="s">
        <v>155</v>
      </c>
      <c r="H569" s="222">
        <v>6.5999999999999996</v>
      </c>
      <c r="I569" s="223"/>
      <c r="J569" s="224">
        <f>ROUND(I569*H569,2)</f>
        <v>0</v>
      </c>
      <c r="K569" s="220" t="s">
        <v>156</v>
      </c>
      <c r="L569" s="44"/>
      <c r="M569" s="225" t="s">
        <v>1</v>
      </c>
      <c r="N569" s="226" t="s">
        <v>41</v>
      </c>
      <c r="O569" s="91"/>
      <c r="P569" s="227">
        <f>O569*H569</f>
        <v>0</v>
      </c>
      <c r="Q569" s="227">
        <v>0</v>
      </c>
      <c r="R569" s="227">
        <f>Q569*H569</f>
        <v>0</v>
      </c>
      <c r="S569" s="227">
        <v>0</v>
      </c>
      <c r="T569" s="228">
        <f>S569*H569</f>
        <v>0</v>
      </c>
      <c r="U569" s="38"/>
      <c r="V569" s="38"/>
      <c r="W569" s="38"/>
      <c r="X569" s="38"/>
      <c r="Y569" s="38"/>
      <c r="Z569" s="38"/>
      <c r="AA569" s="38"/>
      <c r="AB569" s="38"/>
      <c r="AC569" s="38"/>
      <c r="AD569" s="38"/>
      <c r="AE569" s="38"/>
      <c r="AR569" s="229" t="s">
        <v>194</v>
      </c>
      <c r="AT569" s="229" t="s">
        <v>152</v>
      </c>
      <c r="AU569" s="229" t="s">
        <v>86</v>
      </c>
      <c r="AY569" s="17" t="s">
        <v>150</v>
      </c>
      <c r="BE569" s="230">
        <f>IF(N569="základní",J569,0)</f>
        <v>0</v>
      </c>
      <c r="BF569" s="230">
        <f>IF(N569="snížená",J569,0)</f>
        <v>0</v>
      </c>
      <c r="BG569" s="230">
        <f>IF(N569="zákl. přenesená",J569,0)</f>
        <v>0</v>
      </c>
      <c r="BH569" s="230">
        <f>IF(N569="sníž. přenesená",J569,0)</f>
        <v>0</v>
      </c>
      <c r="BI569" s="230">
        <f>IF(N569="nulová",J569,0)</f>
        <v>0</v>
      </c>
      <c r="BJ569" s="17" t="s">
        <v>84</v>
      </c>
      <c r="BK569" s="230">
        <f>ROUND(I569*H569,2)</f>
        <v>0</v>
      </c>
      <c r="BL569" s="17" t="s">
        <v>194</v>
      </c>
      <c r="BM569" s="229" t="s">
        <v>818</v>
      </c>
    </row>
    <row r="570" s="13" customFormat="1">
      <c r="A570" s="13"/>
      <c r="B570" s="231"/>
      <c r="C570" s="232"/>
      <c r="D570" s="233" t="s">
        <v>158</v>
      </c>
      <c r="E570" s="234" t="s">
        <v>1</v>
      </c>
      <c r="F570" s="235" t="s">
        <v>819</v>
      </c>
      <c r="G570" s="232"/>
      <c r="H570" s="236">
        <v>6.5999999999999996</v>
      </c>
      <c r="I570" s="237"/>
      <c r="J570" s="232"/>
      <c r="K570" s="232"/>
      <c r="L570" s="238"/>
      <c r="M570" s="239"/>
      <c r="N570" s="240"/>
      <c r="O570" s="240"/>
      <c r="P570" s="240"/>
      <c r="Q570" s="240"/>
      <c r="R570" s="240"/>
      <c r="S570" s="240"/>
      <c r="T570" s="241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42" t="s">
        <v>158</v>
      </c>
      <c r="AU570" s="242" t="s">
        <v>86</v>
      </c>
      <c r="AV570" s="13" t="s">
        <v>86</v>
      </c>
      <c r="AW570" s="13" t="s">
        <v>32</v>
      </c>
      <c r="AX570" s="13" t="s">
        <v>76</v>
      </c>
      <c r="AY570" s="242" t="s">
        <v>150</v>
      </c>
    </row>
    <row r="571" s="14" customFormat="1">
      <c r="A571" s="14"/>
      <c r="B571" s="243"/>
      <c r="C571" s="244"/>
      <c r="D571" s="233" t="s">
        <v>158</v>
      </c>
      <c r="E571" s="245" t="s">
        <v>1</v>
      </c>
      <c r="F571" s="246" t="s">
        <v>160</v>
      </c>
      <c r="G571" s="244"/>
      <c r="H571" s="247">
        <v>6.5999999999999996</v>
      </c>
      <c r="I571" s="248"/>
      <c r="J571" s="244"/>
      <c r="K571" s="244"/>
      <c r="L571" s="249"/>
      <c r="M571" s="250"/>
      <c r="N571" s="251"/>
      <c r="O571" s="251"/>
      <c r="P571" s="251"/>
      <c r="Q571" s="251"/>
      <c r="R571" s="251"/>
      <c r="S571" s="251"/>
      <c r="T571" s="252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T571" s="253" t="s">
        <v>158</v>
      </c>
      <c r="AU571" s="253" t="s">
        <v>86</v>
      </c>
      <c r="AV571" s="14" t="s">
        <v>157</v>
      </c>
      <c r="AW571" s="14" t="s">
        <v>32</v>
      </c>
      <c r="AX571" s="14" t="s">
        <v>84</v>
      </c>
      <c r="AY571" s="253" t="s">
        <v>150</v>
      </c>
    </row>
    <row r="572" s="2" customFormat="1" ht="33" customHeight="1">
      <c r="A572" s="38"/>
      <c r="B572" s="39"/>
      <c r="C572" s="218" t="s">
        <v>820</v>
      </c>
      <c r="D572" s="218" t="s">
        <v>152</v>
      </c>
      <c r="E572" s="219" t="s">
        <v>821</v>
      </c>
      <c r="F572" s="220" t="s">
        <v>822</v>
      </c>
      <c r="G572" s="221" t="s">
        <v>155</v>
      </c>
      <c r="H572" s="222">
        <v>27.763000000000002</v>
      </c>
      <c r="I572" s="223"/>
      <c r="J572" s="224">
        <f>ROUND(I572*H572,2)</f>
        <v>0</v>
      </c>
      <c r="K572" s="220" t="s">
        <v>1</v>
      </c>
      <c r="L572" s="44"/>
      <c r="M572" s="225" t="s">
        <v>1</v>
      </c>
      <c r="N572" s="226" t="s">
        <v>41</v>
      </c>
      <c r="O572" s="91"/>
      <c r="P572" s="227">
        <f>O572*H572</f>
        <v>0</v>
      </c>
      <c r="Q572" s="227">
        <v>0</v>
      </c>
      <c r="R572" s="227">
        <f>Q572*H572</f>
        <v>0</v>
      </c>
      <c r="S572" s="227">
        <v>0</v>
      </c>
      <c r="T572" s="228">
        <f>S572*H572</f>
        <v>0</v>
      </c>
      <c r="U572" s="38"/>
      <c r="V572" s="38"/>
      <c r="W572" s="38"/>
      <c r="X572" s="38"/>
      <c r="Y572" s="38"/>
      <c r="Z572" s="38"/>
      <c r="AA572" s="38"/>
      <c r="AB572" s="38"/>
      <c r="AC572" s="38"/>
      <c r="AD572" s="38"/>
      <c r="AE572" s="38"/>
      <c r="AR572" s="229" t="s">
        <v>194</v>
      </c>
      <c r="AT572" s="229" t="s">
        <v>152</v>
      </c>
      <c r="AU572" s="229" t="s">
        <v>86</v>
      </c>
      <c r="AY572" s="17" t="s">
        <v>150</v>
      </c>
      <c r="BE572" s="230">
        <f>IF(N572="základní",J572,0)</f>
        <v>0</v>
      </c>
      <c r="BF572" s="230">
        <f>IF(N572="snížená",J572,0)</f>
        <v>0</v>
      </c>
      <c r="BG572" s="230">
        <f>IF(N572="zákl. přenesená",J572,0)</f>
        <v>0</v>
      </c>
      <c r="BH572" s="230">
        <f>IF(N572="sníž. přenesená",J572,0)</f>
        <v>0</v>
      </c>
      <c r="BI572" s="230">
        <f>IF(N572="nulová",J572,0)</f>
        <v>0</v>
      </c>
      <c r="BJ572" s="17" t="s">
        <v>84</v>
      </c>
      <c r="BK572" s="230">
        <f>ROUND(I572*H572,2)</f>
        <v>0</v>
      </c>
      <c r="BL572" s="17" t="s">
        <v>194</v>
      </c>
      <c r="BM572" s="229" t="s">
        <v>823</v>
      </c>
    </row>
    <row r="573" s="13" customFormat="1">
      <c r="A573" s="13"/>
      <c r="B573" s="231"/>
      <c r="C573" s="232"/>
      <c r="D573" s="233" t="s">
        <v>158</v>
      </c>
      <c r="E573" s="234" t="s">
        <v>1</v>
      </c>
      <c r="F573" s="235" t="s">
        <v>824</v>
      </c>
      <c r="G573" s="232"/>
      <c r="H573" s="236">
        <v>12.188000000000001</v>
      </c>
      <c r="I573" s="237"/>
      <c r="J573" s="232"/>
      <c r="K573" s="232"/>
      <c r="L573" s="238"/>
      <c r="M573" s="239"/>
      <c r="N573" s="240"/>
      <c r="O573" s="240"/>
      <c r="P573" s="240"/>
      <c r="Q573" s="240"/>
      <c r="R573" s="240"/>
      <c r="S573" s="240"/>
      <c r="T573" s="241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42" t="s">
        <v>158</v>
      </c>
      <c r="AU573" s="242" t="s">
        <v>86</v>
      </c>
      <c r="AV573" s="13" t="s">
        <v>86</v>
      </c>
      <c r="AW573" s="13" t="s">
        <v>32</v>
      </c>
      <c r="AX573" s="13" t="s">
        <v>76</v>
      </c>
      <c r="AY573" s="242" t="s">
        <v>150</v>
      </c>
    </row>
    <row r="574" s="13" customFormat="1">
      <c r="A574" s="13"/>
      <c r="B574" s="231"/>
      <c r="C574" s="232"/>
      <c r="D574" s="233" t="s">
        <v>158</v>
      </c>
      <c r="E574" s="234" t="s">
        <v>1</v>
      </c>
      <c r="F574" s="235" t="s">
        <v>825</v>
      </c>
      <c r="G574" s="232"/>
      <c r="H574" s="236">
        <v>15.574999999999999</v>
      </c>
      <c r="I574" s="237"/>
      <c r="J574" s="232"/>
      <c r="K574" s="232"/>
      <c r="L574" s="238"/>
      <c r="M574" s="239"/>
      <c r="N574" s="240"/>
      <c r="O574" s="240"/>
      <c r="P574" s="240"/>
      <c r="Q574" s="240"/>
      <c r="R574" s="240"/>
      <c r="S574" s="240"/>
      <c r="T574" s="241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42" t="s">
        <v>158</v>
      </c>
      <c r="AU574" s="242" t="s">
        <v>86</v>
      </c>
      <c r="AV574" s="13" t="s">
        <v>86</v>
      </c>
      <c r="AW574" s="13" t="s">
        <v>32</v>
      </c>
      <c r="AX574" s="13" t="s">
        <v>76</v>
      </c>
      <c r="AY574" s="242" t="s">
        <v>150</v>
      </c>
    </row>
    <row r="575" s="14" customFormat="1">
      <c r="A575" s="14"/>
      <c r="B575" s="243"/>
      <c r="C575" s="244"/>
      <c r="D575" s="233" t="s">
        <v>158</v>
      </c>
      <c r="E575" s="245" t="s">
        <v>1</v>
      </c>
      <c r="F575" s="246" t="s">
        <v>160</v>
      </c>
      <c r="G575" s="244"/>
      <c r="H575" s="247">
        <v>27.762999999999998</v>
      </c>
      <c r="I575" s="248"/>
      <c r="J575" s="244"/>
      <c r="K575" s="244"/>
      <c r="L575" s="249"/>
      <c r="M575" s="250"/>
      <c r="N575" s="251"/>
      <c r="O575" s="251"/>
      <c r="P575" s="251"/>
      <c r="Q575" s="251"/>
      <c r="R575" s="251"/>
      <c r="S575" s="251"/>
      <c r="T575" s="252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53" t="s">
        <v>158</v>
      </c>
      <c r="AU575" s="253" t="s">
        <v>86</v>
      </c>
      <c r="AV575" s="14" t="s">
        <v>157</v>
      </c>
      <c r="AW575" s="14" t="s">
        <v>32</v>
      </c>
      <c r="AX575" s="14" t="s">
        <v>84</v>
      </c>
      <c r="AY575" s="253" t="s">
        <v>150</v>
      </c>
    </row>
    <row r="576" s="2" customFormat="1" ht="33" customHeight="1">
      <c r="A576" s="38"/>
      <c r="B576" s="39"/>
      <c r="C576" s="218" t="s">
        <v>499</v>
      </c>
      <c r="D576" s="218" t="s">
        <v>152</v>
      </c>
      <c r="E576" s="219" t="s">
        <v>826</v>
      </c>
      <c r="F576" s="220" t="s">
        <v>827</v>
      </c>
      <c r="G576" s="221" t="s">
        <v>155</v>
      </c>
      <c r="H576" s="222">
        <v>29.609999999999999</v>
      </c>
      <c r="I576" s="223"/>
      <c r="J576" s="224">
        <f>ROUND(I576*H576,2)</f>
        <v>0</v>
      </c>
      <c r="K576" s="220" t="s">
        <v>1</v>
      </c>
      <c r="L576" s="44"/>
      <c r="M576" s="225" t="s">
        <v>1</v>
      </c>
      <c r="N576" s="226" t="s">
        <v>41</v>
      </c>
      <c r="O576" s="91"/>
      <c r="P576" s="227">
        <f>O576*H576</f>
        <v>0</v>
      </c>
      <c r="Q576" s="227">
        <v>0</v>
      </c>
      <c r="R576" s="227">
        <f>Q576*H576</f>
        <v>0</v>
      </c>
      <c r="S576" s="227">
        <v>0</v>
      </c>
      <c r="T576" s="228">
        <f>S576*H576</f>
        <v>0</v>
      </c>
      <c r="U576" s="38"/>
      <c r="V576" s="38"/>
      <c r="W576" s="38"/>
      <c r="X576" s="38"/>
      <c r="Y576" s="38"/>
      <c r="Z576" s="38"/>
      <c r="AA576" s="38"/>
      <c r="AB576" s="38"/>
      <c r="AC576" s="38"/>
      <c r="AD576" s="38"/>
      <c r="AE576" s="38"/>
      <c r="AR576" s="229" t="s">
        <v>194</v>
      </c>
      <c r="AT576" s="229" t="s">
        <v>152</v>
      </c>
      <c r="AU576" s="229" t="s">
        <v>86</v>
      </c>
      <c r="AY576" s="17" t="s">
        <v>150</v>
      </c>
      <c r="BE576" s="230">
        <f>IF(N576="základní",J576,0)</f>
        <v>0</v>
      </c>
      <c r="BF576" s="230">
        <f>IF(N576="snížená",J576,0)</f>
        <v>0</v>
      </c>
      <c r="BG576" s="230">
        <f>IF(N576="zákl. přenesená",J576,0)</f>
        <v>0</v>
      </c>
      <c r="BH576" s="230">
        <f>IF(N576="sníž. přenesená",J576,0)</f>
        <v>0</v>
      </c>
      <c r="BI576" s="230">
        <f>IF(N576="nulová",J576,0)</f>
        <v>0</v>
      </c>
      <c r="BJ576" s="17" t="s">
        <v>84</v>
      </c>
      <c r="BK576" s="230">
        <f>ROUND(I576*H576,2)</f>
        <v>0</v>
      </c>
      <c r="BL576" s="17" t="s">
        <v>194</v>
      </c>
      <c r="BM576" s="229" t="s">
        <v>828</v>
      </c>
    </row>
    <row r="577" s="13" customFormat="1">
      <c r="A577" s="13"/>
      <c r="B577" s="231"/>
      <c r="C577" s="232"/>
      <c r="D577" s="233" t="s">
        <v>158</v>
      </c>
      <c r="E577" s="234" t="s">
        <v>1</v>
      </c>
      <c r="F577" s="235" t="s">
        <v>829</v>
      </c>
      <c r="G577" s="232"/>
      <c r="H577" s="236">
        <v>29.609999999999999</v>
      </c>
      <c r="I577" s="237"/>
      <c r="J577" s="232"/>
      <c r="K577" s="232"/>
      <c r="L577" s="238"/>
      <c r="M577" s="239"/>
      <c r="N577" s="240"/>
      <c r="O577" s="240"/>
      <c r="P577" s="240"/>
      <c r="Q577" s="240"/>
      <c r="R577" s="240"/>
      <c r="S577" s="240"/>
      <c r="T577" s="241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242" t="s">
        <v>158</v>
      </c>
      <c r="AU577" s="242" t="s">
        <v>86</v>
      </c>
      <c r="AV577" s="13" t="s">
        <v>86</v>
      </c>
      <c r="AW577" s="13" t="s">
        <v>32</v>
      </c>
      <c r="AX577" s="13" t="s">
        <v>76</v>
      </c>
      <c r="AY577" s="242" t="s">
        <v>150</v>
      </c>
    </row>
    <row r="578" s="14" customFormat="1">
      <c r="A578" s="14"/>
      <c r="B578" s="243"/>
      <c r="C578" s="244"/>
      <c r="D578" s="233" t="s">
        <v>158</v>
      </c>
      <c r="E578" s="245" t="s">
        <v>1</v>
      </c>
      <c r="F578" s="246" t="s">
        <v>160</v>
      </c>
      <c r="G578" s="244"/>
      <c r="H578" s="247">
        <v>29.609999999999999</v>
      </c>
      <c r="I578" s="248"/>
      <c r="J578" s="244"/>
      <c r="K578" s="244"/>
      <c r="L578" s="249"/>
      <c r="M578" s="250"/>
      <c r="N578" s="251"/>
      <c r="O578" s="251"/>
      <c r="P578" s="251"/>
      <c r="Q578" s="251"/>
      <c r="R578" s="251"/>
      <c r="S578" s="251"/>
      <c r="T578" s="252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T578" s="253" t="s">
        <v>158</v>
      </c>
      <c r="AU578" s="253" t="s">
        <v>86</v>
      </c>
      <c r="AV578" s="14" t="s">
        <v>157</v>
      </c>
      <c r="AW578" s="14" t="s">
        <v>32</v>
      </c>
      <c r="AX578" s="14" t="s">
        <v>84</v>
      </c>
      <c r="AY578" s="253" t="s">
        <v>150</v>
      </c>
    </row>
    <row r="579" s="2" customFormat="1" ht="33" customHeight="1">
      <c r="A579" s="38"/>
      <c r="B579" s="39"/>
      <c r="C579" s="218" t="s">
        <v>830</v>
      </c>
      <c r="D579" s="218" t="s">
        <v>152</v>
      </c>
      <c r="E579" s="219" t="s">
        <v>831</v>
      </c>
      <c r="F579" s="220" t="s">
        <v>832</v>
      </c>
      <c r="G579" s="221" t="s">
        <v>155</v>
      </c>
      <c r="H579" s="222">
        <v>49.140999999999998</v>
      </c>
      <c r="I579" s="223"/>
      <c r="J579" s="224">
        <f>ROUND(I579*H579,2)</f>
        <v>0</v>
      </c>
      <c r="K579" s="220" t="s">
        <v>156</v>
      </c>
      <c r="L579" s="44"/>
      <c r="M579" s="225" t="s">
        <v>1</v>
      </c>
      <c r="N579" s="226" t="s">
        <v>41</v>
      </c>
      <c r="O579" s="91"/>
      <c r="P579" s="227">
        <f>O579*H579</f>
        <v>0</v>
      </c>
      <c r="Q579" s="227">
        <v>0</v>
      </c>
      <c r="R579" s="227">
        <f>Q579*H579</f>
        <v>0</v>
      </c>
      <c r="S579" s="227">
        <v>0</v>
      </c>
      <c r="T579" s="228">
        <f>S579*H579</f>
        <v>0</v>
      </c>
      <c r="U579" s="38"/>
      <c r="V579" s="38"/>
      <c r="W579" s="38"/>
      <c r="X579" s="38"/>
      <c r="Y579" s="38"/>
      <c r="Z579" s="38"/>
      <c r="AA579" s="38"/>
      <c r="AB579" s="38"/>
      <c r="AC579" s="38"/>
      <c r="AD579" s="38"/>
      <c r="AE579" s="38"/>
      <c r="AR579" s="229" t="s">
        <v>194</v>
      </c>
      <c r="AT579" s="229" t="s">
        <v>152</v>
      </c>
      <c r="AU579" s="229" t="s">
        <v>86</v>
      </c>
      <c r="AY579" s="17" t="s">
        <v>150</v>
      </c>
      <c r="BE579" s="230">
        <f>IF(N579="základní",J579,0)</f>
        <v>0</v>
      </c>
      <c r="BF579" s="230">
        <f>IF(N579="snížená",J579,0)</f>
        <v>0</v>
      </c>
      <c r="BG579" s="230">
        <f>IF(N579="zákl. přenesená",J579,0)</f>
        <v>0</v>
      </c>
      <c r="BH579" s="230">
        <f>IF(N579="sníž. přenesená",J579,0)</f>
        <v>0</v>
      </c>
      <c r="BI579" s="230">
        <f>IF(N579="nulová",J579,0)</f>
        <v>0</v>
      </c>
      <c r="BJ579" s="17" t="s">
        <v>84</v>
      </c>
      <c r="BK579" s="230">
        <f>ROUND(I579*H579,2)</f>
        <v>0</v>
      </c>
      <c r="BL579" s="17" t="s">
        <v>194</v>
      </c>
      <c r="BM579" s="229" t="s">
        <v>833</v>
      </c>
    </row>
    <row r="580" s="13" customFormat="1">
      <c r="A580" s="13"/>
      <c r="B580" s="231"/>
      <c r="C580" s="232"/>
      <c r="D580" s="233" t="s">
        <v>158</v>
      </c>
      <c r="E580" s="234" t="s">
        <v>1</v>
      </c>
      <c r="F580" s="235" t="s">
        <v>834</v>
      </c>
      <c r="G580" s="232"/>
      <c r="H580" s="236">
        <v>49.140999999999998</v>
      </c>
      <c r="I580" s="237"/>
      <c r="J580" s="232"/>
      <c r="K580" s="232"/>
      <c r="L580" s="238"/>
      <c r="M580" s="239"/>
      <c r="N580" s="240"/>
      <c r="O580" s="240"/>
      <c r="P580" s="240"/>
      <c r="Q580" s="240"/>
      <c r="R580" s="240"/>
      <c r="S580" s="240"/>
      <c r="T580" s="241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42" t="s">
        <v>158</v>
      </c>
      <c r="AU580" s="242" t="s">
        <v>86</v>
      </c>
      <c r="AV580" s="13" t="s">
        <v>86</v>
      </c>
      <c r="AW580" s="13" t="s">
        <v>32</v>
      </c>
      <c r="AX580" s="13" t="s">
        <v>76</v>
      </c>
      <c r="AY580" s="242" t="s">
        <v>150</v>
      </c>
    </row>
    <row r="581" s="14" customFormat="1">
      <c r="A581" s="14"/>
      <c r="B581" s="243"/>
      <c r="C581" s="244"/>
      <c r="D581" s="233" t="s">
        <v>158</v>
      </c>
      <c r="E581" s="245" t="s">
        <v>1</v>
      </c>
      <c r="F581" s="246" t="s">
        <v>160</v>
      </c>
      <c r="G581" s="244"/>
      <c r="H581" s="247">
        <v>49.140999999999998</v>
      </c>
      <c r="I581" s="248"/>
      <c r="J581" s="244"/>
      <c r="K581" s="244"/>
      <c r="L581" s="249"/>
      <c r="M581" s="250"/>
      <c r="N581" s="251"/>
      <c r="O581" s="251"/>
      <c r="P581" s="251"/>
      <c r="Q581" s="251"/>
      <c r="R581" s="251"/>
      <c r="S581" s="251"/>
      <c r="T581" s="252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53" t="s">
        <v>158</v>
      </c>
      <c r="AU581" s="253" t="s">
        <v>86</v>
      </c>
      <c r="AV581" s="14" t="s">
        <v>157</v>
      </c>
      <c r="AW581" s="14" t="s">
        <v>32</v>
      </c>
      <c r="AX581" s="14" t="s">
        <v>84</v>
      </c>
      <c r="AY581" s="253" t="s">
        <v>150</v>
      </c>
    </row>
    <row r="582" s="2" customFormat="1">
      <c r="A582" s="38"/>
      <c r="B582" s="39"/>
      <c r="C582" s="218" t="s">
        <v>502</v>
      </c>
      <c r="D582" s="218" t="s">
        <v>152</v>
      </c>
      <c r="E582" s="219" t="s">
        <v>835</v>
      </c>
      <c r="F582" s="220" t="s">
        <v>836</v>
      </c>
      <c r="G582" s="221" t="s">
        <v>155</v>
      </c>
      <c r="H582" s="222">
        <v>9.6880000000000006</v>
      </c>
      <c r="I582" s="223"/>
      <c r="J582" s="224">
        <f>ROUND(I582*H582,2)</f>
        <v>0</v>
      </c>
      <c r="K582" s="220" t="s">
        <v>156</v>
      </c>
      <c r="L582" s="44"/>
      <c r="M582" s="225" t="s">
        <v>1</v>
      </c>
      <c r="N582" s="226" t="s">
        <v>41</v>
      </c>
      <c r="O582" s="91"/>
      <c r="P582" s="227">
        <f>O582*H582</f>
        <v>0</v>
      </c>
      <c r="Q582" s="227">
        <v>0</v>
      </c>
      <c r="R582" s="227">
        <f>Q582*H582</f>
        <v>0</v>
      </c>
      <c r="S582" s="227">
        <v>0</v>
      </c>
      <c r="T582" s="228">
        <f>S582*H582</f>
        <v>0</v>
      </c>
      <c r="U582" s="38"/>
      <c r="V582" s="38"/>
      <c r="W582" s="38"/>
      <c r="X582" s="38"/>
      <c r="Y582" s="38"/>
      <c r="Z582" s="38"/>
      <c r="AA582" s="38"/>
      <c r="AB582" s="38"/>
      <c r="AC582" s="38"/>
      <c r="AD582" s="38"/>
      <c r="AE582" s="38"/>
      <c r="AR582" s="229" t="s">
        <v>194</v>
      </c>
      <c r="AT582" s="229" t="s">
        <v>152</v>
      </c>
      <c r="AU582" s="229" t="s">
        <v>86</v>
      </c>
      <c r="AY582" s="17" t="s">
        <v>150</v>
      </c>
      <c r="BE582" s="230">
        <f>IF(N582="základní",J582,0)</f>
        <v>0</v>
      </c>
      <c r="BF582" s="230">
        <f>IF(N582="snížená",J582,0)</f>
        <v>0</v>
      </c>
      <c r="BG582" s="230">
        <f>IF(N582="zákl. přenesená",J582,0)</f>
        <v>0</v>
      </c>
      <c r="BH582" s="230">
        <f>IF(N582="sníž. přenesená",J582,0)</f>
        <v>0</v>
      </c>
      <c r="BI582" s="230">
        <f>IF(N582="nulová",J582,0)</f>
        <v>0</v>
      </c>
      <c r="BJ582" s="17" t="s">
        <v>84</v>
      </c>
      <c r="BK582" s="230">
        <f>ROUND(I582*H582,2)</f>
        <v>0</v>
      </c>
      <c r="BL582" s="17" t="s">
        <v>194</v>
      </c>
      <c r="BM582" s="229" t="s">
        <v>837</v>
      </c>
    </row>
    <row r="583" s="13" customFormat="1">
      <c r="A583" s="13"/>
      <c r="B583" s="231"/>
      <c r="C583" s="232"/>
      <c r="D583" s="233" t="s">
        <v>158</v>
      </c>
      <c r="E583" s="234" t="s">
        <v>1</v>
      </c>
      <c r="F583" s="235" t="s">
        <v>838</v>
      </c>
      <c r="G583" s="232"/>
      <c r="H583" s="236">
        <v>9.6880000000000006</v>
      </c>
      <c r="I583" s="237"/>
      <c r="J583" s="232"/>
      <c r="K583" s="232"/>
      <c r="L583" s="238"/>
      <c r="M583" s="239"/>
      <c r="N583" s="240"/>
      <c r="O583" s="240"/>
      <c r="P583" s="240"/>
      <c r="Q583" s="240"/>
      <c r="R583" s="240"/>
      <c r="S583" s="240"/>
      <c r="T583" s="241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42" t="s">
        <v>158</v>
      </c>
      <c r="AU583" s="242" t="s">
        <v>86</v>
      </c>
      <c r="AV583" s="13" t="s">
        <v>86</v>
      </c>
      <c r="AW583" s="13" t="s">
        <v>32</v>
      </c>
      <c r="AX583" s="13" t="s">
        <v>76</v>
      </c>
      <c r="AY583" s="242" t="s">
        <v>150</v>
      </c>
    </row>
    <row r="584" s="14" customFormat="1">
      <c r="A584" s="14"/>
      <c r="B584" s="243"/>
      <c r="C584" s="244"/>
      <c r="D584" s="233" t="s">
        <v>158</v>
      </c>
      <c r="E584" s="245" t="s">
        <v>1</v>
      </c>
      <c r="F584" s="246" t="s">
        <v>160</v>
      </c>
      <c r="G584" s="244"/>
      <c r="H584" s="247">
        <v>9.6880000000000006</v>
      </c>
      <c r="I584" s="248"/>
      <c r="J584" s="244"/>
      <c r="K584" s="244"/>
      <c r="L584" s="249"/>
      <c r="M584" s="250"/>
      <c r="N584" s="251"/>
      <c r="O584" s="251"/>
      <c r="P584" s="251"/>
      <c r="Q584" s="251"/>
      <c r="R584" s="251"/>
      <c r="S584" s="251"/>
      <c r="T584" s="252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T584" s="253" t="s">
        <v>158</v>
      </c>
      <c r="AU584" s="253" t="s">
        <v>86</v>
      </c>
      <c r="AV584" s="14" t="s">
        <v>157</v>
      </c>
      <c r="AW584" s="14" t="s">
        <v>32</v>
      </c>
      <c r="AX584" s="14" t="s">
        <v>84</v>
      </c>
      <c r="AY584" s="253" t="s">
        <v>150</v>
      </c>
    </row>
    <row r="585" s="2" customFormat="1">
      <c r="A585" s="38"/>
      <c r="B585" s="39"/>
      <c r="C585" s="218" t="s">
        <v>839</v>
      </c>
      <c r="D585" s="218" t="s">
        <v>152</v>
      </c>
      <c r="E585" s="219" t="s">
        <v>840</v>
      </c>
      <c r="F585" s="220" t="s">
        <v>841</v>
      </c>
      <c r="G585" s="221" t="s">
        <v>155</v>
      </c>
      <c r="H585" s="222">
        <v>75</v>
      </c>
      <c r="I585" s="223"/>
      <c r="J585" s="224">
        <f>ROUND(I585*H585,2)</f>
        <v>0</v>
      </c>
      <c r="K585" s="220" t="s">
        <v>1</v>
      </c>
      <c r="L585" s="44"/>
      <c r="M585" s="225" t="s">
        <v>1</v>
      </c>
      <c r="N585" s="226" t="s">
        <v>41</v>
      </c>
      <c r="O585" s="91"/>
      <c r="P585" s="227">
        <f>O585*H585</f>
        <v>0</v>
      </c>
      <c r="Q585" s="227">
        <v>0</v>
      </c>
      <c r="R585" s="227">
        <f>Q585*H585</f>
        <v>0</v>
      </c>
      <c r="S585" s="227">
        <v>0</v>
      </c>
      <c r="T585" s="228">
        <f>S585*H585</f>
        <v>0</v>
      </c>
      <c r="U585" s="38"/>
      <c r="V585" s="38"/>
      <c r="W585" s="38"/>
      <c r="X585" s="38"/>
      <c r="Y585" s="38"/>
      <c r="Z585" s="38"/>
      <c r="AA585" s="38"/>
      <c r="AB585" s="38"/>
      <c r="AC585" s="38"/>
      <c r="AD585" s="38"/>
      <c r="AE585" s="38"/>
      <c r="AR585" s="229" t="s">
        <v>194</v>
      </c>
      <c r="AT585" s="229" t="s">
        <v>152</v>
      </c>
      <c r="AU585" s="229" t="s">
        <v>86</v>
      </c>
      <c r="AY585" s="17" t="s">
        <v>150</v>
      </c>
      <c r="BE585" s="230">
        <f>IF(N585="základní",J585,0)</f>
        <v>0</v>
      </c>
      <c r="BF585" s="230">
        <f>IF(N585="snížená",J585,0)</f>
        <v>0</v>
      </c>
      <c r="BG585" s="230">
        <f>IF(N585="zákl. přenesená",J585,0)</f>
        <v>0</v>
      </c>
      <c r="BH585" s="230">
        <f>IF(N585="sníž. přenesená",J585,0)</f>
        <v>0</v>
      </c>
      <c r="BI585" s="230">
        <f>IF(N585="nulová",J585,0)</f>
        <v>0</v>
      </c>
      <c r="BJ585" s="17" t="s">
        <v>84</v>
      </c>
      <c r="BK585" s="230">
        <f>ROUND(I585*H585,2)</f>
        <v>0</v>
      </c>
      <c r="BL585" s="17" t="s">
        <v>194</v>
      </c>
      <c r="BM585" s="229" t="s">
        <v>842</v>
      </c>
    </row>
    <row r="586" s="13" customFormat="1">
      <c r="A586" s="13"/>
      <c r="B586" s="231"/>
      <c r="C586" s="232"/>
      <c r="D586" s="233" t="s">
        <v>158</v>
      </c>
      <c r="E586" s="234" t="s">
        <v>1</v>
      </c>
      <c r="F586" s="235" t="s">
        <v>843</v>
      </c>
      <c r="G586" s="232"/>
      <c r="H586" s="236">
        <v>75</v>
      </c>
      <c r="I586" s="237"/>
      <c r="J586" s="232"/>
      <c r="K586" s="232"/>
      <c r="L586" s="238"/>
      <c r="M586" s="239"/>
      <c r="N586" s="240"/>
      <c r="O586" s="240"/>
      <c r="P586" s="240"/>
      <c r="Q586" s="240"/>
      <c r="R586" s="240"/>
      <c r="S586" s="240"/>
      <c r="T586" s="241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42" t="s">
        <v>158</v>
      </c>
      <c r="AU586" s="242" t="s">
        <v>86</v>
      </c>
      <c r="AV586" s="13" t="s">
        <v>86</v>
      </c>
      <c r="AW586" s="13" t="s">
        <v>32</v>
      </c>
      <c r="AX586" s="13" t="s">
        <v>76</v>
      </c>
      <c r="AY586" s="242" t="s">
        <v>150</v>
      </c>
    </row>
    <row r="587" s="14" customFormat="1">
      <c r="A587" s="14"/>
      <c r="B587" s="243"/>
      <c r="C587" s="244"/>
      <c r="D587" s="233" t="s">
        <v>158</v>
      </c>
      <c r="E587" s="245" t="s">
        <v>1</v>
      </c>
      <c r="F587" s="246" t="s">
        <v>160</v>
      </c>
      <c r="G587" s="244"/>
      <c r="H587" s="247">
        <v>75</v>
      </c>
      <c r="I587" s="248"/>
      <c r="J587" s="244"/>
      <c r="K587" s="244"/>
      <c r="L587" s="249"/>
      <c r="M587" s="250"/>
      <c r="N587" s="251"/>
      <c r="O587" s="251"/>
      <c r="P587" s="251"/>
      <c r="Q587" s="251"/>
      <c r="R587" s="251"/>
      <c r="S587" s="251"/>
      <c r="T587" s="252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53" t="s">
        <v>158</v>
      </c>
      <c r="AU587" s="253" t="s">
        <v>86</v>
      </c>
      <c r="AV587" s="14" t="s">
        <v>157</v>
      </c>
      <c r="AW587" s="14" t="s">
        <v>32</v>
      </c>
      <c r="AX587" s="14" t="s">
        <v>84</v>
      </c>
      <c r="AY587" s="253" t="s">
        <v>150</v>
      </c>
    </row>
    <row r="588" s="2" customFormat="1" ht="44.25" customHeight="1">
      <c r="A588" s="38"/>
      <c r="B588" s="39"/>
      <c r="C588" s="218" t="s">
        <v>507</v>
      </c>
      <c r="D588" s="218" t="s">
        <v>152</v>
      </c>
      <c r="E588" s="219" t="s">
        <v>844</v>
      </c>
      <c r="F588" s="220" t="s">
        <v>845</v>
      </c>
      <c r="G588" s="221" t="s">
        <v>155</v>
      </c>
      <c r="H588" s="222">
        <v>46.200000000000003</v>
      </c>
      <c r="I588" s="223"/>
      <c r="J588" s="224">
        <f>ROUND(I588*H588,2)</f>
        <v>0</v>
      </c>
      <c r="K588" s="220" t="s">
        <v>1</v>
      </c>
      <c r="L588" s="44"/>
      <c r="M588" s="225" t="s">
        <v>1</v>
      </c>
      <c r="N588" s="226" t="s">
        <v>41</v>
      </c>
      <c r="O588" s="91"/>
      <c r="P588" s="227">
        <f>O588*H588</f>
        <v>0</v>
      </c>
      <c r="Q588" s="227">
        <v>0</v>
      </c>
      <c r="R588" s="227">
        <f>Q588*H588</f>
        <v>0</v>
      </c>
      <c r="S588" s="227">
        <v>0</v>
      </c>
      <c r="T588" s="228">
        <f>S588*H588</f>
        <v>0</v>
      </c>
      <c r="U588" s="38"/>
      <c r="V588" s="38"/>
      <c r="W588" s="38"/>
      <c r="X588" s="38"/>
      <c r="Y588" s="38"/>
      <c r="Z588" s="38"/>
      <c r="AA588" s="38"/>
      <c r="AB588" s="38"/>
      <c r="AC588" s="38"/>
      <c r="AD588" s="38"/>
      <c r="AE588" s="38"/>
      <c r="AR588" s="229" t="s">
        <v>194</v>
      </c>
      <c r="AT588" s="229" t="s">
        <v>152</v>
      </c>
      <c r="AU588" s="229" t="s">
        <v>86</v>
      </c>
      <c r="AY588" s="17" t="s">
        <v>150</v>
      </c>
      <c r="BE588" s="230">
        <f>IF(N588="základní",J588,0)</f>
        <v>0</v>
      </c>
      <c r="BF588" s="230">
        <f>IF(N588="snížená",J588,0)</f>
        <v>0</v>
      </c>
      <c r="BG588" s="230">
        <f>IF(N588="zákl. přenesená",J588,0)</f>
        <v>0</v>
      </c>
      <c r="BH588" s="230">
        <f>IF(N588="sníž. přenesená",J588,0)</f>
        <v>0</v>
      </c>
      <c r="BI588" s="230">
        <f>IF(N588="nulová",J588,0)</f>
        <v>0</v>
      </c>
      <c r="BJ588" s="17" t="s">
        <v>84</v>
      </c>
      <c r="BK588" s="230">
        <f>ROUND(I588*H588,2)</f>
        <v>0</v>
      </c>
      <c r="BL588" s="17" t="s">
        <v>194</v>
      </c>
      <c r="BM588" s="229" t="s">
        <v>846</v>
      </c>
    </row>
    <row r="589" s="13" customFormat="1">
      <c r="A589" s="13"/>
      <c r="B589" s="231"/>
      <c r="C589" s="232"/>
      <c r="D589" s="233" t="s">
        <v>158</v>
      </c>
      <c r="E589" s="234" t="s">
        <v>1</v>
      </c>
      <c r="F589" s="235" t="s">
        <v>847</v>
      </c>
      <c r="G589" s="232"/>
      <c r="H589" s="236">
        <v>46.200000000000003</v>
      </c>
      <c r="I589" s="237"/>
      <c r="J589" s="232"/>
      <c r="K589" s="232"/>
      <c r="L589" s="238"/>
      <c r="M589" s="239"/>
      <c r="N589" s="240"/>
      <c r="O589" s="240"/>
      <c r="P589" s="240"/>
      <c r="Q589" s="240"/>
      <c r="R589" s="240"/>
      <c r="S589" s="240"/>
      <c r="T589" s="241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42" t="s">
        <v>158</v>
      </c>
      <c r="AU589" s="242" t="s">
        <v>86</v>
      </c>
      <c r="AV589" s="13" t="s">
        <v>86</v>
      </c>
      <c r="AW589" s="13" t="s">
        <v>32</v>
      </c>
      <c r="AX589" s="13" t="s">
        <v>76</v>
      </c>
      <c r="AY589" s="242" t="s">
        <v>150</v>
      </c>
    </row>
    <row r="590" s="14" customFormat="1">
      <c r="A590" s="14"/>
      <c r="B590" s="243"/>
      <c r="C590" s="244"/>
      <c r="D590" s="233" t="s">
        <v>158</v>
      </c>
      <c r="E590" s="245" t="s">
        <v>1</v>
      </c>
      <c r="F590" s="246" t="s">
        <v>160</v>
      </c>
      <c r="G590" s="244"/>
      <c r="H590" s="247">
        <v>46.200000000000003</v>
      </c>
      <c r="I590" s="248"/>
      <c r="J590" s="244"/>
      <c r="K590" s="244"/>
      <c r="L590" s="249"/>
      <c r="M590" s="250"/>
      <c r="N590" s="251"/>
      <c r="O590" s="251"/>
      <c r="P590" s="251"/>
      <c r="Q590" s="251"/>
      <c r="R590" s="251"/>
      <c r="S590" s="251"/>
      <c r="T590" s="252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T590" s="253" t="s">
        <v>158</v>
      </c>
      <c r="AU590" s="253" t="s">
        <v>86</v>
      </c>
      <c r="AV590" s="14" t="s">
        <v>157</v>
      </c>
      <c r="AW590" s="14" t="s">
        <v>32</v>
      </c>
      <c r="AX590" s="14" t="s">
        <v>84</v>
      </c>
      <c r="AY590" s="253" t="s">
        <v>150</v>
      </c>
    </row>
    <row r="591" s="2" customFormat="1" ht="16.5" customHeight="1">
      <c r="A591" s="38"/>
      <c r="B591" s="39"/>
      <c r="C591" s="218" t="s">
        <v>848</v>
      </c>
      <c r="D591" s="218" t="s">
        <v>152</v>
      </c>
      <c r="E591" s="219" t="s">
        <v>849</v>
      </c>
      <c r="F591" s="220" t="s">
        <v>850</v>
      </c>
      <c r="G591" s="221" t="s">
        <v>292</v>
      </c>
      <c r="H591" s="222">
        <v>2</v>
      </c>
      <c r="I591" s="223"/>
      <c r="J591" s="224">
        <f>ROUND(I591*H591,2)</f>
        <v>0</v>
      </c>
      <c r="K591" s="220" t="s">
        <v>156</v>
      </c>
      <c r="L591" s="44"/>
      <c r="M591" s="225" t="s">
        <v>1</v>
      </c>
      <c r="N591" s="226" t="s">
        <v>41</v>
      </c>
      <c r="O591" s="91"/>
      <c r="P591" s="227">
        <f>O591*H591</f>
        <v>0</v>
      </c>
      <c r="Q591" s="227">
        <v>0</v>
      </c>
      <c r="R591" s="227">
        <f>Q591*H591</f>
        <v>0</v>
      </c>
      <c r="S591" s="227">
        <v>0</v>
      </c>
      <c r="T591" s="228">
        <f>S591*H591</f>
        <v>0</v>
      </c>
      <c r="U591" s="38"/>
      <c r="V591" s="38"/>
      <c r="W591" s="38"/>
      <c r="X591" s="38"/>
      <c r="Y591" s="38"/>
      <c r="Z591" s="38"/>
      <c r="AA591" s="38"/>
      <c r="AB591" s="38"/>
      <c r="AC591" s="38"/>
      <c r="AD591" s="38"/>
      <c r="AE591" s="38"/>
      <c r="AR591" s="229" t="s">
        <v>194</v>
      </c>
      <c r="AT591" s="229" t="s">
        <v>152</v>
      </c>
      <c r="AU591" s="229" t="s">
        <v>86</v>
      </c>
      <c r="AY591" s="17" t="s">
        <v>150</v>
      </c>
      <c r="BE591" s="230">
        <f>IF(N591="základní",J591,0)</f>
        <v>0</v>
      </c>
      <c r="BF591" s="230">
        <f>IF(N591="snížená",J591,0)</f>
        <v>0</v>
      </c>
      <c r="BG591" s="230">
        <f>IF(N591="zákl. přenesená",J591,0)</f>
        <v>0</v>
      </c>
      <c r="BH591" s="230">
        <f>IF(N591="sníž. přenesená",J591,0)</f>
        <v>0</v>
      </c>
      <c r="BI591" s="230">
        <f>IF(N591="nulová",J591,0)</f>
        <v>0</v>
      </c>
      <c r="BJ591" s="17" t="s">
        <v>84</v>
      </c>
      <c r="BK591" s="230">
        <f>ROUND(I591*H591,2)</f>
        <v>0</v>
      </c>
      <c r="BL591" s="17" t="s">
        <v>194</v>
      </c>
      <c r="BM591" s="229" t="s">
        <v>851</v>
      </c>
    </row>
    <row r="592" s="2" customFormat="1" ht="33" customHeight="1">
      <c r="A592" s="38"/>
      <c r="B592" s="39"/>
      <c r="C592" s="265" t="s">
        <v>512</v>
      </c>
      <c r="D592" s="265" t="s">
        <v>350</v>
      </c>
      <c r="E592" s="266" t="s">
        <v>852</v>
      </c>
      <c r="F592" s="267" t="s">
        <v>853</v>
      </c>
      <c r="G592" s="268" t="s">
        <v>292</v>
      </c>
      <c r="H592" s="269">
        <v>2</v>
      </c>
      <c r="I592" s="270"/>
      <c r="J592" s="271">
        <f>ROUND(I592*H592,2)</f>
        <v>0</v>
      </c>
      <c r="K592" s="267" t="s">
        <v>156</v>
      </c>
      <c r="L592" s="272"/>
      <c r="M592" s="273" t="s">
        <v>1</v>
      </c>
      <c r="N592" s="274" t="s">
        <v>41</v>
      </c>
      <c r="O592" s="91"/>
      <c r="P592" s="227">
        <f>O592*H592</f>
        <v>0</v>
      </c>
      <c r="Q592" s="227">
        <v>0</v>
      </c>
      <c r="R592" s="227">
        <f>Q592*H592</f>
        <v>0</v>
      </c>
      <c r="S592" s="227">
        <v>0</v>
      </c>
      <c r="T592" s="228">
        <f>S592*H592</f>
        <v>0</v>
      </c>
      <c r="U592" s="38"/>
      <c r="V592" s="38"/>
      <c r="W592" s="38"/>
      <c r="X592" s="38"/>
      <c r="Y592" s="38"/>
      <c r="Z592" s="38"/>
      <c r="AA592" s="38"/>
      <c r="AB592" s="38"/>
      <c r="AC592" s="38"/>
      <c r="AD592" s="38"/>
      <c r="AE592" s="38"/>
      <c r="AR592" s="229" t="s">
        <v>309</v>
      </c>
      <c r="AT592" s="229" t="s">
        <v>350</v>
      </c>
      <c r="AU592" s="229" t="s">
        <v>86</v>
      </c>
      <c r="AY592" s="17" t="s">
        <v>150</v>
      </c>
      <c r="BE592" s="230">
        <f>IF(N592="základní",J592,0)</f>
        <v>0</v>
      </c>
      <c r="BF592" s="230">
        <f>IF(N592="snížená",J592,0)</f>
        <v>0</v>
      </c>
      <c r="BG592" s="230">
        <f>IF(N592="zákl. přenesená",J592,0)</f>
        <v>0</v>
      </c>
      <c r="BH592" s="230">
        <f>IF(N592="sníž. přenesená",J592,0)</f>
        <v>0</v>
      </c>
      <c r="BI592" s="230">
        <f>IF(N592="nulová",J592,0)</f>
        <v>0</v>
      </c>
      <c r="BJ592" s="17" t="s">
        <v>84</v>
      </c>
      <c r="BK592" s="230">
        <f>ROUND(I592*H592,2)</f>
        <v>0</v>
      </c>
      <c r="BL592" s="17" t="s">
        <v>194</v>
      </c>
      <c r="BM592" s="229" t="s">
        <v>854</v>
      </c>
    </row>
    <row r="593" s="2" customFormat="1" ht="16.5" customHeight="1">
      <c r="A593" s="38"/>
      <c r="B593" s="39"/>
      <c r="C593" s="218" t="s">
        <v>855</v>
      </c>
      <c r="D593" s="218" t="s">
        <v>152</v>
      </c>
      <c r="E593" s="219" t="s">
        <v>856</v>
      </c>
      <c r="F593" s="220" t="s">
        <v>857</v>
      </c>
      <c r="G593" s="221" t="s">
        <v>292</v>
      </c>
      <c r="H593" s="222">
        <v>1</v>
      </c>
      <c r="I593" s="223"/>
      <c r="J593" s="224">
        <f>ROUND(I593*H593,2)</f>
        <v>0</v>
      </c>
      <c r="K593" s="220" t="s">
        <v>156</v>
      </c>
      <c r="L593" s="44"/>
      <c r="M593" s="225" t="s">
        <v>1</v>
      </c>
      <c r="N593" s="226" t="s">
        <v>41</v>
      </c>
      <c r="O593" s="91"/>
      <c r="P593" s="227">
        <f>O593*H593</f>
        <v>0</v>
      </c>
      <c r="Q593" s="227">
        <v>0</v>
      </c>
      <c r="R593" s="227">
        <f>Q593*H593</f>
        <v>0</v>
      </c>
      <c r="S593" s="227">
        <v>0</v>
      </c>
      <c r="T593" s="228">
        <f>S593*H593</f>
        <v>0</v>
      </c>
      <c r="U593" s="38"/>
      <c r="V593" s="38"/>
      <c r="W593" s="38"/>
      <c r="X593" s="38"/>
      <c r="Y593" s="38"/>
      <c r="Z593" s="38"/>
      <c r="AA593" s="38"/>
      <c r="AB593" s="38"/>
      <c r="AC593" s="38"/>
      <c r="AD593" s="38"/>
      <c r="AE593" s="38"/>
      <c r="AR593" s="229" t="s">
        <v>194</v>
      </c>
      <c r="AT593" s="229" t="s">
        <v>152</v>
      </c>
      <c r="AU593" s="229" t="s">
        <v>86</v>
      </c>
      <c r="AY593" s="17" t="s">
        <v>150</v>
      </c>
      <c r="BE593" s="230">
        <f>IF(N593="základní",J593,0)</f>
        <v>0</v>
      </c>
      <c r="BF593" s="230">
        <f>IF(N593="snížená",J593,0)</f>
        <v>0</v>
      </c>
      <c r="BG593" s="230">
        <f>IF(N593="zákl. přenesená",J593,0)</f>
        <v>0</v>
      </c>
      <c r="BH593" s="230">
        <f>IF(N593="sníž. přenesená",J593,0)</f>
        <v>0</v>
      </c>
      <c r="BI593" s="230">
        <f>IF(N593="nulová",J593,0)</f>
        <v>0</v>
      </c>
      <c r="BJ593" s="17" t="s">
        <v>84</v>
      </c>
      <c r="BK593" s="230">
        <f>ROUND(I593*H593,2)</f>
        <v>0</v>
      </c>
      <c r="BL593" s="17" t="s">
        <v>194</v>
      </c>
      <c r="BM593" s="229" t="s">
        <v>858</v>
      </c>
    </row>
    <row r="594" s="2" customFormat="1">
      <c r="A594" s="38"/>
      <c r="B594" s="39"/>
      <c r="C594" s="265" t="s">
        <v>519</v>
      </c>
      <c r="D594" s="265" t="s">
        <v>350</v>
      </c>
      <c r="E594" s="266" t="s">
        <v>859</v>
      </c>
      <c r="F594" s="267" t="s">
        <v>860</v>
      </c>
      <c r="G594" s="268" t="s">
        <v>292</v>
      </c>
      <c r="H594" s="269">
        <v>1</v>
      </c>
      <c r="I594" s="270"/>
      <c r="J594" s="271">
        <f>ROUND(I594*H594,2)</f>
        <v>0</v>
      </c>
      <c r="K594" s="267" t="s">
        <v>156</v>
      </c>
      <c r="L594" s="272"/>
      <c r="M594" s="273" t="s">
        <v>1</v>
      </c>
      <c r="N594" s="274" t="s">
        <v>41</v>
      </c>
      <c r="O594" s="91"/>
      <c r="P594" s="227">
        <f>O594*H594</f>
        <v>0</v>
      </c>
      <c r="Q594" s="227">
        <v>0</v>
      </c>
      <c r="R594" s="227">
        <f>Q594*H594</f>
        <v>0</v>
      </c>
      <c r="S594" s="227">
        <v>0</v>
      </c>
      <c r="T594" s="228">
        <f>S594*H594</f>
        <v>0</v>
      </c>
      <c r="U594" s="38"/>
      <c r="V594" s="38"/>
      <c r="W594" s="38"/>
      <c r="X594" s="38"/>
      <c r="Y594" s="38"/>
      <c r="Z594" s="38"/>
      <c r="AA594" s="38"/>
      <c r="AB594" s="38"/>
      <c r="AC594" s="38"/>
      <c r="AD594" s="38"/>
      <c r="AE594" s="38"/>
      <c r="AR594" s="229" t="s">
        <v>309</v>
      </c>
      <c r="AT594" s="229" t="s">
        <v>350</v>
      </c>
      <c r="AU594" s="229" t="s">
        <v>86</v>
      </c>
      <c r="AY594" s="17" t="s">
        <v>150</v>
      </c>
      <c r="BE594" s="230">
        <f>IF(N594="základní",J594,0)</f>
        <v>0</v>
      </c>
      <c r="BF594" s="230">
        <f>IF(N594="snížená",J594,0)</f>
        <v>0</v>
      </c>
      <c r="BG594" s="230">
        <f>IF(N594="zákl. přenesená",J594,0)</f>
        <v>0</v>
      </c>
      <c r="BH594" s="230">
        <f>IF(N594="sníž. přenesená",J594,0)</f>
        <v>0</v>
      </c>
      <c r="BI594" s="230">
        <f>IF(N594="nulová",J594,0)</f>
        <v>0</v>
      </c>
      <c r="BJ594" s="17" t="s">
        <v>84</v>
      </c>
      <c r="BK594" s="230">
        <f>ROUND(I594*H594,2)</f>
        <v>0</v>
      </c>
      <c r="BL594" s="17" t="s">
        <v>194</v>
      </c>
      <c r="BM594" s="229" t="s">
        <v>861</v>
      </c>
    </row>
    <row r="595" s="2" customFormat="1" ht="16.5" customHeight="1">
      <c r="A595" s="38"/>
      <c r="B595" s="39"/>
      <c r="C595" s="218" t="s">
        <v>862</v>
      </c>
      <c r="D595" s="218" t="s">
        <v>152</v>
      </c>
      <c r="E595" s="219" t="s">
        <v>863</v>
      </c>
      <c r="F595" s="220" t="s">
        <v>864</v>
      </c>
      <c r="G595" s="221" t="s">
        <v>292</v>
      </c>
      <c r="H595" s="222">
        <v>4</v>
      </c>
      <c r="I595" s="223"/>
      <c r="J595" s="224">
        <f>ROUND(I595*H595,2)</f>
        <v>0</v>
      </c>
      <c r="K595" s="220" t="s">
        <v>156</v>
      </c>
      <c r="L595" s="44"/>
      <c r="M595" s="225" t="s">
        <v>1</v>
      </c>
      <c r="N595" s="226" t="s">
        <v>41</v>
      </c>
      <c r="O595" s="91"/>
      <c r="P595" s="227">
        <f>O595*H595</f>
        <v>0</v>
      </c>
      <c r="Q595" s="227">
        <v>0</v>
      </c>
      <c r="R595" s="227">
        <f>Q595*H595</f>
        <v>0</v>
      </c>
      <c r="S595" s="227">
        <v>0</v>
      </c>
      <c r="T595" s="228">
        <f>S595*H595</f>
        <v>0</v>
      </c>
      <c r="U595" s="38"/>
      <c r="V595" s="38"/>
      <c r="W595" s="38"/>
      <c r="X595" s="38"/>
      <c r="Y595" s="38"/>
      <c r="Z595" s="38"/>
      <c r="AA595" s="38"/>
      <c r="AB595" s="38"/>
      <c r="AC595" s="38"/>
      <c r="AD595" s="38"/>
      <c r="AE595" s="38"/>
      <c r="AR595" s="229" t="s">
        <v>194</v>
      </c>
      <c r="AT595" s="229" t="s">
        <v>152</v>
      </c>
      <c r="AU595" s="229" t="s">
        <v>86</v>
      </c>
      <c r="AY595" s="17" t="s">
        <v>150</v>
      </c>
      <c r="BE595" s="230">
        <f>IF(N595="základní",J595,0)</f>
        <v>0</v>
      </c>
      <c r="BF595" s="230">
        <f>IF(N595="snížená",J595,0)</f>
        <v>0</v>
      </c>
      <c r="BG595" s="230">
        <f>IF(N595="zákl. přenesená",J595,0)</f>
        <v>0</v>
      </c>
      <c r="BH595" s="230">
        <f>IF(N595="sníž. přenesená",J595,0)</f>
        <v>0</v>
      </c>
      <c r="BI595" s="230">
        <f>IF(N595="nulová",J595,0)</f>
        <v>0</v>
      </c>
      <c r="BJ595" s="17" t="s">
        <v>84</v>
      </c>
      <c r="BK595" s="230">
        <f>ROUND(I595*H595,2)</f>
        <v>0</v>
      </c>
      <c r="BL595" s="17" t="s">
        <v>194</v>
      </c>
      <c r="BM595" s="229" t="s">
        <v>865</v>
      </c>
    </row>
    <row r="596" s="2" customFormat="1">
      <c r="A596" s="38"/>
      <c r="B596" s="39"/>
      <c r="C596" s="265" t="s">
        <v>523</v>
      </c>
      <c r="D596" s="265" t="s">
        <v>350</v>
      </c>
      <c r="E596" s="266" t="s">
        <v>866</v>
      </c>
      <c r="F596" s="267" t="s">
        <v>867</v>
      </c>
      <c r="G596" s="268" t="s">
        <v>292</v>
      </c>
      <c r="H596" s="269">
        <v>4</v>
      </c>
      <c r="I596" s="270"/>
      <c r="J596" s="271">
        <f>ROUND(I596*H596,2)</f>
        <v>0</v>
      </c>
      <c r="K596" s="267" t="s">
        <v>156</v>
      </c>
      <c r="L596" s="272"/>
      <c r="M596" s="273" t="s">
        <v>1</v>
      </c>
      <c r="N596" s="274" t="s">
        <v>41</v>
      </c>
      <c r="O596" s="91"/>
      <c r="P596" s="227">
        <f>O596*H596</f>
        <v>0</v>
      </c>
      <c r="Q596" s="227">
        <v>0</v>
      </c>
      <c r="R596" s="227">
        <f>Q596*H596</f>
        <v>0</v>
      </c>
      <c r="S596" s="227">
        <v>0</v>
      </c>
      <c r="T596" s="228">
        <f>S596*H596</f>
        <v>0</v>
      </c>
      <c r="U596" s="38"/>
      <c r="V596" s="38"/>
      <c r="W596" s="38"/>
      <c r="X596" s="38"/>
      <c r="Y596" s="38"/>
      <c r="Z596" s="38"/>
      <c r="AA596" s="38"/>
      <c r="AB596" s="38"/>
      <c r="AC596" s="38"/>
      <c r="AD596" s="38"/>
      <c r="AE596" s="38"/>
      <c r="AR596" s="229" t="s">
        <v>309</v>
      </c>
      <c r="AT596" s="229" t="s">
        <v>350</v>
      </c>
      <c r="AU596" s="229" t="s">
        <v>86</v>
      </c>
      <c r="AY596" s="17" t="s">
        <v>150</v>
      </c>
      <c r="BE596" s="230">
        <f>IF(N596="základní",J596,0)</f>
        <v>0</v>
      </c>
      <c r="BF596" s="230">
        <f>IF(N596="snížená",J596,0)</f>
        <v>0</v>
      </c>
      <c r="BG596" s="230">
        <f>IF(N596="zákl. přenesená",J596,0)</f>
        <v>0</v>
      </c>
      <c r="BH596" s="230">
        <f>IF(N596="sníž. přenesená",J596,0)</f>
        <v>0</v>
      </c>
      <c r="BI596" s="230">
        <f>IF(N596="nulová",J596,0)</f>
        <v>0</v>
      </c>
      <c r="BJ596" s="17" t="s">
        <v>84</v>
      </c>
      <c r="BK596" s="230">
        <f>ROUND(I596*H596,2)</f>
        <v>0</v>
      </c>
      <c r="BL596" s="17" t="s">
        <v>194</v>
      </c>
      <c r="BM596" s="229" t="s">
        <v>868</v>
      </c>
    </row>
    <row r="597" s="2" customFormat="1">
      <c r="A597" s="38"/>
      <c r="B597" s="39"/>
      <c r="C597" s="218" t="s">
        <v>869</v>
      </c>
      <c r="D597" s="218" t="s">
        <v>152</v>
      </c>
      <c r="E597" s="219" t="s">
        <v>870</v>
      </c>
      <c r="F597" s="220" t="s">
        <v>871</v>
      </c>
      <c r="G597" s="221" t="s">
        <v>163</v>
      </c>
      <c r="H597" s="222">
        <v>1</v>
      </c>
      <c r="I597" s="223"/>
      <c r="J597" s="224">
        <f>ROUND(I597*H597,2)</f>
        <v>0</v>
      </c>
      <c r="K597" s="220" t="s">
        <v>156</v>
      </c>
      <c r="L597" s="44"/>
      <c r="M597" s="225" t="s">
        <v>1</v>
      </c>
      <c r="N597" s="226" t="s">
        <v>41</v>
      </c>
      <c r="O597" s="91"/>
      <c r="P597" s="227">
        <f>O597*H597</f>
        <v>0</v>
      </c>
      <c r="Q597" s="227">
        <v>0</v>
      </c>
      <c r="R597" s="227">
        <f>Q597*H597</f>
        <v>0</v>
      </c>
      <c r="S597" s="227">
        <v>0</v>
      </c>
      <c r="T597" s="228">
        <f>S597*H597</f>
        <v>0</v>
      </c>
      <c r="U597" s="38"/>
      <c r="V597" s="38"/>
      <c r="W597" s="38"/>
      <c r="X597" s="38"/>
      <c r="Y597" s="38"/>
      <c r="Z597" s="38"/>
      <c r="AA597" s="38"/>
      <c r="AB597" s="38"/>
      <c r="AC597" s="38"/>
      <c r="AD597" s="38"/>
      <c r="AE597" s="38"/>
      <c r="AR597" s="229" t="s">
        <v>194</v>
      </c>
      <c r="AT597" s="229" t="s">
        <v>152</v>
      </c>
      <c r="AU597" s="229" t="s">
        <v>86</v>
      </c>
      <c r="AY597" s="17" t="s">
        <v>150</v>
      </c>
      <c r="BE597" s="230">
        <f>IF(N597="základní",J597,0)</f>
        <v>0</v>
      </c>
      <c r="BF597" s="230">
        <f>IF(N597="snížená",J597,0)</f>
        <v>0</v>
      </c>
      <c r="BG597" s="230">
        <f>IF(N597="zákl. přenesená",J597,0)</f>
        <v>0</v>
      </c>
      <c r="BH597" s="230">
        <f>IF(N597="sníž. přenesená",J597,0)</f>
        <v>0</v>
      </c>
      <c r="BI597" s="230">
        <f>IF(N597="nulová",J597,0)</f>
        <v>0</v>
      </c>
      <c r="BJ597" s="17" t="s">
        <v>84</v>
      </c>
      <c r="BK597" s="230">
        <f>ROUND(I597*H597,2)</f>
        <v>0</v>
      </c>
      <c r="BL597" s="17" t="s">
        <v>194</v>
      </c>
      <c r="BM597" s="229" t="s">
        <v>872</v>
      </c>
    </row>
    <row r="598" s="2" customFormat="1" ht="16.5" customHeight="1">
      <c r="A598" s="38"/>
      <c r="B598" s="39"/>
      <c r="C598" s="218" t="s">
        <v>527</v>
      </c>
      <c r="D598" s="218" t="s">
        <v>152</v>
      </c>
      <c r="E598" s="219" t="s">
        <v>873</v>
      </c>
      <c r="F598" s="220" t="s">
        <v>874</v>
      </c>
      <c r="G598" s="221" t="s">
        <v>155</v>
      </c>
      <c r="H598" s="222">
        <v>34.600000000000001</v>
      </c>
      <c r="I598" s="223"/>
      <c r="J598" s="224">
        <f>ROUND(I598*H598,2)</f>
        <v>0</v>
      </c>
      <c r="K598" s="220" t="s">
        <v>1</v>
      </c>
      <c r="L598" s="44"/>
      <c r="M598" s="225" t="s">
        <v>1</v>
      </c>
      <c r="N598" s="226" t="s">
        <v>41</v>
      </c>
      <c r="O598" s="91"/>
      <c r="P598" s="227">
        <f>O598*H598</f>
        <v>0</v>
      </c>
      <c r="Q598" s="227">
        <v>0</v>
      </c>
      <c r="R598" s="227">
        <f>Q598*H598</f>
        <v>0</v>
      </c>
      <c r="S598" s="227">
        <v>0</v>
      </c>
      <c r="T598" s="228">
        <f>S598*H598</f>
        <v>0</v>
      </c>
      <c r="U598" s="38"/>
      <c r="V598" s="38"/>
      <c r="W598" s="38"/>
      <c r="X598" s="38"/>
      <c r="Y598" s="38"/>
      <c r="Z598" s="38"/>
      <c r="AA598" s="38"/>
      <c r="AB598" s="38"/>
      <c r="AC598" s="38"/>
      <c r="AD598" s="38"/>
      <c r="AE598" s="38"/>
      <c r="AR598" s="229" t="s">
        <v>194</v>
      </c>
      <c r="AT598" s="229" t="s">
        <v>152</v>
      </c>
      <c r="AU598" s="229" t="s">
        <v>86</v>
      </c>
      <c r="AY598" s="17" t="s">
        <v>150</v>
      </c>
      <c r="BE598" s="230">
        <f>IF(N598="základní",J598,0)</f>
        <v>0</v>
      </c>
      <c r="BF598" s="230">
        <f>IF(N598="snížená",J598,0)</f>
        <v>0</v>
      </c>
      <c r="BG598" s="230">
        <f>IF(N598="zákl. přenesená",J598,0)</f>
        <v>0</v>
      </c>
      <c r="BH598" s="230">
        <f>IF(N598="sníž. přenesená",J598,0)</f>
        <v>0</v>
      </c>
      <c r="BI598" s="230">
        <f>IF(N598="nulová",J598,0)</f>
        <v>0</v>
      </c>
      <c r="BJ598" s="17" t="s">
        <v>84</v>
      </c>
      <c r="BK598" s="230">
        <f>ROUND(I598*H598,2)</f>
        <v>0</v>
      </c>
      <c r="BL598" s="17" t="s">
        <v>194</v>
      </c>
      <c r="BM598" s="229" t="s">
        <v>875</v>
      </c>
    </row>
    <row r="599" s="13" customFormat="1">
      <c r="A599" s="13"/>
      <c r="B599" s="231"/>
      <c r="C599" s="232"/>
      <c r="D599" s="233" t="s">
        <v>158</v>
      </c>
      <c r="E599" s="234" t="s">
        <v>1</v>
      </c>
      <c r="F599" s="235" t="s">
        <v>876</v>
      </c>
      <c r="G599" s="232"/>
      <c r="H599" s="236">
        <v>34.600000000000001</v>
      </c>
      <c r="I599" s="237"/>
      <c r="J599" s="232"/>
      <c r="K599" s="232"/>
      <c r="L599" s="238"/>
      <c r="M599" s="239"/>
      <c r="N599" s="240"/>
      <c r="O599" s="240"/>
      <c r="P599" s="240"/>
      <c r="Q599" s="240"/>
      <c r="R599" s="240"/>
      <c r="S599" s="240"/>
      <c r="T599" s="241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242" t="s">
        <v>158</v>
      </c>
      <c r="AU599" s="242" t="s">
        <v>86</v>
      </c>
      <c r="AV599" s="13" t="s">
        <v>86</v>
      </c>
      <c r="AW599" s="13" t="s">
        <v>32</v>
      </c>
      <c r="AX599" s="13" t="s">
        <v>76</v>
      </c>
      <c r="AY599" s="242" t="s">
        <v>150</v>
      </c>
    </row>
    <row r="600" s="14" customFormat="1">
      <c r="A600" s="14"/>
      <c r="B600" s="243"/>
      <c r="C600" s="244"/>
      <c r="D600" s="233" t="s">
        <v>158</v>
      </c>
      <c r="E600" s="245" t="s">
        <v>1</v>
      </c>
      <c r="F600" s="246" t="s">
        <v>160</v>
      </c>
      <c r="G600" s="244"/>
      <c r="H600" s="247">
        <v>34.600000000000001</v>
      </c>
      <c r="I600" s="248"/>
      <c r="J600" s="244"/>
      <c r="K600" s="244"/>
      <c r="L600" s="249"/>
      <c r="M600" s="250"/>
      <c r="N600" s="251"/>
      <c r="O600" s="251"/>
      <c r="P600" s="251"/>
      <c r="Q600" s="251"/>
      <c r="R600" s="251"/>
      <c r="S600" s="251"/>
      <c r="T600" s="252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T600" s="253" t="s">
        <v>158</v>
      </c>
      <c r="AU600" s="253" t="s">
        <v>86</v>
      </c>
      <c r="AV600" s="14" t="s">
        <v>157</v>
      </c>
      <c r="AW600" s="14" t="s">
        <v>32</v>
      </c>
      <c r="AX600" s="14" t="s">
        <v>84</v>
      </c>
      <c r="AY600" s="253" t="s">
        <v>150</v>
      </c>
    </row>
    <row r="601" s="2" customFormat="1">
      <c r="A601" s="38"/>
      <c r="B601" s="39"/>
      <c r="C601" s="218" t="s">
        <v>877</v>
      </c>
      <c r="D601" s="218" t="s">
        <v>152</v>
      </c>
      <c r="E601" s="219" t="s">
        <v>878</v>
      </c>
      <c r="F601" s="220" t="s">
        <v>879</v>
      </c>
      <c r="G601" s="221" t="s">
        <v>585</v>
      </c>
      <c r="H601" s="275"/>
      <c r="I601" s="223"/>
      <c r="J601" s="224">
        <f>ROUND(I601*H601,2)</f>
        <v>0</v>
      </c>
      <c r="K601" s="220" t="s">
        <v>156</v>
      </c>
      <c r="L601" s="44"/>
      <c r="M601" s="225" t="s">
        <v>1</v>
      </c>
      <c r="N601" s="226" t="s">
        <v>41</v>
      </c>
      <c r="O601" s="91"/>
      <c r="P601" s="227">
        <f>O601*H601</f>
        <v>0</v>
      </c>
      <c r="Q601" s="227">
        <v>0</v>
      </c>
      <c r="R601" s="227">
        <f>Q601*H601</f>
        <v>0</v>
      </c>
      <c r="S601" s="227">
        <v>0</v>
      </c>
      <c r="T601" s="228">
        <f>S601*H601</f>
        <v>0</v>
      </c>
      <c r="U601" s="38"/>
      <c r="V601" s="38"/>
      <c r="W601" s="38"/>
      <c r="X601" s="38"/>
      <c r="Y601" s="38"/>
      <c r="Z601" s="38"/>
      <c r="AA601" s="38"/>
      <c r="AB601" s="38"/>
      <c r="AC601" s="38"/>
      <c r="AD601" s="38"/>
      <c r="AE601" s="38"/>
      <c r="AR601" s="229" t="s">
        <v>194</v>
      </c>
      <c r="AT601" s="229" t="s">
        <v>152</v>
      </c>
      <c r="AU601" s="229" t="s">
        <v>86</v>
      </c>
      <c r="AY601" s="17" t="s">
        <v>150</v>
      </c>
      <c r="BE601" s="230">
        <f>IF(N601="základní",J601,0)</f>
        <v>0</v>
      </c>
      <c r="BF601" s="230">
        <f>IF(N601="snížená",J601,0)</f>
        <v>0</v>
      </c>
      <c r="BG601" s="230">
        <f>IF(N601="zákl. přenesená",J601,0)</f>
        <v>0</v>
      </c>
      <c r="BH601" s="230">
        <f>IF(N601="sníž. přenesená",J601,0)</f>
        <v>0</v>
      </c>
      <c r="BI601" s="230">
        <f>IF(N601="nulová",J601,0)</f>
        <v>0</v>
      </c>
      <c r="BJ601" s="17" t="s">
        <v>84</v>
      </c>
      <c r="BK601" s="230">
        <f>ROUND(I601*H601,2)</f>
        <v>0</v>
      </c>
      <c r="BL601" s="17" t="s">
        <v>194</v>
      </c>
      <c r="BM601" s="229" t="s">
        <v>880</v>
      </c>
    </row>
    <row r="602" s="12" customFormat="1" ht="22.8" customHeight="1">
      <c r="A602" s="12"/>
      <c r="B602" s="202"/>
      <c r="C602" s="203"/>
      <c r="D602" s="204" t="s">
        <v>75</v>
      </c>
      <c r="E602" s="216" t="s">
        <v>881</v>
      </c>
      <c r="F602" s="216" t="s">
        <v>882</v>
      </c>
      <c r="G602" s="203"/>
      <c r="H602" s="203"/>
      <c r="I602" s="206"/>
      <c r="J602" s="217">
        <f>BK602</f>
        <v>0</v>
      </c>
      <c r="K602" s="203"/>
      <c r="L602" s="208"/>
      <c r="M602" s="209"/>
      <c r="N602" s="210"/>
      <c r="O602" s="210"/>
      <c r="P602" s="211">
        <f>SUM(P603:P628)</f>
        <v>0</v>
      </c>
      <c r="Q602" s="210"/>
      <c r="R602" s="211">
        <f>SUM(R603:R628)</f>
        <v>0</v>
      </c>
      <c r="S602" s="210"/>
      <c r="T602" s="212">
        <f>SUM(T603:T628)</f>
        <v>0</v>
      </c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R602" s="213" t="s">
        <v>86</v>
      </c>
      <c r="AT602" s="214" t="s">
        <v>75</v>
      </c>
      <c r="AU602" s="214" t="s">
        <v>84</v>
      </c>
      <c r="AY602" s="213" t="s">
        <v>150</v>
      </c>
      <c r="BK602" s="215">
        <f>SUM(BK603:BK628)</f>
        <v>0</v>
      </c>
    </row>
    <row r="603" s="2" customFormat="1">
      <c r="A603" s="38"/>
      <c r="B603" s="39"/>
      <c r="C603" s="218" t="s">
        <v>532</v>
      </c>
      <c r="D603" s="218" t="s">
        <v>152</v>
      </c>
      <c r="E603" s="219" t="s">
        <v>883</v>
      </c>
      <c r="F603" s="220" t="s">
        <v>884</v>
      </c>
      <c r="G603" s="221" t="s">
        <v>326</v>
      </c>
      <c r="H603" s="222">
        <v>27.600000000000001</v>
      </c>
      <c r="I603" s="223"/>
      <c r="J603" s="224">
        <f>ROUND(I603*H603,2)</f>
        <v>0</v>
      </c>
      <c r="K603" s="220" t="s">
        <v>156</v>
      </c>
      <c r="L603" s="44"/>
      <c r="M603" s="225" t="s">
        <v>1</v>
      </c>
      <c r="N603" s="226" t="s">
        <v>41</v>
      </c>
      <c r="O603" s="91"/>
      <c r="P603" s="227">
        <f>O603*H603</f>
        <v>0</v>
      </c>
      <c r="Q603" s="227">
        <v>0</v>
      </c>
      <c r="R603" s="227">
        <f>Q603*H603</f>
        <v>0</v>
      </c>
      <c r="S603" s="227">
        <v>0</v>
      </c>
      <c r="T603" s="228">
        <f>S603*H603</f>
        <v>0</v>
      </c>
      <c r="U603" s="38"/>
      <c r="V603" s="38"/>
      <c r="W603" s="38"/>
      <c r="X603" s="38"/>
      <c r="Y603" s="38"/>
      <c r="Z603" s="38"/>
      <c r="AA603" s="38"/>
      <c r="AB603" s="38"/>
      <c r="AC603" s="38"/>
      <c r="AD603" s="38"/>
      <c r="AE603" s="38"/>
      <c r="AR603" s="229" t="s">
        <v>194</v>
      </c>
      <c r="AT603" s="229" t="s">
        <v>152</v>
      </c>
      <c r="AU603" s="229" t="s">
        <v>86</v>
      </c>
      <c r="AY603" s="17" t="s">
        <v>150</v>
      </c>
      <c r="BE603" s="230">
        <f>IF(N603="základní",J603,0)</f>
        <v>0</v>
      </c>
      <c r="BF603" s="230">
        <f>IF(N603="snížená",J603,0)</f>
        <v>0</v>
      </c>
      <c r="BG603" s="230">
        <f>IF(N603="zákl. přenesená",J603,0)</f>
        <v>0</v>
      </c>
      <c r="BH603" s="230">
        <f>IF(N603="sníž. přenesená",J603,0)</f>
        <v>0</v>
      </c>
      <c r="BI603" s="230">
        <f>IF(N603="nulová",J603,0)</f>
        <v>0</v>
      </c>
      <c r="BJ603" s="17" t="s">
        <v>84</v>
      </c>
      <c r="BK603" s="230">
        <f>ROUND(I603*H603,2)</f>
        <v>0</v>
      </c>
      <c r="BL603" s="17" t="s">
        <v>194</v>
      </c>
      <c r="BM603" s="229" t="s">
        <v>885</v>
      </c>
    </row>
    <row r="604" s="2" customFormat="1" ht="33" customHeight="1">
      <c r="A604" s="38"/>
      <c r="B604" s="39"/>
      <c r="C604" s="218" t="s">
        <v>886</v>
      </c>
      <c r="D604" s="218" t="s">
        <v>152</v>
      </c>
      <c r="E604" s="219" t="s">
        <v>887</v>
      </c>
      <c r="F604" s="220" t="s">
        <v>888</v>
      </c>
      <c r="G604" s="221" t="s">
        <v>326</v>
      </c>
      <c r="H604" s="222">
        <v>2.7000000000000002</v>
      </c>
      <c r="I604" s="223"/>
      <c r="J604" s="224">
        <f>ROUND(I604*H604,2)</f>
        <v>0</v>
      </c>
      <c r="K604" s="220" t="s">
        <v>1</v>
      </c>
      <c r="L604" s="44"/>
      <c r="M604" s="225" t="s">
        <v>1</v>
      </c>
      <c r="N604" s="226" t="s">
        <v>41</v>
      </c>
      <c r="O604" s="91"/>
      <c r="P604" s="227">
        <f>O604*H604</f>
        <v>0</v>
      </c>
      <c r="Q604" s="227">
        <v>0</v>
      </c>
      <c r="R604" s="227">
        <f>Q604*H604</f>
        <v>0</v>
      </c>
      <c r="S604" s="227">
        <v>0</v>
      </c>
      <c r="T604" s="228">
        <f>S604*H604</f>
        <v>0</v>
      </c>
      <c r="U604" s="38"/>
      <c r="V604" s="38"/>
      <c r="W604" s="38"/>
      <c r="X604" s="38"/>
      <c r="Y604" s="38"/>
      <c r="Z604" s="38"/>
      <c r="AA604" s="38"/>
      <c r="AB604" s="38"/>
      <c r="AC604" s="38"/>
      <c r="AD604" s="38"/>
      <c r="AE604" s="38"/>
      <c r="AR604" s="229" t="s">
        <v>194</v>
      </c>
      <c r="AT604" s="229" t="s">
        <v>152</v>
      </c>
      <c r="AU604" s="229" t="s">
        <v>86</v>
      </c>
      <c r="AY604" s="17" t="s">
        <v>150</v>
      </c>
      <c r="BE604" s="230">
        <f>IF(N604="základní",J604,0)</f>
        <v>0</v>
      </c>
      <c r="BF604" s="230">
        <f>IF(N604="snížená",J604,0)</f>
        <v>0</v>
      </c>
      <c r="BG604" s="230">
        <f>IF(N604="zákl. přenesená",J604,0)</f>
        <v>0</v>
      </c>
      <c r="BH604" s="230">
        <f>IF(N604="sníž. přenesená",J604,0)</f>
        <v>0</v>
      </c>
      <c r="BI604" s="230">
        <f>IF(N604="nulová",J604,0)</f>
        <v>0</v>
      </c>
      <c r="BJ604" s="17" t="s">
        <v>84</v>
      </c>
      <c r="BK604" s="230">
        <f>ROUND(I604*H604,2)</f>
        <v>0</v>
      </c>
      <c r="BL604" s="17" t="s">
        <v>194</v>
      </c>
      <c r="BM604" s="229" t="s">
        <v>889</v>
      </c>
    </row>
    <row r="605" s="2" customFormat="1" ht="33" customHeight="1">
      <c r="A605" s="38"/>
      <c r="B605" s="39"/>
      <c r="C605" s="218" t="s">
        <v>536</v>
      </c>
      <c r="D605" s="218" t="s">
        <v>152</v>
      </c>
      <c r="E605" s="219" t="s">
        <v>890</v>
      </c>
      <c r="F605" s="220" t="s">
        <v>891</v>
      </c>
      <c r="G605" s="221" t="s">
        <v>326</v>
      </c>
      <c r="H605" s="222">
        <v>13.32</v>
      </c>
      <c r="I605" s="223"/>
      <c r="J605" s="224">
        <f>ROUND(I605*H605,2)</f>
        <v>0</v>
      </c>
      <c r="K605" s="220" t="s">
        <v>156</v>
      </c>
      <c r="L605" s="44"/>
      <c r="M605" s="225" t="s">
        <v>1</v>
      </c>
      <c r="N605" s="226" t="s">
        <v>41</v>
      </c>
      <c r="O605" s="91"/>
      <c r="P605" s="227">
        <f>O605*H605</f>
        <v>0</v>
      </c>
      <c r="Q605" s="227">
        <v>0</v>
      </c>
      <c r="R605" s="227">
        <f>Q605*H605</f>
        <v>0</v>
      </c>
      <c r="S605" s="227">
        <v>0</v>
      </c>
      <c r="T605" s="228">
        <f>S605*H605</f>
        <v>0</v>
      </c>
      <c r="U605" s="38"/>
      <c r="V605" s="38"/>
      <c r="W605" s="38"/>
      <c r="X605" s="38"/>
      <c r="Y605" s="38"/>
      <c r="Z605" s="38"/>
      <c r="AA605" s="38"/>
      <c r="AB605" s="38"/>
      <c r="AC605" s="38"/>
      <c r="AD605" s="38"/>
      <c r="AE605" s="38"/>
      <c r="AR605" s="229" t="s">
        <v>194</v>
      </c>
      <c r="AT605" s="229" t="s">
        <v>152</v>
      </c>
      <c r="AU605" s="229" t="s">
        <v>86</v>
      </c>
      <c r="AY605" s="17" t="s">
        <v>150</v>
      </c>
      <c r="BE605" s="230">
        <f>IF(N605="základní",J605,0)</f>
        <v>0</v>
      </c>
      <c r="BF605" s="230">
        <f>IF(N605="snížená",J605,0)</f>
        <v>0</v>
      </c>
      <c r="BG605" s="230">
        <f>IF(N605="zákl. přenesená",J605,0)</f>
        <v>0</v>
      </c>
      <c r="BH605" s="230">
        <f>IF(N605="sníž. přenesená",J605,0)</f>
        <v>0</v>
      </c>
      <c r="BI605" s="230">
        <f>IF(N605="nulová",J605,0)</f>
        <v>0</v>
      </c>
      <c r="BJ605" s="17" t="s">
        <v>84</v>
      </c>
      <c r="BK605" s="230">
        <f>ROUND(I605*H605,2)</f>
        <v>0</v>
      </c>
      <c r="BL605" s="17" t="s">
        <v>194</v>
      </c>
      <c r="BM605" s="229" t="s">
        <v>892</v>
      </c>
    </row>
    <row r="606" s="2" customFormat="1" ht="33" customHeight="1">
      <c r="A606" s="38"/>
      <c r="B606" s="39"/>
      <c r="C606" s="218" t="s">
        <v>893</v>
      </c>
      <c r="D606" s="218" t="s">
        <v>152</v>
      </c>
      <c r="E606" s="219" t="s">
        <v>894</v>
      </c>
      <c r="F606" s="220" t="s">
        <v>895</v>
      </c>
      <c r="G606" s="221" t="s">
        <v>326</v>
      </c>
      <c r="H606" s="222">
        <v>25.32</v>
      </c>
      <c r="I606" s="223"/>
      <c r="J606" s="224">
        <f>ROUND(I606*H606,2)</f>
        <v>0</v>
      </c>
      <c r="K606" s="220" t="s">
        <v>1</v>
      </c>
      <c r="L606" s="44"/>
      <c r="M606" s="225" t="s">
        <v>1</v>
      </c>
      <c r="N606" s="226" t="s">
        <v>41</v>
      </c>
      <c r="O606" s="91"/>
      <c r="P606" s="227">
        <f>O606*H606</f>
        <v>0</v>
      </c>
      <c r="Q606" s="227">
        <v>0</v>
      </c>
      <c r="R606" s="227">
        <f>Q606*H606</f>
        <v>0</v>
      </c>
      <c r="S606" s="227">
        <v>0</v>
      </c>
      <c r="T606" s="228">
        <f>S606*H606</f>
        <v>0</v>
      </c>
      <c r="U606" s="38"/>
      <c r="V606" s="38"/>
      <c r="W606" s="38"/>
      <c r="X606" s="38"/>
      <c r="Y606" s="38"/>
      <c r="Z606" s="38"/>
      <c r="AA606" s="38"/>
      <c r="AB606" s="38"/>
      <c r="AC606" s="38"/>
      <c r="AD606" s="38"/>
      <c r="AE606" s="38"/>
      <c r="AR606" s="229" t="s">
        <v>194</v>
      </c>
      <c r="AT606" s="229" t="s">
        <v>152</v>
      </c>
      <c r="AU606" s="229" t="s">
        <v>86</v>
      </c>
      <c r="AY606" s="17" t="s">
        <v>150</v>
      </c>
      <c r="BE606" s="230">
        <f>IF(N606="základní",J606,0)</f>
        <v>0</v>
      </c>
      <c r="BF606" s="230">
        <f>IF(N606="snížená",J606,0)</f>
        <v>0</v>
      </c>
      <c r="BG606" s="230">
        <f>IF(N606="zákl. přenesená",J606,0)</f>
        <v>0</v>
      </c>
      <c r="BH606" s="230">
        <f>IF(N606="sníž. přenesená",J606,0)</f>
        <v>0</v>
      </c>
      <c r="BI606" s="230">
        <f>IF(N606="nulová",J606,0)</f>
        <v>0</v>
      </c>
      <c r="BJ606" s="17" t="s">
        <v>84</v>
      </c>
      <c r="BK606" s="230">
        <f>ROUND(I606*H606,2)</f>
        <v>0</v>
      </c>
      <c r="BL606" s="17" t="s">
        <v>194</v>
      </c>
      <c r="BM606" s="229" t="s">
        <v>896</v>
      </c>
    </row>
    <row r="607" s="2" customFormat="1" ht="33" customHeight="1">
      <c r="A607" s="38"/>
      <c r="B607" s="39"/>
      <c r="C607" s="218" t="s">
        <v>541</v>
      </c>
      <c r="D607" s="218" t="s">
        <v>152</v>
      </c>
      <c r="E607" s="219" t="s">
        <v>897</v>
      </c>
      <c r="F607" s="220" t="s">
        <v>898</v>
      </c>
      <c r="G607" s="221" t="s">
        <v>326</v>
      </c>
      <c r="H607" s="222">
        <v>4.6399999999999997</v>
      </c>
      <c r="I607" s="223"/>
      <c r="J607" s="224">
        <f>ROUND(I607*H607,2)</f>
        <v>0</v>
      </c>
      <c r="K607" s="220" t="s">
        <v>1</v>
      </c>
      <c r="L607" s="44"/>
      <c r="M607" s="225" t="s">
        <v>1</v>
      </c>
      <c r="N607" s="226" t="s">
        <v>41</v>
      </c>
      <c r="O607" s="91"/>
      <c r="P607" s="227">
        <f>O607*H607</f>
        <v>0</v>
      </c>
      <c r="Q607" s="227">
        <v>0</v>
      </c>
      <c r="R607" s="227">
        <f>Q607*H607</f>
        <v>0</v>
      </c>
      <c r="S607" s="227">
        <v>0</v>
      </c>
      <c r="T607" s="228">
        <f>S607*H607</f>
        <v>0</v>
      </c>
      <c r="U607" s="38"/>
      <c r="V607" s="38"/>
      <c r="W607" s="38"/>
      <c r="X607" s="38"/>
      <c r="Y607" s="38"/>
      <c r="Z607" s="38"/>
      <c r="AA607" s="38"/>
      <c r="AB607" s="38"/>
      <c r="AC607" s="38"/>
      <c r="AD607" s="38"/>
      <c r="AE607" s="38"/>
      <c r="AR607" s="229" t="s">
        <v>194</v>
      </c>
      <c r="AT607" s="229" t="s">
        <v>152</v>
      </c>
      <c r="AU607" s="229" t="s">
        <v>86</v>
      </c>
      <c r="AY607" s="17" t="s">
        <v>150</v>
      </c>
      <c r="BE607" s="230">
        <f>IF(N607="základní",J607,0)</f>
        <v>0</v>
      </c>
      <c r="BF607" s="230">
        <f>IF(N607="snížená",J607,0)</f>
        <v>0</v>
      </c>
      <c r="BG607" s="230">
        <f>IF(N607="zákl. přenesená",J607,0)</f>
        <v>0</v>
      </c>
      <c r="BH607" s="230">
        <f>IF(N607="sníž. přenesená",J607,0)</f>
        <v>0</v>
      </c>
      <c r="BI607" s="230">
        <f>IF(N607="nulová",J607,0)</f>
        <v>0</v>
      </c>
      <c r="BJ607" s="17" t="s">
        <v>84</v>
      </c>
      <c r="BK607" s="230">
        <f>ROUND(I607*H607,2)</f>
        <v>0</v>
      </c>
      <c r="BL607" s="17" t="s">
        <v>194</v>
      </c>
      <c r="BM607" s="229" t="s">
        <v>899</v>
      </c>
    </row>
    <row r="608" s="2" customFormat="1" ht="33" customHeight="1">
      <c r="A608" s="38"/>
      <c r="B608" s="39"/>
      <c r="C608" s="218" t="s">
        <v>900</v>
      </c>
      <c r="D608" s="218" t="s">
        <v>152</v>
      </c>
      <c r="E608" s="219" t="s">
        <v>901</v>
      </c>
      <c r="F608" s="220" t="s">
        <v>902</v>
      </c>
      <c r="G608" s="221" t="s">
        <v>326</v>
      </c>
      <c r="H608" s="222">
        <v>18.449999999999999</v>
      </c>
      <c r="I608" s="223"/>
      <c r="J608" s="224">
        <f>ROUND(I608*H608,2)</f>
        <v>0</v>
      </c>
      <c r="K608" s="220" t="s">
        <v>1</v>
      </c>
      <c r="L608" s="44"/>
      <c r="M608" s="225" t="s">
        <v>1</v>
      </c>
      <c r="N608" s="226" t="s">
        <v>41</v>
      </c>
      <c r="O608" s="91"/>
      <c r="P608" s="227">
        <f>O608*H608</f>
        <v>0</v>
      </c>
      <c r="Q608" s="227">
        <v>0</v>
      </c>
      <c r="R608" s="227">
        <f>Q608*H608</f>
        <v>0</v>
      </c>
      <c r="S608" s="227">
        <v>0</v>
      </c>
      <c r="T608" s="228">
        <f>S608*H608</f>
        <v>0</v>
      </c>
      <c r="U608" s="38"/>
      <c r="V608" s="38"/>
      <c r="W608" s="38"/>
      <c r="X608" s="38"/>
      <c r="Y608" s="38"/>
      <c r="Z608" s="38"/>
      <c r="AA608" s="38"/>
      <c r="AB608" s="38"/>
      <c r="AC608" s="38"/>
      <c r="AD608" s="38"/>
      <c r="AE608" s="38"/>
      <c r="AR608" s="229" t="s">
        <v>194</v>
      </c>
      <c r="AT608" s="229" t="s">
        <v>152</v>
      </c>
      <c r="AU608" s="229" t="s">
        <v>86</v>
      </c>
      <c r="AY608" s="17" t="s">
        <v>150</v>
      </c>
      <c r="BE608" s="230">
        <f>IF(N608="základní",J608,0)</f>
        <v>0</v>
      </c>
      <c r="BF608" s="230">
        <f>IF(N608="snížená",J608,0)</f>
        <v>0</v>
      </c>
      <c r="BG608" s="230">
        <f>IF(N608="zákl. přenesená",J608,0)</f>
        <v>0</v>
      </c>
      <c r="BH608" s="230">
        <f>IF(N608="sníž. přenesená",J608,0)</f>
        <v>0</v>
      </c>
      <c r="BI608" s="230">
        <f>IF(N608="nulová",J608,0)</f>
        <v>0</v>
      </c>
      <c r="BJ608" s="17" t="s">
        <v>84</v>
      </c>
      <c r="BK608" s="230">
        <f>ROUND(I608*H608,2)</f>
        <v>0</v>
      </c>
      <c r="BL608" s="17" t="s">
        <v>194</v>
      </c>
      <c r="BM608" s="229" t="s">
        <v>903</v>
      </c>
    </row>
    <row r="609" s="2" customFormat="1" ht="33" customHeight="1">
      <c r="A609" s="38"/>
      <c r="B609" s="39"/>
      <c r="C609" s="218" t="s">
        <v>545</v>
      </c>
      <c r="D609" s="218" t="s">
        <v>152</v>
      </c>
      <c r="E609" s="219" t="s">
        <v>904</v>
      </c>
      <c r="F609" s="220" t="s">
        <v>905</v>
      </c>
      <c r="G609" s="221" t="s">
        <v>326</v>
      </c>
      <c r="H609" s="222">
        <v>2.7000000000000002</v>
      </c>
      <c r="I609" s="223"/>
      <c r="J609" s="224">
        <f>ROUND(I609*H609,2)</f>
        <v>0</v>
      </c>
      <c r="K609" s="220" t="s">
        <v>1</v>
      </c>
      <c r="L609" s="44"/>
      <c r="M609" s="225" t="s">
        <v>1</v>
      </c>
      <c r="N609" s="226" t="s">
        <v>41</v>
      </c>
      <c r="O609" s="91"/>
      <c r="P609" s="227">
        <f>O609*H609</f>
        <v>0</v>
      </c>
      <c r="Q609" s="227">
        <v>0</v>
      </c>
      <c r="R609" s="227">
        <f>Q609*H609</f>
        <v>0</v>
      </c>
      <c r="S609" s="227">
        <v>0</v>
      </c>
      <c r="T609" s="228">
        <f>S609*H609</f>
        <v>0</v>
      </c>
      <c r="U609" s="38"/>
      <c r="V609" s="38"/>
      <c r="W609" s="38"/>
      <c r="X609" s="38"/>
      <c r="Y609" s="38"/>
      <c r="Z609" s="38"/>
      <c r="AA609" s="38"/>
      <c r="AB609" s="38"/>
      <c r="AC609" s="38"/>
      <c r="AD609" s="38"/>
      <c r="AE609" s="38"/>
      <c r="AR609" s="229" t="s">
        <v>194</v>
      </c>
      <c r="AT609" s="229" t="s">
        <v>152</v>
      </c>
      <c r="AU609" s="229" t="s">
        <v>86</v>
      </c>
      <c r="AY609" s="17" t="s">
        <v>150</v>
      </c>
      <c r="BE609" s="230">
        <f>IF(N609="základní",J609,0)</f>
        <v>0</v>
      </c>
      <c r="BF609" s="230">
        <f>IF(N609="snížená",J609,0)</f>
        <v>0</v>
      </c>
      <c r="BG609" s="230">
        <f>IF(N609="zákl. přenesená",J609,0)</f>
        <v>0</v>
      </c>
      <c r="BH609" s="230">
        <f>IF(N609="sníž. přenesená",J609,0)</f>
        <v>0</v>
      </c>
      <c r="BI609" s="230">
        <f>IF(N609="nulová",J609,0)</f>
        <v>0</v>
      </c>
      <c r="BJ609" s="17" t="s">
        <v>84</v>
      </c>
      <c r="BK609" s="230">
        <f>ROUND(I609*H609,2)</f>
        <v>0</v>
      </c>
      <c r="BL609" s="17" t="s">
        <v>194</v>
      </c>
      <c r="BM609" s="229" t="s">
        <v>906</v>
      </c>
    </row>
    <row r="610" s="2" customFormat="1" ht="33" customHeight="1">
      <c r="A610" s="38"/>
      <c r="B610" s="39"/>
      <c r="C610" s="218" t="s">
        <v>907</v>
      </c>
      <c r="D610" s="218" t="s">
        <v>152</v>
      </c>
      <c r="E610" s="219" t="s">
        <v>908</v>
      </c>
      <c r="F610" s="220" t="s">
        <v>909</v>
      </c>
      <c r="G610" s="221" t="s">
        <v>326</v>
      </c>
      <c r="H610" s="222">
        <v>15.525</v>
      </c>
      <c r="I610" s="223"/>
      <c r="J610" s="224">
        <f>ROUND(I610*H610,2)</f>
        <v>0</v>
      </c>
      <c r="K610" s="220" t="s">
        <v>156</v>
      </c>
      <c r="L610" s="44"/>
      <c r="M610" s="225" t="s">
        <v>1</v>
      </c>
      <c r="N610" s="226" t="s">
        <v>41</v>
      </c>
      <c r="O610" s="91"/>
      <c r="P610" s="227">
        <f>O610*H610</f>
        <v>0</v>
      </c>
      <c r="Q610" s="227">
        <v>0</v>
      </c>
      <c r="R610" s="227">
        <f>Q610*H610</f>
        <v>0</v>
      </c>
      <c r="S610" s="227">
        <v>0</v>
      </c>
      <c r="T610" s="228">
        <f>S610*H610</f>
        <v>0</v>
      </c>
      <c r="U610" s="38"/>
      <c r="V610" s="38"/>
      <c r="W610" s="38"/>
      <c r="X610" s="38"/>
      <c r="Y610" s="38"/>
      <c r="Z610" s="38"/>
      <c r="AA610" s="38"/>
      <c r="AB610" s="38"/>
      <c r="AC610" s="38"/>
      <c r="AD610" s="38"/>
      <c r="AE610" s="38"/>
      <c r="AR610" s="229" t="s">
        <v>194</v>
      </c>
      <c r="AT610" s="229" t="s">
        <v>152</v>
      </c>
      <c r="AU610" s="229" t="s">
        <v>86</v>
      </c>
      <c r="AY610" s="17" t="s">
        <v>150</v>
      </c>
      <c r="BE610" s="230">
        <f>IF(N610="základní",J610,0)</f>
        <v>0</v>
      </c>
      <c r="BF610" s="230">
        <f>IF(N610="snížená",J610,0)</f>
        <v>0</v>
      </c>
      <c r="BG610" s="230">
        <f>IF(N610="zákl. přenesená",J610,0)</f>
        <v>0</v>
      </c>
      <c r="BH610" s="230">
        <f>IF(N610="sníž. přenesená",J610,0)</f>
        <v>0</v>
      </c>
      <c r="BI610" s="230">
        <f>IF(N610="nulová",J610,0)</f>
        <v>0</v>
      </c>
      <c r="BJ610" s="17" t="s">
        <v>84</v>
      </c>
      <c r="BK610" s="230">
        <f>ROUND(I610*H610,2)</f>
        <v>0</v>
      </c>
      <c r="BL610" s="17" t="s">
        <v>194</v>
      </c>
      <c r="BM610" s="229" t="s">
        <v>910</v>
      </c>
    </row>
    <row r="611" s="13" customFormat="1">
      <c r="A611" s="13"/>
      <c r="B611" s="231"/>
      <c r="C611" s="232"/>
      <c r="D611" s="233" t="s">
        <v>158</v>
      </c>
      <c r="E611" s="234" t="s">
        <v>1</v>
      </c>
      <c r="F611" s="235" t="s">
        <v>911</v>
      </c>
      <c r="G611" s="232"/>
      <c r="H611" s="236">
        <v>15.525</v>
      </c>
      <c r="I611" s="237"/>
      <c r="J611" s="232"/>
      <c r="K611" s="232"/>
      <c r="L611" s="238"/>
      <c r="M611" s="239"/>
      <c r="N611" s="240"/>
      <c r="O611" s="240"/>
      <c r="P611" s="240"/>
      <c r="Q611" s="240"/>
      <c r="R611" s="240"/>
      <c r="S611" s="240"/>
      <c r="T611" s="241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242" t="s">
        <v>158</v>
      </c>
      <c r="AU611" s="242" t="s">
        <v>86</v>
      </c>
      <c r="AV611" s="13" t="s">
        <v>86</v>
      </c>
      <c r="AW611" s="13" t="s">
        <v>32</v>
      </c>
      <c r="AX611" s="13" t="s">
        <v>76</v>
      </c>
      <c r="AY611" s="242" t="s">
        <v>150</v>
      </c>
    </row>
    <row r="612" s="14" customFormat="1">
      <c r="A612" s="14"/>
      <c r="B612" s="243"/>
      <c r="C612" s="244"/>
      <c r="D612" s="233" t="s">
        <v>158</v>
      </c>
      <c r="E612" s="245" t="s">
        <v>1</v>
      </c>
      <c r="F612" s="246" t="s">
        <v>160</v>
      </c>
      <c r="G612" s="244"/>
      <c r="H612" s="247">
        <v>15.525</v>
      </c>
      <c r="I612" s="248"/>
      <c r="J612" s="244"/>
      <c r="K612" s="244"/>
      <c r="L612" s="249"/>
      <c r="M612" s="250"/>
      <c r="N612" s="251"/>
      <c r="O612" s="251"/>
      <c r="P612" s="251"/>
      <c r="Q612" s="251"/>
      <c r="R612" s="251"/>
      <c r="S612" s="251"/>
      <c r="T612" s="252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T612" s="253" t="s">
        <v>158</v>
      </c>
      <c r="AU612" s="253" t="s">
        <v>86</v>
      </c>
      <c r="AV612" s="14" t="s">
        <v>157</v>
      </c>
      <c r="AW612" s="14" t="s">
        <v>32</v>
      </c>
      <c r="AX612" s="14" t="s">
        <v>84</v>
      </c>
      <c r="AY612" s="253" t="s">
        <v>150</v>
      </c>
    </row>
    <row r="613" s="2" customFormat="1" ht="33" customHeight="1">
      <c r="A613" s="38"/>
      <c r="B613" s="39"/>
      <c r="C613" s="218" t="s">
        <v>550</v>
      </c>
      <c r="D613" s="218" t="s">
        <v>152</v>
      </c>
      <c r="E613" s="219" t="s">
        <v>912</v>
      </c>
      <c r="F613" s="220" t="s">
        <v>913</v>
      </c>
      <c r="G613" s="221" t="s">
        <v>326</v>
      </c>
      <c r="H613" s="222">
        <v>6.5999999999999996</v>
      </c>
      <c r="I613" s="223"/>
      <c r="J613" s="224">
        <f>ROUND(I613*H613,2)</f>
        <v>0</v>
      </c>
      <c r="K613" s="220" t="s">
        <v>156</v>
      </c>
      <c r="L613" s="44"/>
      <c r="M613" s="225" t="s">
        <v>1</v>
      </c>
      <c r="N613" s="226" t="s">
        <v>41</v>
      </c>
      <c r="O613" s="91"/>
      <c r="P613" s="227">
        <f>O613*H613</f>
        <v>0</v>
      </c>
      <c r="Q613" s="227">
        <v>0</v>
      </c>
      <c r="R613" s="227">
        <f>Q613*H613</f>
        <v>0</v>
      </c>
      <c r="S613" s="227">
        <v>0</v>
      </c>
      <c r="T613" s="228">
        <f>S613*H613</f>
        <v>0</v>
      </c>
      <c r="U613" s="38"/>
      <c r="V613" s="38"/>
      <c r="W613" s="38"/>
      <c r="X613" s="38"/>
      <c r="Y613" s="38"/>
      <c r="Z613" s="38"/>
      <c r="AA613" s="38"/>
      <c r="AB613" s="38"/>
      <c r="AC613" s="38"/>
      <c r="AD613" s="38"/>
      <c r="AE613" s="38"/>
      <c r="AR613" s="229" t="s">
        <v>194</v>
      </c>
      <c r="AT613" s="229" t="s">
        <v>152</v>
      </c>
      <c r="AU613" s="229" t="s">
        <v>86</v>
      </c>
      <c r="AY613" s="17" t="s">
        <v>150</v>
      </c>
      <c r="BE613" s="230">
        <f>IF(N613="základní",J613,0)</f>
        <v>0</v>
      </c>
      <c r="BF613" s="230">
        <f>IF(N613="snížená",J613,0)</f>
        <v>0</v>
      </c>
      <c r="BG613" s="230">
        <f>IF(N613="zákl. přenesená",J613,0)</f>
        <v>0</v>
      </c>
      <c r="BH613" s="230">
        <f>IF(N613="sníž. přenesená",J613,0)</f>
        <v>0</v>
      </c>
      <c r="BI613" s="230">
        <f>IF(N613="nulová",J613,0)</f>
        <v>0</v>
      </c>
      <c r="BJ613" s="17" t="s">
        <v>84</v>
      </c>
      <c r="BK613" s="230">
        <f>ROUND(I613*H613,2)</f>
        <v>0</v>
      </c>
      <c r="BL613" s="17" t="s">
        <v>194</v>
      </c>
      <c r="BM613" s="229" t="s">
        <v>914</v>
      </c>
    </row>
    <row r="614" s="13" customFormat="1">
      <c r="A614" s="13"/>
      <c r="B614" s="231"/>
      <c r="C614" s="232"/>
      <c r="D614" s="233" t="s">
        <v>158</v>
      </c>
      <c r="E614" s="234" t="s">
        <v>1</v>
      </c>
      <c r="F614" s="235" t="s">
        <v>915</v>
      </c>
      <c r="G614" s="232"/>
      <c r="H614" s="236">
        <v>6.5999999999999996</v>
      </c>
      <c r="I614" s="237"/>
      <c r="J614" s="232"/>
      <c r="K614" s="232"/>
      <c r="L614" s="238"/>
      <c r="M614" s="239"/>
      <c r="N614" s="240"/>
      <c r="O614" s="240"/>
      <c r="P614" s="240"/>
      <c r="Q614" s="240"/>
      <c r="R614" s="240"/>
      <c r="S614" s="240"/>
      <c r="T614" s="241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242" t="s">
        <v>158</v>
      </c>
      <c r="AU614" s="242" t="s">
        <v>86</v>
      </c>
      <c r="AV614" s="13" t="s">
        <v>86</v>
      </c>
      <c r="AW614" s="13" t="s">
        <v>32</v>
      </c>
      <c r="AX614" s="13" t="s">
        <v>76</v>
      </c>
      <c r="AY614" s="242" t="s">
        <v>150</v>
      </c>
    </row>
    <row r="615" s="14" customFormat="1">
      <c r="A615" s="14"/>
      <c r="B615" s="243"/>
      <c r="C615" s="244"/>
      <c r="D615" s="233" t="s">
        <v>158</v>
      </c>
      <c r="E615" s="245" t="s">
        <v>1</v>
      </c>
      <c r="F615" s="246" t="s">
        <v>160</v>
      </c>
      <c r="G615" s="244"/>
      <c r="H615" s="247">
        <v>6.5999999999999996</v>
      </c>
      <c r="I615" s="248"/>
      <c r="J615" s="244"/>
      <c r="K615" s="244"/>
      <c r="L615" s="249"/>
      <c r="M615" s="250"/>
      <c r="N615" s="251"/>
      <c r="O615" s="251"/>
      <c r="P615" s="251"/>
      <c r="Q615" s="251"/>
      <c r="R615" s="251"/>
      <c r="S615" s="251"/>
      <c r="T615" s="252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53" t="s">
        <v>158</v>
      </c>
      <c r="AU615" s="253" t="s">
        <v>86</v>
      </c>
      <c r="AV615" s="14" t="s">
        <v>157</v>
      </c>
      <c r="AW615" s="14" t="s">
        <v>32</v>
      </c>
      <c r="AX615" s="14" t="s">
        <v>84</v>
      </c>
      <c r="AY615" s="253" t="s">
        <v>150</v>
      </c>
    </row>
    <row r="616" s="2" customFormat="1" ht="33" customHeight="1">
      <c r="A616" s="38"/>
      <c r="B616" s="39"/>
      <c r="C616" s="218" t="s">
        <v>916</v>
      </c>
      <c r="D616" s="218" t="s">
        <v>152</v>
      </c>
      <c r="E616" s="219" t="s">
        <v>917</v>
      </c>
      <c r="F616" s="220" t="s">
        <v>918</v>
      </c>
      <c r="G616" s="221" t="s">
        <v>326</v>
      </c>
      <c r="H616" s="222">
        <v>3.2999999999999998</v>
      </c>
      <c r="I616" s="223"/>
      <c r="J616" s="224">
        <f>ROUND(I616*H616,2)</f>
        <v>0</v>
      </c>
      <c r="K616" s="220" t="s">
        <v>1</v>
      </c>
      <c r="L616" s="44"/>
      <c r="M616" s="225" t="s">
        <v>1</v>
      </c>
      <c r="N616" s="226" t="s">
        <v>41</v>
      </c>
      <c r="O616" s="91"/>
      <c r="P616" s="227">
        <f>O616*H616</f>
        <v>0</v>
      </c>
      <c r="Q616" s="227">
        <v>0</v>
      </c>
      <c r="R616" s="227">
        <f>Q616*H616</f>
        <v>0</v>
      </c>
      <c r="S616" s="227">
        <v>0</v>
      </c>
      <c r="T616" s="228">
        <f>S616*H616</f>
        <v>0</v>
      </c>
      <c r="U616" s="38"/>
      <c r="V616" s="38"/>
      <c r="W616" s="38"/>
      <c r="X616" s="38"/>
      <c r="Y616" s="38"/>
      <c r="Z616" s="38"/>
      <c r="AA616" s="38"/>
      <c r="AB616" s="38"/>
      <c r="AC616" s="38"/>
      <c r="AD616" s="38"/>
      <c r="AE616" s="38"/>
      <c r="AR616" s="229" t="s">
        <v>194</v>
      </c>
      <c r="AT616" s="229" t="s">
        <v>152</v>
      </c>
      <c r="AU616" s="229" t="s">
        <v>86</v>
      </c>
      <c r="AY616" s="17" t="s">
        <v>150</v>
      </c>
      <c r="BE616" s="230">
        <f>IF(N616="základní",J616,0)</f>
        <v>0</v>
      </c>
      <c r="BF616" s="230">
        <f>IF(N616="snížená",J616,0)</f>
        <v>0</v>
      </c>
      <c r="BG616" s="230">
        <f>IF(N616="zákl. přenesená",J616,0)</f>
        <v>0</v>
      </c>
      <c r="BH616" s="230">
        <f>IF(N616="sníž. přenesená",J616,0)</f>
        <v>0</v>
      </c>
      <c r="BI616" s="230">
        <f>IF(N616="nulová",J616,0)</f>
        <v>0</v>
      </c>
      <c r="BJ616" s="17" t="s">
        <v>84</v>
      </c>
      <c r="BK616" s="230">
        <f>ROUND(I616*H616,2)</f>
        <v>0</v>
      </c>
      <c r="BL616" s="17" t="s">
        <v>194</v>
      </c>
      <c r="BM616" s="229" t="s">
        <v>919</v>
      </c>
    </row>
    <row r="617" s="13" customFormat="1">
      <c r="A617" s="13"/>
      <c r="B617" s="231"/>
      <c r="C617" s="232"/>
      <c r="D617" s="233" t="s">
        <v>158</v>
      </c>
      <c r="E617" s="234" t="s">
        <v>1</v>
      </c>
      <c r="F617" s="235" t="s">
        <v>920</v>
      </c>
      <c r="G617" s="232"/>
      <c r="H617" s="236">
        <v>3.2999999999999998</v>
      </c>
      <c r="I617" s="237"/>
      <c r="J617" s="232"/>
      <c r="K617" s="232"/>
      <c r="L617" s="238"/>
      <c r="M617" s="239"/>
      <c r="N617" s="240"/>
      <c r="O617" s="240"/>
      <c r="P617" s="240"/>
      <c r="Q617" s="240"/>
      <c r="R617" s="240"/>
      <c r="S617" s="240"/>
      <c r="T617" s="241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242" t="s">
        <v>158</v>
      </c>
      <c r="AU617" s="242" t="s">
        <v>86</v>
      </c>
      <c r="AV617" s="13" t="s">
        <v>86</v>
      </c>
      <c r="AW617" s="13" t="s">
        <v>32</v>
      </c>
      <c r="AX617" s="13" t="s">
        <v>76</v>
      </c>
      <c r="AY617" s="242" t="s">
        <v>150</v>
      </c>
    </row>
    <row r="618" s="14" customFormat="1">
      <c r="A618" s="14"/>
      <c r="B618" s="243"/>
      <c r="C618" s="244"/>
      <c r="D618" s="233" t="s">
        <v>158</v>
      </c>
      <c r="E618" s="245" t="s">
        <v>1</v>
      </c>
      <c r="F618" s="246" t="s">
        <v>160</v>
      </c>
      <c r="G618" s="244"/>
      <c r="H618" s="247">
        <v>3.2999999999999998</v>
      </c>
      <c r="I618" s="248"/>
      <c r="J618" s="244"/>
      <c r="K618" s="244"/>
      <c r="L618" s="249"/>
      <c r="M618" s="250"/>
      <c r="N618" s="251"/>
      <c r="O618" s="251"/>
      <c r="P618" s="251"/>
      <c r="Q618" s="251"/>
      <c r="R618" s="251"/>
      <c r="S618" s="251"/>
      <c r="T618" s="252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T618" s="253" t="s">
        <v>158</v>
      </c>
      <c r="AU618" s="253" t="s">
        <v>86</v>
      </c>
      <c r="AV618" s="14" t="s">
        <v>157</v>
      </c>
      <c r="AW618" s="14" t="s">
        <v>32</v>
      </c>
      <c r="AX618" s="14" t="s">
        <v>84</v>
      </c>
      <c r="AY618" s="253" t="s">
        <v>150</v>
      </c>
    </row>
    <row r="619" s="2" customFormat="1">
      <c r="A619" s="38"/>
      <c r="B619" s="39"/>
      <c r="C619" s="218" t="s">
        <v>558</v>
      </c>
      <c r="D619" s="218" t="s">
        <v>152</v>
      </c>
      <c r="E619" s="219" t="s">
        <v>921</v>
      </c>
      <c r="F619" s="220" t="s">
        <v>922</v>
      </c>
      <c r="G619" s="221" t="s">
        <v>292</v>
      </c>
      <c r="H619" s="222">
        <v>1</v>
      </c>
      <c r="I619" s="223"/>
      <c r="J619" s="224">
        <f>ROUND(I619*H619,2)</f>
        <v>0</v>
      </c>
      <c r="K619" s="220" t="s">
        <v>1</v>
      </c>
      <c r="L619" s="44"/>
      <c r="M619" s="225" t="s">
        <v>1</v>
      </c>
      <c r="N619" s="226" t="s">
        <v>41</v>
      </c>
      <c r="O619" s="91"/>
      <c r="P619" s="227">
        <f>O619*H619</f>
        <v>0</v>
      </c>
      <c r="Q619" s="227">
        <v>0</v>
      </c>
      <c r="R619" s="227">
        <f>Q619*H619</f>
        <v>0</v>
      </c>
      <c r="S619" s="227">
        <v>0</v>
      </c>
      <c r="T619" s="228">
        <f>S619*H619</f>
        <v>0</v>
      </c>
      <c r="U619" s="38"/>
      <c r="V619" s="38"/>
      <c r="W619" s="38"/>
      <c r="X619" s="38"/>
      <c r="Y619" s="38"/>
      <c r="Z619" s="38"/>
      <c r="AA619" s="38"/>
      <c r="AB619" s="38"/>
      <c r="AC619" s="38"/>
      <c r="AD619" s="38"/>
      <c r="AE619" s="38"/>
      <c r="AR619" s="229" t="s">
        <v>194</v>
      </c>
      <c r="AT619" s="229" t="s">
        <v>152</v>
      </c>
      <c r="AU619" s="229" t="s">
        <v>86</v>
      </c>
      <c r="AY619" s="17" t="s">
        <v>150</v>
      </c>
      <c r="BE619" s="230">
        <f>IF(N619="základní",J619,0)</f>
        <v>0</v>
      </c>
      <c r="BF619" s="230">
        <f>IF(N619="snížená",J619,0)</f>
        <v>0</v>
      </c>
      <c r="BG619" s="230">
        <f>IF(N619="zákl. přenesená",J619,0)</f>
        <v>0</v>
      </c>
      <c r="BH619" s="230">
        <f>IF(N619="sníž. přenesená",J619,0)</f>
        <v>0</v>
      </c>
      <c r="BI619" s="230">
        <f>IF(N619="nulová",J619,0)</f>
        <v>0</v>
      </c>
      <c r="BJ619" s="17" t="s">
        <v>84</v>
      </c>
      <c r="BK619" s="230">
        <f>ROUND(I619*H619,2)</f>
        <v>0</v>
      </c>
      <c r="BL619" s="17" t="s">
        <v>194</v>
      </c>
      <c r="BM619" s="229" t="s">
        <v>923</v>
      </c>
    </row>
    <row r="620" s="13" customFormat="1">
      <c r="A620" s="13"/>
      <c r="B620" s="231"/>
      <c r="C620" s="232"/>
      <c r="D620" s="233" t="s">
        <v>158</v>
      </c>
      <c r="E620" s="234" t="s">
        <v>1</v>
      </c>
      <c r="F620" s="235" t="s">
        <v>84</v>
      </c>
      <c r="G620" s="232"/>
      <c r="H620" s="236">
        <v>1</v>
      </c>
      <c r="I620" s="237"/>
      <c r="J620" s="232"/>
      <c r="K620" s="232"/>
      <c r="L620" s="238"/>
      <c r="M620" s="239"/>
      <c r="N620" s="240"/>
      <c r="O620" s="240"/>
      <c r="P620" s="240"/>
      <c r="Q620" s="240"/>
      <c r="R620" s="240"/>
      <c r="S620" s="240"/>
      <c r="T620" s="241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242" t="s">
        <v>158</v>
      </c>
      <c r="AU620" s="242" t="s">
        <v>86</v>
      </c>
      <c r="AV620" s="13" t="s">
        <v>86</v>
      </c>
      <c r="AW620" s="13" t="s">
        <v>32</v>
      </c>
      <c r="AX620" s="13" t="s">
        <v>76</v>
      </c>
      <c r="AY620" s="242" t="s">
        <v>150</v>
      </c>
    </row>
    <row r="621" s="14" customFormat="1">
      <c r="A621" s="14"/>
      <c r="B621" s="243"/>
      <c r="C621" s="244"/>
      <c r="D621" s="233" t="s">
        <v>158</v>
      </c>
      <c r="E621" s="245" t="s">
        <v>1</v>
      </c>
      <c r="F621" s="246" t="s">
        <v>160</v>
      </c>
      <c r="G621" s="244"/>
      <c r="H621" s="247">
        <v>1</v>
      </c>
      <c r="I621" s="248"/>
      <c r="J621" s="244"/>
      <c r="K621" s="244"/>
      <c r="L621" s="249"/>
      <c r="M621" s="250"/>
      <c r="N621" s="251"/>
      <c r="O621" s="251"/>
      <c r="P621" s="251"/>
      <c r="Q621" s="251"/>
      <c r="R621" s="251"/>
      <c r="S621" s="251"/>
      <c r="T621" s="252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253" t="s">
        <v>158</v>
      </c>
      <c r="AU621" s="253" t="s">
        <v>86</v>
      </c>
      <c r="AV621" s="14" t="s">
        <v>157</v>
      </c>
      <c r="AW621" s="14" t="s">
        <v>32</v>
      </c>
      <c r="AX621" s="14" t="s">
        <v>84</v>
      </c>
      <c r="AY621" s="253" t="s">
        <v>150</v>
      </c>
    </row>
    <row r="622" s="2" customFormat="1">
      <c r="A622" s="38"/>
      <c r="B622" s="39"/>
      <c r="C622" s="218" t="s">
        <v>924</v>
      </c>
      <c r="D622" s="218" t="s">
        <v>152</v>
      </c>
      <c r="E622" s="219" t="s">
        <v>925</v>
      </c>
      <c r="F622" s="220" t="s">
        <v>926</v>
      </c>
      <c r="G622" s="221" t="s">
        <v>292</v>
      </c>
      <c r="H622" s="222">
        <v>2</v>
      </c>
      <c r="I622" s="223"/>
      <c r="J622" s="224">
        <f>ROUND(I622*H622,2)</f>
        <v>0</v>
      </c>
      <c r="K622" s="220" t="s">
        <v>1</v>
      </c>
      <c r="L622" s="44"/>
      <c r="M622" s="225" t="s">
        <v>1</v>
      </c>
      <c r="N622" s="226" t="s">
        <v>41</v>
      </c>
      <c r="O622" s="91"/>
      <c r="P622" s="227">
        <f>O622*H622</f>
        <v>0</v>
      </c>
      <c r="Q622" s="227">
        <v>0</v>
      </c>
      <c r="R622" s="227">
        <f>Q622*H622</f>
        <v>0</v>
      </c>
      <c r="S622" s="227">
        <v>0</v>
      </c>
      <c r="T622" s="228">
        <f>S622*H622</f>
        <v>0</v>
      </c>
      <c r="U622" s="38"/>
      <c r="V622" s="38"/>
      <c r="W622" s="38"/>
      <c r="X622" s="38"/>
      <c r="Y622" s="38"/>
      <c r="Z622" s="38"/>
      <c r="AA622" s="38"/>
      <c r="AB622" s="38"/>
      <c r="AC622" s="38"/>
      <c r="AD622" s="38"/>
      <c r="AE622" s="38"/>
      <c r="AR622" s="229" t="s">
        <v>194</v>
      </c>
      <c r="AT622" s="229" t="s">
        <v>152</v>
      </c>
      <c r="AU622" s="229" t="s">
        <v>86</v>
      </c>
      <c r="AY622" s="17" t="s">
        <v>150</v>
      </c>
      <c r="BE622" s="230">
        <f>IF(N622="základní",J622,0)</f>
        <v>0</v>
      </c>
      <c r="BF622" s="230">
        <f>IF(N622="snížená",J622,0)</f>
        <v>0</v>
      </c>
      <c r="BG622" s="230">
        <f>IF(N622="zákl. přenesená",J622,0)</f>
        <v>0</v>
      </c>
      <c r="BH622" s="230">
        <f>IF(N622="sníž. přenesená",J622,0)</f>
        <v>0</v>
      </c>
      <c r="BI622" s="230">
        <f>IF(N622="nulová",J622,0)</f>
        <v>0</v>
      </c>
      <c r="BJ622" s="17" t="s">
        <v>84</v>
      </c>
      <c r="BK622" s="230">
        <f>ROUND(I622*H622,2)</f>
        <v>0</v>
      </c>
      <c r="BL622" s="17" t="s">
        <v>194</v>
      </c>
      <c r="BM622" s="229" t="s">
        <v>927</v>
      </c>
    </row>
    <row r="623" s="13" customFormat="1">
      <c r="A623" s="13"/>
      <c r="B623" s="231"/>
      <c r="C623" s="232"/>
      <c r="D623" s="233" t="s">
        <v>158</v>
      </c>
      <c r="E623" s="234" t="s">
        <v>1</v>
      </c>
      <c r="F623" s="235" t="s">
        <v>86</v>
      </c>
      <c r="G623" s="232"/>
      <c r="H623" s="236">
        <v>2</v>
      </c>
      <c r="I623" s="237"/>
      <c r="J623" s="232"/>
      <c r="K623" s="232"/>
      <c r="L623" s="238"/>
      <c r="M623" s="239"/>
      <c r="N623" s="240"/>
      <c r="O623" s="240"/>
      <c r="P623" s="240"/>
      <c r="Q623" s="240"/>
      <c r="R623" s="240"/>
      <c r="S623" s="240"/>
      <c r="T623" s="241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T623" s="242" t="s">
        <v>158</v>
      </c>
      <c r="AU623" s="242" t="s">
        <v>86</v>
      </c>
      <c r="AV623" s="13" t="s">
        <v>86</v>
      </c>
      <c r="AW623" s="13" t="s">
        <v>32</v>
      </c>
      <c r="AX623" s="13" t="s">
        <v>76</v>
      </c>
      <c r="AY623" s="242" t="s">
        <v>150</v>
      </c>
    </row>
    <row r="624" s="14" customFormat="1">
      <c r="A624" s="14"/>
      <c r="B624" s="243"/>
      <c r="C624" s="244"/>
      <c r="D624" s="233" t="s">
        <v>158</v>
      </c>
      <c r="E624" s="245" t="s">
        <v>1</v>
      </c>
      <c r="F624" s="246" t="s">
        <v>160</v>
      </c>
      <c r="G624" s="244"/>
      <c r="H624" s="247">
        <v>2</v>
      </c>
      <c r="I624" s="248"/>
      <c r="J624" s="244"/>
      <c r="K624" s="244"/>
      <c r="L624" s="249"/>
      <c r="M624" s="250"/>
      <c r="N624" s="251"/>
      <c r="O624" s="251"/>
      <c r="P624" s="251"/>
      <c r="Q624" s="251"/>
      <c r="R624" s="251"/>
      <c r="S624" s="251"/>
      <c r="T624" s="252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T624" s="253" t="s">
        <v>158</v>
      </c>
      <c r="AU624" s="253" t="s">
        <v>86</v>
      </c>
      <c r="AV624" s="14" t="s">
        <v>157</v>
      </c>
      <c r="AW624" s="14" t="s">
        <v>32</v>
      </c>
      <c r="AX624" s="14" t="s">
        <v>84</v>
      </c>
      <c r="AY624" s="253" t="s">
        <v>150</v>
      </c>
    </row>
    <row r="625" s="2" customFormat="1">
      <c r="A625" s="38"/>
      <c r="B625" s="39"/>
      <c r="C625" s="218" t="s">
        <v>562</v>
      </c>
      <c r="D625" s="218" t="s">
        <v>152</v>
      </c>
      <c r="E625" s="219" t="s">
        <v>928</v>
      </c>
      <c r="F625" s="220" t="s">
        <v>929</v>
      </c>
      <c r="G625" s="221" t="s">
        <v>292</v>
      </c>
      <c r="H625" s="222">
        <v>3</v>
      </c>
      <c r="I625" s="223"/>
      <c r="J625" s="224">
        <f>ROUND(I625*H625,2)</f>
        <v>0</v>
      </c>
      <c r="K625" s="220" t="s">
        <v>1</v>
      </c>
      <c r="L625" s="44"/>
      <c r="M625" s="225" t="s">
        <v>1</v>
      </c>
      <c r="N625" s="226" t="s">
        <v>41</v>
      </c>
      <c r="O625" s="91"/>
      <c r="P625" s="227">
        <f>O625*H625</f>
        <v>0</v>
      </c>
      <c r="Q625" s="227">
        <v>0</v>
      </c>
      <c r="R625" s="227">
        <f>Q625*H625</f>
        <v>0</v>
      </c>
      <c r="S625" s="227">
        <v>0</v>
      </c>
      <c r="T625" s="228">
        <f>S625*H625</f>
        <v>0</v>
      </c>
      <c r="U625" s="38"/>
      <c r="V625" s="38"/>
      <c r="W625" s="38"/>
      <c r="X625" s="38"/>
      <c r="Y625" s="38"/>
      <c r="Z625" s="38"/>
      <c r="AA625" s="38"/>
      <c r="AB625" s="38"/>
      <c r="AC625" s="38"/>
      <c r="AD625" s="38"/>
      <c r="AE625" s="38"/>
      <c r="AR625" s="229" t="s">
        <v>194</v>
      </c>
      <c r="AT625" s="229" t="s">
        <v>152</v>
      </c>
      <c r="AU625" s="229" t="s">
        <v>86</v>
      </c>
      <c r="AY625" s="17" t="s">
        <v>150</v>
      </c>
      <c r="BE625" s="230">
        <f>IF(N625="základní",J625,0)</f>
        <v>0</v>
      </c>
      <c r="BF625" s="230">
        <f>IF(N625="snížená",J625,0)</f>
        <v>0</v>
      </c>
      <c r="BG625" s="230">
        <f>IF(N625="zákl. přenesená",J625,0)</f>
        <v>0</v>
      </c>
      <c r="BH625" s="230">
        <f>IF(N625="sníž. přenesená",J625,0)</f>
        <v>0</v>
      </c>
      <c r="BI625" s="230">
        <f>IF(N625="nulová",J625,0)</f>
        <v>0</v>
      </c>
      <c r="BJ625" s="17" t="s">
        <v>84</v>
      </c>
      <c r="BK625" s="230">
        <f>ROUND(I625*H625,2)</f>
        <v>0</v>
      </c>
      <c r="BL625" s="17" t="s">
        <v>194</v>
      </c>
      <c r="BM625" s="229" t="s">
        <v>930</v>
      </c>
    </row>
    <row r="626" s="13" customFormat="1">
      <c r="A626" s="13"/>
      <c r="B626" s="231"/>
      <c r="C626" s="232"/>
      <c r="D626" s="233" t="s">
        <v>158</v>
      </c>
      <c r="E626" s="234" t="s">
        <v>1</v>
      </c>
      <c r="F626" s="235" t="s">
        <v>931</v>
      </c>
      <c r="G626" s="232"/>
      <c r="H626" s="236">
        <v>3</v>
      </c>
      <c r="I626" s="237"/>
      <c r="J626" s="232"/>
      <c r="K626" s="232"/>
      <c r="L626" s="238"/>
      <c r="M626" s="239"/>
      <c r="N626" s="240"/>
      <c r="O626" s="240"/>
      <c r="P626" s="240"/>
      <c r="Q626" s="240"/>
      <c r="R626" s="240"/>
      <c r="S626" s="240"/>
      <c r="T626" s="241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242" t="s">
        <v>158</v>
      </c>
      <c r="AU626" s="242" t="s">
        <v>86</v>
      </c>
      <c r="AV626" s="13" t="s">
        <v>86</v>
      </c>
      <c r="AW626" s="13" t="s">
        <v>32</v>
      </c>
      <c r="AX626" s="13" t="s">
        <v>76</v>
      </c>
      <c r="AY626" s="242" t="s">
        <v>150</v>
      </c>
    </row>
    <row r="627" s="14" customFormat="1">
      <c r="A627" s="14"/>
      <c r="B627" s="243"/>
      <c r="C627" s="244"/>
      <c r="D627" s="233" t="s">
        <v>158</v>
      </c>
      <c r="E627" s="245" t="s">
        <v>1</v>
      </c>
      <c r="F627" s="246" t="s">
        <v>160</v>
      </c>
      <c r="G627" s="244"/>
      <c r="H627" s="247">
        <v>3</v>
      </c>
      <c r="I627" s="248"/>
      <c r="J627" s="244"/>
      <c r="K627" s="244"/>
      <c r="L627" s="249"/>
      <c r="M627" s="250"/>
      <c r="N627" s="251"/>
      <c r="O627" s="251"/>
      <c r="P627" s="251"/>
      <c r="Q627" s="251"/>
      <c r="R627" s="251"/>
      <c r="S627" s="251"/>
      <c r="T627" s="252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253" t="s">
        <v>158</v>
      </c>
      <c r="AU627" s="253" t="s">
        <v>86</v>
      </c>
      <c r="AV627" s="14" t="s">
        <v>157</v>
      </c>
      <c r="AW627" s="14" t="s">
        <v>32</v>
      </c>
      <c r="AX627" s="14" t="s">
        <v>84</v>
      </c>
      <c r="AY627" s="253" t="s">
        <v>150</v>
      </c>
    </row>
    <row r="628" s="2" customFormat="1">
      <c r="A628" s="38"/>
      <c r="B628" s="39"/>
      <c r="C628" s="218" t="s">
        <v>932</v>
      </c>
      <c r="D628" s="218" t="s">
        <v>152</v>
      </c>
      <c r="E628" s="219" t="s">
        <v>933</v>
      </c>
      <c r="F628" s="220" t="s">
        <v>934</v>
      </c>
      <c r="G628" s="221" t="s">
        <v>585</v>
      </c>
      <c r="H628" s="275"/>
      <c r="I628" s="223"/>
      <c r="J628" s="224">
        <f>ROUND(I628*H628,2)</f>
        <v>0</v>
      </c>
      <c r="K628" s="220" t="s">
        <v>156</v>
      </c>
      <c r="L628" s="44"/>
      <c r="M628" s="225" t="s">
        <v>1</v>
      </c>
      <c r="N628" s="226" t="s">
        <v>41</v>
      </c>
      <c r="O628" s="91"/>
      <c r="P628" s="227">
        <f>O628*H628</f>
        <v>0</v>
      </c>
      <c r="Q628" s="227">
        <v>0</v>
      </c>
      <c r="R628" s="227">
        <f>Q628*H628</f>
        <v>0</v>
      </c>
      <c r="S628" s="227">
        <v>0</v>
      </c>
      <c r="T628" s="228">
        <f>S628*H628</f>
        <v>0</v>
      </c>
      <c r="U628" s="38"/>
      <c r="V628" s="38"/>
      <c r="W628" s="38"/>
      <c r="X628" s="38"/>
      <c r="Y628" s="38"/>
      <c r="Z628" s="38"/>
      <c r="AA628" s="38"/>
      <c r="AB628" s="38"/>
      <c r="AC628" s="38"/>
      <c r="AD628" s="38"/>
      <c r="AE628" s="38"/>
      <c r="AR628" s="229" t="s">
        <v>194</v>
      </c>
      <c r="AT628" s="229" t="s">
        <v>152</v>
      </c>
      <c r="AU628" s="229" t="s">
        <v>86</v>
      </c>
      <c r="AY628" s="17" t="s">
        <v>150</v>
      </c>
      <c r="BE628" s="230">
        <f>IF(N628="základní",J628,0)</f>
        <v>0</v>
      </c>
      <c r="BF628" s="230">
        <f>IF(N628="snížená",J628,0)</f>
        <v>0</v>
      </c>
      <c r="BG628" s="230">
        <f>IF(N628="zákl. přenesená",J628,0)</f>
        <v>0</v>
      </c>
      <c r="BH628" s="230">
        <f>IF(N628="sníž. přenesená",J628,0)</f>
        <v>0</v>
      </c>
      <c r="BI628" s="230">
        <f>IF(N628="nulová",J628,0)</f>
        <v>0</v>
      </c>
      <c r="BJ628" s="17" t="s">
        <v>84</v>
      </c>
      <c r="BK628" s="230">
        <f>ROUND(I628*H628,2)</f>
        <v>0</v>
      </c>
      <c r="BL628" s="17" t="s">
        <v>194</v>
      </c>
      <c r="BM628" s="229" t="s">
        <v>935</v>
      </c>
    </row>
    <row r="629" s="12" customFormat="1" ht="22.8" customHeight="1">
      <c r="A629" s="12"/>
      <c r="B629" s="202"/>
      <c r="C629" s="203"/>
      <c r="D629" s="204" t="s">
        <v>75</v>
      </c>
      <c r="E629" s="216" t="s">
        <v>936</v>
      </c>
      <c r="F629" s="216" t="s">
        <v>937</v>
      </c>
      <c r="G629" s="203"/>
      <c r="H629" s="203"/>
      <c r="I629" s="206"/>
      <c r="J629" s="217">
        <f>BK629</f>
        <v>0</v>
      </c>
      <c r="K629" s="203"/>
      <c r="L629" s="208"/>
      <c r="M629" s="209"/>
      <c r="N629" s="210"/>
      <c r="O629" s="210"/>
      <c r="P629" s="211">
        <f>SUM(P630:P700)</f>
        <v>0</v>
      </c>
      <c r="Q629" s="210"/>
      <c r="R629" s="211">
        <f>SUM(R630:R700)</f>
        <v>0</v>
      </c>
      <c r="S629" s="210"/>
      <c r="T629" s="212">
        <f>SUM(T630:T700)</f>
        <v>0</v>
      </c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R629" s="213" t="s">
        <v>86</v>
      </c>
      <c r="AT629" s="214" t="s">
        <v>75</v>
      </c>
      <c r="AU629" s="214" t="s">
        <v>84</v>
      </c>
      <c r="AY629" s="213" t="s">
        <v>150</v>
      </c>
      <c r="BK629" s="215">
        <f>SUM(BK630:BK700)</f>
        <v>0</v>
      </c>
    </row>
    <row r="630" s="2" customFormat="1" ht="66.75" customHeight="1">
      <c r="A630" s="38"/>
      <c r="B630" s="39"/>
      <c r="C630" s="218" t="s">
        <v>567</v>
      </c>
      <c r="D630" s="218" t="s">
        <v>152</v>
      </c>
      <c r="E630" s="219" t="s">
        <v>938</v>
      </c>
      <c r="F630" s="220" t="s">
        <v>939</v>
      </c>
      <c r="G630" s="221" t="s">
        <v>292</v>
      </c>
      <c r="H630" s="222">
        <v>5</v>
      </c>
      <c r="I630" s="223"/>
      <c r="J630" s="224">
        <f>ROUND(I630*H630,2)</f>
        <v>0</v>
      </c>
      <c r="K630" s="220" t="s">
        <v>1</v>
      </c>
      <c r="L630" s="44"/>
      <c r="M630" s="225" t="s">
        <v>1</v>
      </c>
      <c r="N630" s="226" t="s">
        <v>41</v>
      </c>
      <c r="O630" s="91"/>
      <c r="P630" s="227">
        <f>O630*H630</f>
        <v>0</v>
      </c>
      <c r="Q630" s="227">
        <v>0</v>
      </c>
      <c r="R630" s="227">
        <f>Q630*H630</f>
        <v>0</v>
      </c>
      <c r="S630" s="227">
        <v>0</v>
      </c>
      <c r="T630" s="228">
        <f>S630*H630</f>
        <v>0</v>
      </c>
      <c r="U630" s="38"/>
      <c r="V630" s="38"/>
      <c r="W630" s="38"/>
      <c r="X630" s="38"/>
      <c r="Y630" s="38"/>
      <c r="Z630" s="38"/>
      <c r="AA630" s="38"/>
      <c r="AB630" s="38"/>
      <c r="AC630" s="38"/>
      <c r="AD630" s="38"/>
      <c r="AE630" s="38"/>
      <c r="AR630" s="229" t="s">
        <v>194</v>
      </c>
      <c r="AT630" s="229" t="s">
        <v>152</v>
      </c>
      <c r="AU630" s="229" t="s">
        <v>86</v>
      </c>
      <c r="AY630" s="17" t="s">
        <v>150</v>
      </c>
      <c r="BE630" s="230">
        <f>IF(N630="základní",J630,0)</f>
        <v>0</v>
      </c>
      <c r="BF630" s="230">
        <f>IF(N630="snížená",J630,0)</f>
        <v>0</v>
      </c>
      <c r="BG630" s="230">
        <f>IF(N630="zákl. přenesená",J630,0)</f>
        <v>0</v>
      </c>
      <c r="BH630" s="230">
        <f>IF(N630="sníž. přenesená",J630,0)</f>
        <v>0</v>
      </c>
      <c r="BI630" s="230">
        <f>IF(N630="nulová",J630,0)</f>
        <v>0</v>
      </c>
      <c r="BJ630" s="17" t="s">
        <v>84</v>
      </c>
      <c r="BK630" s="230">
        <f>ROUND(I630*H630,2)</f>
        <v>0</v>
      </c>
      <c r="BL630" s="17" t="s">
        <v>194</v>
      </c>
      <c r="BM630" s="229" t="s">
        <v>940</v>
      </c>
    </row>
    <row r="631" s="2" customFormat="1" ht="66.75" customHeight="1">
      <c r="A631" s="38"/>
      <c r="B631" s="39"/>
      <c r="C631" s="218" t="s">
        <v>941</v>
      </c>
      <c r="D631" s="218" t="s">
        <v>152</v>
      </c>
      <c r="E631" s="219" t="s">
        <v>942</v>
      </c>
      <c r="F631" s="220" t="s">
        <v>943</v>
      </c>
      <c r="G631" s="221" t="s">
        <v>292</v>
      </c>
      <c r="H631" s="222">
        <v>3</v>
      </c>
      <c r="I631" s="223"/>
      <c r="J631" s="224">
        <f>ROUND(I631*H631,2)</f>
        <v>0</v>
      </c>
      <c r="K631" s="220" t="s">
        <v>1</v>
      </c>
      <c r="L631" s="44"/>
      <c r="M631" s="225" t="s">
        <v>1</v>
      </c>
      <c r="N631" s="226" t="s">
        <v>41</v>
      </c>
      <c r="O631" s="91"/>
      <c r="P631" s="227">
        <f>O631*H631</f>
        <v>0</v>
      </c>
      <c r="Q631" s="227">
        <v>0</v>
      </c>
      <c r="R631" s="227">
        <f>Q631*H631</f>
        <v>0</v>
      </c>
      <c r="S631" s="227">
        <v>0</v>
      </c>
      <c r="T631" s="228">
        <f>S631*H631</f>
        <v>0</v>
      </c>
      <c r="U631" s="38"/>
      <c r="V631" s="38"/>
      <c r="W631" s="38"/>
      <c r="X631" s="38"/>
      <c r="Y631" s="38"/>
      <c r="Z631" s="38"/>
      <c r="AA631" s="38"/>
      <c r="AB631" s="38"/>
      <c r="AC631" s="38"/>
      <c r="AD631" s="38"/>
      <c r="AE631" s="38"/>
      <c r="AR631" s="229" t="s">
        <v>194</v>
      </c>
      <c r="AT631" s="229" t="s">
        <v>152</v>
      </c>
      <c r="AU631" s="229" t="s">
        <v>86</v>
      </c>
      <c r="AY631" s="17" t="s">
        <v>150</v>
      </c>
      <c r="BE631" s="230">
        <f>IF(N631="základní",J631,0)</f>
        <v>0</v>
      </c>
      <c r="BF631" s="230">
        <f>IF(N631="snížená",J631,0)</f>
        <v>0</v>
      </c>
      <c r="BG631" s="230">
        <f>IF(N631="zákl. přenesená",J631,0)</f>
        <v>0</v>
      </c>
      <c r="BH631" s="230">
        <f>IF(N631="sníž. přenesená",J631,0)</f>
        <v>0</v>
      </c>
      <c r="BI631" s="230">
        <f>IF(N631="nulová",J631,0)</f>
        <v>0</v>
      </c>
      <c r="BJ631" s="17" t="s">
        <v>84</v>
      </c>
      <c r="BK631" s="230">
        <f>ROUND(I631*H631,2)</f>
        <v>0</v>
      </c>
      <c r="BL631" s="17" t="s">
        <v>194</v>
      </c>
      <c r="BM631" s="229" t="s">
        <v>944</v>
      </c>
    </row>
    <row r="632" s="2" customFormat="1" ht="66.75" customHeight="1">
      <c r="A632" s="38"/>
      <c r="B632" s="39"/>
      <c r="C632" s="218" t="s">
        <v>571</v>
      </c>
      <c r="D632" s="218" t="s">
        <v>152</v>
      </c>
      <c r="E632" s="219" t="s">
        <v>945</v>
      </c>
      <c r="F632" s="220" t="s">
        <v>946</v>
      </c>
      <c r="G632" s="221" t="s">
        <v>292</v>
      </c>
      <c r="H632" s="222">
        <v>1</v>
      </c>
      <c r="I632" s="223"/>
      <c r="J632" s="224">
        <f>ROUND(I632*H632,2)</f>
        <v>0</v>
      </c>
      <c r="K632" s="220" t="s">
        <v>1</v>
      </c>
      <c r="L632" s="44"/>
      <c r="M632" s="225" t="s">
        <v>1</v>
      </c>
      <c r="N632" s="226" t="s">
        <v>41</v>
      </c>
      <c r="O632" s="91"/>
      <c r="P632" s="227">
        <f>O632*H632</f>
        <v>0</v>
      </c>
      <c r="Q632" s="227">
        <v>0</v>
      </c>
      <c r="R632" s="227">
        <f>Q632*H632</f>
        <v>0</v>
      </c>
      <c r="S632" s="227">
        <v>0</v>
      </c>
      <c r="T632" s="228">
        <f>S632*H632</f>
        <v>0</v>
      </c>
      <c r="U632" s="38"/>
      <c r="V632" s="38"/>
      <c r="W632" s="38"/>
      <c r="X632" s="38"/>
      <c r="Y632" s="38"/>
      <c r="Z632" s="38"/>
      <c r="AA632" s="38"/>
      <c r="AB632" s="38"/>
      <c r="AC632" s="38"/>
      <c r="AD632" s="38"/>
      <c r="AE632" s="38"/>
      <c r="AR632" s="229" t="s">
        <v>194</v>
      </c>
      <c r="AT632" s="229" t="s">
        <v>152</v>
      </c>
      <c r="AU632" s="229" t="s">
        <v>86</v>
      </c>
      <c r="AY632" s="17" t="s">
        <v>150</v>
      </c>
      <c r="BE632" s="230">
        <f>IF(N632="základní",J632,0)</f>
        <v>0</v>
      </c>
      <c r="BF632" s="230">
        <f>IF(N632="snížená",J632,0)</f>
        <v>0</v>
      </c>
      <c r="BG632" s="230">
        <f>IF(N632="zákl. přenesená",J632,0)</f>
        <v>0</v>
      </c>
      <c r="BH632" s="230">
        <f>IF(N632="sníž. přenesená",J632,0)</f>
        <v>0</v>
      </c>
      <c r="BI632" s="230">
        <f>IF(N632="nulová",J632,0)</f>
        <v>0</v>
      </c>
      <c r="BJ632" s="17" t="s">
        <v>84</v>
      </c>
      <c r="BK632" s="230">
        <f>ROUND(I632*H632,2)</f>
        <v>0</v>
      </c>
      <c r="BL632" s="17" t="s">
        <v>194</v>
      </c>
      <c r="BM632" s="229" t="s">
        <v>947</v>
      </c>
    </row>
    <row r="633" s="2" customFormat="1" ht="66.75" customHeight="1">
      <c r="A633" s="38"/>
      <c r="B633" s="39"/>
      <c r="C633" s="218" t="s">
        <v>948</v>
      </c>
      <c r="D633" s="218" t="s">
        <v>152</v>
      </c>
      <c r="E633" s="219" t="s">
        <v>949</v>
      </c>
      <c r="F633" s="220" t="s">
        <v>950</v>
      </c>
      <c r="G633" s="221" t="s">
        <v>292</v>
      </c>
      <c r="H633" s="222">
        <v>1</v>
      </c>
      <c r="I633" s="223"/>
      <c r="J633" s="224">
        <f>ROUND(I633*H633,2)</f>
        <v>0</v>
      </c>
      <c r="K633" s="220" t="s">
        <v>1</v>
      </c>
      <c r="L633" s="44"/>
      <c r="M633" s="225" t="s">
        <v>1</v>
      </c>
      <c r="N633" s="226" t="s">
        <v>41</v>
      </c>
      <c r="O633" s="91"/>
      <c r="P633" s="227">
        <f>O633*H633</f>
        <v>0</v>
      </c>
      <c r="Q633" s="227">
        <v>0</v>
      </c>
      <c r="R633" s="227">
        <f>Q633*H633</f>
        <v>0</v>
      </c>
      <c r="S633" s="227">
        <v>0</v>
      </c>
      <c r="T633" s="228">
        <f>S633*H633</f>
        <v>0</v>
      </c>
      <c r="U633" s="38"/>
      <c r="V633" s="38"/>
      <c r="W633" s="38"/>
      <c r="X633" s="38"/>
      <c r="Y633" s="38"/>
      <c r="Z633" s="38"/>
      <c r="AA633" s="38"/>
      <c r="AB633" s="38"/>
      <c r="AC633" s="38"/>
      <c r="AD633" s="38"/>
      <c r="AE633" s="38"/>
      <c r="AR633" s="229" t="s">
        <v>194</v>
      </c>
      <c r="AT633" s="229" t="s">
        <v>152</v>
      </c>
      <c r="AU633" s="229" t="s">
        <v>86</v>
      </c>
      <c r="AY633" s="17" t="s">
        <v>150</v>
      </c>
      <c r="BE633" s="230">
        <f>IF(N633="základní",J633,0)</f>
        <v>0</v>
      </c>
      <c r="BF633" s="230">
        <f>IF(N633="snížená",J633,0)</f>
        <v>0</v>
      </c>
      <c r="BG633" s="230">
        <f>IF(N633="zákl. přenesená",J633,0)</f>
        <v>0</v>
      </c>
      <c r="BH633" s="230">
        <f>IF(N633="sníž. přenesená",J633,0)</f>
        <v>0</v>
      </c>
      <c r="BI633" s="230">
        <f>IF(N633="nulová",J633,0)</f>
        <v>0</v>
      </c>
      <c r="BJ633" s="17" t="s">
        <v>84</v>
      </c>
      <c r="BK633" s="230">
        <f>ROUND(I633*H633,2)</f>
        <v>0</v>
      </c>
      <c r="BL633" s="17" t="s">
        <v>194</v>
      </c>
      <c r="BM633" s="229" t="s">
        <v>951</v>
      </c>
    </row>
    <row r="634" s="2" customFormat="1" ht="66.75" customHeight="1">
      <c r="A634" s="38"/>
      <c r="B634" s="39"/>
      <c r="C634" s="218" t="s">
        <v>576</v>
      </c>
      <c r="D634" s="218" t="s">
        <v>152</v>
      </c>
      <c r="E634" s="219" t="s">
        <v>952</v>
      </c>
      <c r="F634" s="220" t="s">
        <v>953</v>
      </c>
      <c r="G634" s="221" t="s">
        <v>292</v>
      </c>
      <c r="H634" s="222">
        <v>1</v>
      </c>
      <c r="I634" s="223"/>
      <c r="J634" s="224">
        <f>ROUND(I634*H634,2)</f>
        <v>0</v>
      </c>
      <c r="K634" s="220" t="s">
        <v>1</v>
      </c>
      <c r="L634" s="44"/>
      <c r="M634" s="225" t="s">
        <v>1</v>
      </c>
      <c r="N634" s="226" t="s">
        <v>41</v>
      </c>
      <c r="O634" s="91"/>
      <c r="P634" s="227">
        <f>O634*H634</f>
        <v>0</v>
      </c>
      <c r="Q634" s="227">
        <v>0</v>
      </c>
      <c r="R634" s="227">
        <f>Q634*H634</f>
        <v>0</v>
      </c>
      <c r="S634" s="227">
        <v>0</v>
      </c>
      <c r="T634" s="228">
        <f>S634*H634</f>
        <v>0</v>
      </c>
      <c r="U634" s="38"/>
      <c r="V634" s="38"/>
      <c r="W634" s="38"/>
      <c r="X634" s="38"/>
      <c r="Y634" s="38"/>
      <c r="Z634" s="38"/>
      <c r="AA634" s="38"/>
      <c r="AB634" s="38"/>
      <c r="AC634" s="38"/>
      <c r="AD634" s="38"/>
      <c r="AE634" s="38"/>
      <c r="AR634" s="229" t="s">
        <v>194</v>
      </c>
      <c r="AT634" s="229" t="s">
        <v>152</v>
      </c>
      <c r="AU634" s="229" t="s">
        <v>86</v>
      </c>
      <c r="AY634" s="17" t="s">
        <v>150</v>
      </c>
      <c r="BE634" s="230">
        <f>IF(N634="základní",J634,0)</f>
        <v>0</v>
      </c>
      <c r="BF634" s="230">
        <f>IF(N634="snížená",J634,0)</f>
        <v>0</v>
      </c>
      <c r="BG634" s="230">
        <f>IF(N634="zákl. přenesená",J634,0)</f>
        <v>0</v>
      </c>
      <c r="BH634" s="230">
        <f>IF(N634="sníž. přenesená",J634,0)</f>
        <v>0</v>
      </c>
      <c r="BI634" s="230">
        <f>IF(N634="nulová",J634,0)</f>
        <v>0</v>
      </c>
      <c r="BJ634" s="17" t="s">
        <v>84</v>
      </c>
      <c r="BK634" s="230">
        <f>ROUND(I634*H634,2)</f>
        <v>0</v>
      </c>
      <c r="BL634" s="17" t="s">
        <v>194</v>
      </c>
      <c r="BM634" s="229" t="s">
        <v>954</v>
      </c>
    </row>
    <row r="635" s="2" customFormat="1" ht="66.75" customHeight="1">
      <c r="A635" s="38"/>
      <c r="B635" s="39"/>
      <c r="C635" s="218" t="s">
        <v>955</v>
      </c>
      <c r="D635" s="218" t="s">
        <v>152</v>
      </c>
      <c r="E635" s="219" t="s">
        <v>956</v>
      </c>
      <c r="F635" s="220" t="s">
        <v>957</v>
      </c>
      <c r="G635" s="221" t="s">
        <v>292</v>
      </c>
      <c r="H635" s="222">
        <v>1</v>
      </c>
      <c r="I635" s="223"/>
      <c r="J635" s="224">
        <f>ROUND(I635*H635,2)</f>
        <v>0</v>
      </c>
      <c r="K635" s="220" t="s">
        <v>1</v>
      </c>
      <c r="L635" s="44"/>
      <c r="M635" s="225" t="s">
        <v>1</v>
      </c>
      <c r="N635" s="226" t="s">
        <v>41</v>
      </c>
      <c r="O635" s="91"/>
      <c r="P635" s="227">
        <f>O635*H635</f>
        <v>0</v>
      </c>
      <c r="Q635" s="227">
        <v>0</v>
      </c>
      <c r="R635" s="227">
        <f>Q635*H635</f>
        <v>0</v>
      </c>
      <c r="S635" s="227">
        <v>0</v>
      </c>
      <c r="T635" s="228">
        <f>S635*H635</f>
        <v>0</v>
      </c>
      <c r="U635" s="38"/>
      <c r="V635" s="38"/>
      <c r="W635" s="38"/>
      <c r="X635" s="38"/>
      <c r="Y635" s="38"/>
      <c r="Z635" s="38"/>
      <c r="AA635" s="38"/>
      <c r="AB635" s="38"/>
      <c r="AC635" s="38"/>
      <c r="AD635" s="38"/>
      <c r="AE635" s="38"/>
      <c r="AR635" s="229" t="s">
        <v>194</v>
      </c>
      <c r="AT635" s="229" t="s">
        <v>152</v>
      </c>
      <c r="AU635" s="229" t="s">
        <v>86</v>
      </c>
      <c r="AY635" s="17" t="s">
        <v>150</v>
      </c>
      <c r="BE635" s="230">
        <f>IF(N635="základní",J635,0)</f>
        <v>0</v>
      </c>
      <c r="BF635" s="230">
        <f>IF(N635="snížená",J635,0)</f>
        <v>0</v>
      </c>
      <c r="BG635" s="230">
        <f>IF(N635="zákl. přenesená",J635,0)</f>
        <v>0</v>
      </c>
      <c r="BH635" s="230">
        <f>IF(N635="sníž. přenesená",J635,0)</f>
        <v>0</v>
      </c>
      <c r="BI635" s="230">
        <f>IF(N635="nulová",J635,0)</f>
        <v>0</v>
      </c>
      <c r="BJ635" s="17" t="s">
        <v>84</v>
      </c>
      <c r="BK635" s="230">
        <f>ROUND(I635*H635,2)</f>
        <v>0</v>
      </c>
      <c r="BL635" s="17" t="s">
        <v>194</v>
      </c>
      <c r="BM635" s="229" t="s">
        <v>958</v>
      </c>
    </row>
    <row r="636" s="2" customFormat="1" ht="66.75" customHeight="1">
      <c r="A636" s="38"/>
      <c r="B636" s="39"/>
      <c r="C636" s="218" t="s">
        <v>580</v>
      </c>
      <c r="D636" s="218" t="s">
        <v>152</v>
      </c>
      <c r="E636" s="219" t="s">
        <v>959</v>
      </c>
      <c r="F636" s="220" t="s">
        <v>960</v>
      </c>
      <c r="G636" s="221" t="s">
        <v>292</v>
      </c>
      <c r="H636" s="222">
        <v>3</v>
      </c>
      <c r="I636" s="223"/>
      <c r="J636" s="224">
        <f>ROUND(I636*H636,2)</f>
        <v>0</v>
      </c>
      <c r="K636" s="220" t="s">
        <v>1</v>
      </c>
      <c r="L636" s="44"/>
      <c r="M636" s="225" t="s">
        <v>1</v>
      </c>
      <c r="N636" s="226" t="s">
        <v>41</v>
      </c>
      <c r="O636" s="91"/>
      <c r="P636" s="227">
        <f>O636*H636</f>
        <v>0</v>
      </c>
      <c r="Q636" s="227">
        <v>0</v>
      </c>
      <c r="R636" s="227">
        <f>Q636*H636</f>
        <v>0</v>
      </c>
      <c r="S636" s="227">
        <v>0</v>
      </c>
      <c r="T636" s="228">
        <f>S636*H636</f>
        <v>0</v>
      </c>
      <c r="U636" s="38"/>
      <c r="V636" s="38"/>
      <c r="W636" s="38"/>
      <c r="X636" s="38"/>
      <c r="Y636" s="38"/>
      <c r="Z636" s="38"/>
      <c r="AA636" s="38"/>
      <c r="AB636" s="38"/>
      <c r="AC636" s="38"/>
      <c r="AD636" s="38"/>
      <c r="AE636" s="38"/>
      <c r="AR636" s="229" t="s">
        <v>194</v>
      </c>
      <c r="AT636" s="229" t="s">
        <v>152</v>
      </c>
      <c r="AU636" s="229" t="s">
        <v>86</v>
      </c>
      <c r="AY636" s="17" t="s">
        <v>150</v>
      </c>
      <c r="BE636" s="230">
        <f>IF(N636="základní",J636,0)</f>
        <v>0</v>
      </c>
      <c r="BF636" s="230">
        <f>IF(N636="snížená",J636,0)</f>
        <v>0</v>
      </c>
      <c r="BG636" s="230">
        <f>IF(N636="zákl. přenesená",J636,0)</f>
        <v>0</v>
      </c>
      <c r="BH636" s="230">
        <f>IF(N636="sníž. přenesená",J636,0)</f>
        <v>0</v>
      </c>
      <c r="BI636" s="230">
        <f>IF(N636="nulová",J636,0)</f>
        <v>0</v>
      </c>
      <c r="BJ636" s="17" t="s">
        <v>84</v>
      </c>
      <c r="BK636" s="230">
        <f>ROUND(I636*H636,2)</f>
        <v>0</v>
      </c>
      <c r="BL636" s="17" t="s">
        <v>194</v>
      </c>
      <c r="BM636" s="229" t="s">
        <v>961</v>
      </c>
    </row>
    <row r="637" s="2" customFormat="1">
      <c r="A637" s="38"/>
      <c r="B637" s="39"/>
      <c r="C637" s="218" t="s">
        <v>962</v>
      </c>
      <c r="D637" s="218" t="s">
        <v>152</v>
      </c>
      <c r="E637" s="219" t="s">
        <v>963</v>
      </c>
      <c r="F637" s="220" t="s">
        <v>964</v>
      </c>
      <c r="G637" s="221" t="s">
        <v>292</v>
      </c>
      <c r="H637" s="222">
        <v>2</v>
      </c>
      <c r="I637" s="223"/>
      <c r="J637" s="224">
        <f>ROUND(I637*H637,2)</f>
        <v>0</v>
      </c>
      <c r="K637" s="220" t="s">
        <v>1</v>
      </c>
      <c r="L637" s="44"/>
      <c r="M637" s="225" t="s">
        <v>1</v>
      </c>
      <c r="N637" s="226" t="s">
        <v>41</v>
      </c>
      <c r="O637" s="91"/>
      <c r="P637" s="227">
        <f>O637*H637</f>
        <v>0</v>
      </c>
      <c r="Q637" s="227">
        <v>0</v>
      </c>
      <c r="R637" s="227">
        <f>Q637*H637</f>
        <v>0</v>
      </c>
      <c r="S637" s="227">
        <v>0</v>
      </c>
      <c r="T637" s="228">
        <f>S637*H637</f>
        <v>0</v>
      </c>
      <c r="U637" s="38"/>
      <c r="V637" s="38"/>
      <c r="W637" s="38"/>
      <c r="X637" s="38"/>
      <c r="Y637" s="38"/>
      <c r="Z637" s="38"/>
      <c r="AA637" s="38"/>
      <c r="AB637" s="38"/>
      <c r="AC637" s="38"/>
      <c r="AD637" s="38"/>
      <c r="AE637" s="38"/>
      <c r="AR637" s="229" t="s">
        <v>194</v>
      </c>
      <c r="AT637" s="229" t="s">
        <v>152</v>
      </c>
      <c r="AU637" s="229" t="s">
        <v>86</v>
      </c>
      <c r="AY637" s="17" t="s">
        <v>150</v>
      </c>
      <c r="BE637" s="230">
        <f>IF(N637="základní",J637,0)</f>
        <v>0</v>
      </c>
      <c r="BF637" s="230">
        <f>IF(N637="snížená",J637,0)</f>
        <v>0</v>
      </c>
      <c r="BG637" s="230">
        <f>IF(N637="zákl. přenesená",J637,0)</f>
        <v>0</v>
      </c>
      <c r="BH637" s="230">
        <f>IF(N637="sníž. přenesená",J637,0)</f>
        <v>0</v>
      </c>
      <c r="BI637" s="230">
        <f>IF(N637="nulová",J637,0)</f>
        <v>0</v>
      </c>
      <c r="BJ637" s="17" t="s">
        <v>84</v>
      </c>
      <c r="BK637" s="230">
        <f>ROUND(I637*H637,2)</f>
        <v>0</v>
      </c>
      <c r="BL637" s="17" t="s">
        <v>194</v>
      </c>
      <c r="BM637" s="229" t="s">
        <v>965</v>
      </c>
    </row>
    <row r="638" s="13" customFormat="1">
      <c r="A638" s="13"/>
      <c r="B638" s="231"/>
      <c r="C638" s="232"/>
      <c r="D638" s="233" t="s">
        <v>158</v>
      </c>
      <c r="E638" s="234" t="s">
        <v>1</v>
      </c>
      <c r="F638" s="235" t="s">
        <v>86</v>
      </c>
      <c r="G638" s="232"/>
      <c r="H638" s="236">
        <v>2</v>
      </c>
      <c r="I638" s="237"/>
      <c r="J638" s="232"/>
      <c r="K638" s="232"/>
      <c r="L638" s="238"/>
      <c r="M638" s="239"/>
      <c r="N638" s="240"/>
      <c r="O638" s="240"/>
      <c r="P638" s="240"/>
      <c r="Q638" s="240"/>
      <c r="R638" s="240"/>
      <c r="S638" s="240"/>
      <c r="T638" s="241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242" t="s">
        <v>158</v>
      </c>
      <c r="AU638" s="242" t="s">
        <v>86</v>
      </c>
      <c r="AV638" s="13" t="s">
        <v>86</v>
      </c>
      <c r="AW638" s="13" t="s">
        <v>32</v>
      </c>
      <c r="AX638" s="13" t="s">
        <v>76</v>
      </c>
      <c r="AY638" s="242" t="s">
        <v>150</v>
      </c>
    </row>
    <row r="639" s="14" customFormat="1">
      <c r="A639" s="14"/>
      <c r="B639" s="243"/>
      <c r="C639" s="244"/>
      <c r="D639" s="233" t="s">
        <v>158</v>
      </c>
      <c r="E639" s="245" t="s">
        <v>1</v>
      </c>
      <c r="F639" s="246" t="s">
        <v>160</v>
      </c>
      <c r="G639" s="244"/>
      <c r="H639" s="247">
        <v>2</v>
      </c>
      <c r="I639" s="248"/>
      <c r="J639" s="244"/>
      <c r="K639" s="244"/>
      <c r="L639" s="249"/>
      <c r="M639" s="250"/>
      <c r="N639" s="251"/>
      <c r="O639" s="251"/>
      <c r="P639" s="251"/>
      <c r="Q639" s="251"/>
      <c r="R639" s="251"/>
      <c r="S639" s="251"/>
      <c r="T639" s="252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T639" s="253" t="s">
        <v>158</v>
      </c>
      <c r="AU639" s="253" t="s">
        <v>86</v>
      </c>
      <c r="AV639" s="14" t="s">
        <v>157</v>
      </c>
      <c r="AW639" s="14" t="s">
        <v>32</v>
      </c>
      <c r="AX639" s="14" t="s">
        <v>84</v>
      </c>
      <c r="AY639" s="253" t="s">
        <v>150</v>
      </c>
    </row>
    <row r="640" s="2" customFormat="1">
      <c r="A640" s="38"/>
      <c r="B640" s="39"/>
      <c r="C640" s="218" t="s">
        <v>586</v>
      </c>
      <c r="D640" s="218" t="s">
        <v>152</v>
      </c>
      <c r="E640" s="219" t="s">
        <v>966</v>
      </c>
      <c r="F640" s="220" t="s">
        <v>967</v>
      </c>
      <c r="G640" s="221" t="s">
        <v>292</v>
      </c>
      <c r="H640" s="222">
        <v>2</v>
      </c>
      <c r="I640" s="223"/>
      <c r="J640" s="224">
        <f>ROUND(I640*H640,2)</f>
        <v>0</v>
      </c>
      <c r="K640" s="220" t="s">
        <v>1</v>
      </c>
      <c r="L640" s="44"/>
      <c r="M640" s="225" t="s">
        <v>1</v>
      </c>
      <c r="N640" s="226" t="s">
        <v>41</v>
      </c>
      <c r="O640" s="91"/>
      <c r="P640" s="227">
        <f>O640*H640</f>
        <v>0</v>
      </c>
      <c r="Q640" s="227">
        <v>0</v>
      </c>
      <c r="R640" s="227">
        <f>Q640*H640</f>
        <v>0</v>
      </c>
      <c r="S640" s="227">
        <v>0</v>
      </c>
      <c r="T640" s="228">
        <f>S640*H640</f>
        <v>0</v>
      </c>
      <c r="U640" s="38"/>
      <c r="V640" s="38"/>
      <c r="W640" s="38"/>
      <c r="X640" s="38"/>
      <c r="Y640" s="38"/>
      <c r="Z640" s="38"/>
      <c r="AA640" s="38"/>
      <c r="AB640" s="38"/>
      <c r="AC640" s="38"/>
      <c r="AD640" s="38"/>
      <c r="AE640" s="38"/>
      <c r="AR640" s="229" t="s">
        <v>194</v>
      </c>
      <c r="AT640" s="229" t="s">
        <v>152</v>
      </c>
      <c r="AU640" s="229" t="s">
        <v>86</v>
      </c>
      <c r="AY640" s="17" t="s">
        <v>150</v>
      </c>
      <c r="BE640" s="230">
        <f>IF(N640="základní",J640,0)</f>
        <v>0</v>
      </c>
      <c r="BF640" s="230">
        <f>IF(N640="snížená",J640,0)</f>
        <v>0</v>
      </c>
      <c r="BG640" s="230">
        <f>IF(N640="zákl. přenesená",J640,0)</f>
        <v>0</v>
      </c>
      <c r="BH640" s="230">
        <f>IF(N640="sníž. přenesená",J640,0)</f>
        <v>0</v>
      </c>
      <c r="BI640" s="230">
        <f>IF(N640="nulová",J640,0)</f>
        <v>0</v>
      </c>
      <c r="BJ640" s="17" t="s">
        <v>84</v>
      </c>
      <c r="BK640" s="230">
        <f>ROUND(I640*H640,2)</f>
        <v>0</v>
      </c>
      <c r="BL640" s="17" t="s">
        <v>194</v>
      </c>
      <c r="BM640" s="229" t="s">
        <v>968</v>
      </c>
    </row>
    <row r="641" s="13" customFormat="1">
      <c r="A641" s="13"/>
      <c r="B641" s="231"/>
      <c r="C641" s="232"/>
      <c r="D641" s="233" t="s">
        <v>158</v>
      </c>
      <c r="E641" s="234" t="s">
        <v>1</v>
      </c>
      <c r="F641" s="235" t="s">
        <v>86</v>
      </c>
      <c r="G641" s="232"/>
      <c r="H641" s="236">
        <v>2</v>
      </c>
      <c r="I641" s="237"/>
      <c r="J641" s="232"/>
      <c r="K641" s="232"/>
      <c r="L641" s="238"/>
      <c r="M641" s="239"/>
      <c r="N641" s="240"/>
      <c r="O641" s="240"/>
      <c r="P641" s="240"/>
      <c r="Q641" s="240"/>
      <c r="R641" s="240"/>
      <c r="S641" s="240"/>
      <c r="T641" s="241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T641" s="242" t="s">
        <v>158</v>
      </c>
      <c r="AU641" s="242" t="s">
        <v>86</v>
      </c>
      <c r="AV641" s="13" t="s">
        <v>86</v>
      </c>
      <c r="AW641" s="13" t="s">
        <v>32</v>
      </c>
      <c r="AX641" s="13" t="s">
        <v>76</v>
      </c>
      <c r="AY641" s="242" t="s">
        <v>150</v>
      </c>
    </row>
    <row r="642" s="14" customFormat="1">
      <c r="A642" s="14"/>
      <c r="B642" s="243"/>
      <c r="C642" s="244"/>
      <c r="D642" s="233" t="s">
        <v>158</v>
      </c>
      <c r="E642" s="245" t="s">
        <v>1</v>
      </c>
      <c r="F642" s="246" t="s">
        <v>160</v>
      </c>
      <c r="G642" s="244"/>
      <c r="H642" s="247">
        <v>2</v>
      </c>
      <c r="I642" s="248"/>
      <c r="J642" s="244"/>
      <c r="K642" s="244"/>
      <c r="L642" s="249"/>
      <c r="M642" s="250"/>
      <c r="N642" s="251"/>
      <c r="O642" s="251"/>
      <c r="P642" s="251"/>
      <c r="Q642" s="251"/>
      <c r="R642" s="251"/>
      <c r="S642" s="251"/>
      <c r="T642" s="252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T642" s="253" t="s">
        <v>158</v>
      </c>
      <c r="AU642" s="253" t="s">
        <v>86</v>
      </c>
      <c r="AV642" s="14" t="s">
        <v>157</v>
      </c>
      <c r="AW642" s="14" t="s">
        <v>32</v>
      </c>
      <c r="AX642" s="14" t="s">
        <v>84</v>
      </c>
      <c r="AY642" s="253" t="s">
        <v>150</v>
      </c>
    </row>
    <row r="643" s="2" customFormat="1">
      <c r="A643" s="38"/>
      <c r="B643" s="39"/>
      <c r="C643" s="218" t="s">
        <v>969</v>
      </c>
      <c r="D643" s="218" t="s">
        <v>152</v>
      </c>
      <c r="E643" s="219" t="s">
        <v>970</v>
      </c>
      <c r="F643" s="220" t="s">
        <v>971</v>
      </c>
      <c r="G643" s="221" t="s">
        <v>292</v>
      </c>
      <c r="H643" s="222">
        <v>2</v>
      </c>
      <c r="I643" s="223"/>
      <c r="J643" s="224">
        <f>ROUND(I643*H643,2)</f>
        <v>0</v>
      </c>
      <c r="K643" s="220" t="s">
        <v>1</v>
      </c>
      <c r="L643" s="44"/>
      <c r="M643" s="225" t="s">
        <v>1</v>
      </c>
      <c r="N643" s="226" t="s">
        <v>41</v>
      </c>
      <c r="O643" s="91"/>
      <c r="P643" s="227">
        <f>O643*H643</f>
        <v>0</v>
      </c>
      <c r="Q643" s="227">
        <v>0</v>
      </c>
      <c r="R643" s="227">
        <f>Q643*H643</f>
        <v>0</v>
      </c>
      <c r="S643" s="227">
        <v>0</v>
      </c>
      <c r="T643" s="228">
        <f>S643*H643</f>
        <v>0</v>
      </c>
      <c r="U643" s="38"/>
      <c r="V643" s="38"/>
      <c r="W643" s="38"/>
      <c r="X643" s="38"/>
      <c r="Y643" s="38"/>
      <c r="Z643" s="38"/>
      <c r="AA643" s="38"/>
      <c r="AB643" s="38"/>
      <c r="AC643" s="38"/>
      <c r="AD643" s="38"/>
      <c r="AE643" s="38"/>
      <c r="AR643" s="229" t="s">
        <v>194</v>
      </c>
      <c r="AT643" s="229" t="s">
        <v>152</v>
      </c>
      <c r="AU643" s="229" t="s">
        <v>86</v>
      </c>
      <c r="AY643" s="17" t="s">
        <v>150</v>
      </c>
      <c r="BE643" s="230">
        <f>IF(N643="základní",J643,0)</f>
        <v>0</v>
      </c>
      <c r="BF643" s="230">
        <f>IF(N643="snížená",J643,0)</f>
        <v>0</v>
      </c>
      <c r="BG643" s="230">
        <f>IF(N643="zákl. přenesená",J643,0)</f>
        <v>0</v>
      </c>
      <c r="BH643" s="230">
        <f>IF(N643="sníž. přenesená",J643,0)</f>
        <v>0</v>
      </c>
      <c r="BI643" s="230">
        <f>IF(N643="nulová",J643,0)</f>
        <v>0</v>
      </c>
      <c r="BJ643" s="17" t="s">
        <v>84</v>
      </c>
      <c r="BK643" s="230">
        <f>ROUND(I643*H643,2)</f>
        <v>0</v>
      </c>
      <c r="BL643" s="17" t="s">
        <v>194</v>
      </c>
      <c r="BM643" s="229" t="s">
        <v>972</v>
      </c>
    </row>
    <row r="644" s="13" customFormat="1">
      <c r="A644" s="13"/>
      <c r="B644" s="231"/>
      <c r="C644" s="232"/>
      <c r="D644" s="233" t="s">
        <v>158</v>
      </c>
      <c r="E644" s="234" t="s">
        <v>1</v>
      </c>
      <c r="F644" s="235" t="s">
        <v>86</v>
      </c>
      <c r="G644" s="232"/>
      <c r="H644" s="236">
        <v>2</v>
      </c>
      <c r="I644" s="237"/>
      <c r="J644" s="232"/>
      <c r="K644" s="232"/>
      <c r="L644" s="238"/>
      <c r="M644" s="239"/>
      <c r="N644" s="240"/>
      <c r="O644" s="240"/>
      <c r="P644" s="240"/>
      <c r="Q644" s="240"/>
      <c r="R644" s="240"/>
      <c r="S644" s="240"/>
      <c r="T644" s="241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42" t="s">
        <v>158</v>
      </c>
      <c r="AU644" s="242" t="s">
        <v>86</v>
      </c>
      <c r="AV644" s="13" t="s">
        <v>86</v>
      </c>
      <c r="AW644" s="13" t="s">
        <v>32</v>
      </c>
      <c r="AX644" s="13" t="s">
        <v>76</v>
      </c>
      <c r="AY644" s="242" t="s">
        <v>150</v>
      </c>
    </row>
    <row r="645" s="14" customFormat="1">
      <c r="A645" s="14"/>
      <c r="B645" s="243"/>
      <c r="C645" s="244"/>
      <c r="D645" s="233" t="s">
        <v>158</v>
      </c>
      <c r="E645" s="245" t="s">
        <v>1</v>
      </c>
      <c r="F645" s="246" t="s">
        <v>160</v>
      </c>
      <c r="G645" s="244"/>
      <c r="H645" s="247">
        <v>2</v>
      </c>
      <c r="I645" s="248"/>
      <c r="J645" s="244"/>
      <c r="K645" s="244"/>
      <c r="L645" s="249"/>
      <c r="M645" s="250"/>
      <c r="N645" s="251"/>
      <c r="O645" s="251"/>
      <c r="P645" s="251"/>
      <c r="Q645" s="251"/>
      <c r="R645" s="251"/>
      <c r="S645" s="251"/>
      <c r="T645" s="252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T645" s="253" t="s">
        <v>158</v>
      </c>
      <c r="AU645" s="253" t="s">
        <v>86</v>
      </c>
      <c r="AV645" s="14" t="s">
        <v>157</v>
      </c>
      <c r="AW645" s="14" t="s">
        <v>32</v>
      </c>
      <c r="AX645" s="14" t="s">
        <v>84</v>
      </c>
      <c r="AY645" s="253" t="s">
        <v>150</v>
      </c>
    </row>
    <row r="646" s="2" customFormat="1">
      <c r="A646" s="38"/>
      <c r="B646" s="39"/>
      <c r="C646" s="218" t="s">
        <v>591</v>
      </c>
      <c r="D646" s="218" t="s">
        <v>152</v>
      </c>
      <c r="E646" s="219" t="s">
        <v>973</v>
      </c>
      <c r="F646" s="220" t="s">
        <v>974</v>
      </c>
      <c r="G646" s="221" t="s">
        <v>292</v>
      </c>
      <c r="H646" s="222">
        <v>2</v>
      </c>
      <c r="I646" s="223"/>
      <c r="J646" s="224">
        <f>ROUND(I646*H646,2)</f>
        <v>0</v>
      </c>
      <c r="K646" s="220" t="s">
        <v>1</v>
      </c>
      <c r="L646" s="44"/>
      <c r="M646" s="225" t="s">
        <v>1</v>
      </c>
      <c r="N646" s="226" t="s">
        <v>41</v>
      </c>
      <c r="O646" s="91"/>
      <c r="P646" s="227">
        <f>O646*H646</f>
        <v>0</v>
      </c>
      <c r="Q646" s="227">
        <v>0</v>
      </c>
      <c r="R646" s="227">
        <f>Q646*H646</f>
        <v>0</v>
      </c>
      <c r="S646" s="227">
        <v>0</v>
      </c>
      <c r="T646" s="228">
        <f>S646*H646</f>
        <v>0</v>
      </c>
      <c r="U646" s="38"/>
      <c r="V646" s="38"/>
      <c r="W646" s="38"/>
      <c r="X646" s="38"/>
      <c r="Y646" s="38"/>
      <c r="Z646" s="38"/>
      <c r="AA646" s="38"/>
      <c r="AB646" s="38"/>
      <c r="AC646" s="38"/>
      <c r="AD646" s="38"/>
      <c r="AE646" s="38"/>
      <c r="AR646" s="229" t="s">
        <v>194</v>
      </c>
      <c r="AT646" s="229" t="s">
        <v>152</v>
      </c>
      <c r="AU646" s="229" t="s">
        <v>86</v>
      </c>
      <c r="AY646" s="17" t="s">
        <v>150</v>
      </c>
      <c r="BE646" s="230">
        <f>IF(N646="základní",J646,0)</f>
        <v>0</v>
      </c>
      <c r="BF646" s="230">
        <f>IF(N646="snížená",J646,0)</f>
        <v>0</v>
      </c>
      <c r="BG646" s="230">
        <f>IF(N646="zákl. přenesená",J646,0)</f>
        <v>0</v>
      </c>
      <c r="BH646" s="230">
        <f>IF(N646="sníž. přenesená",J646,0)</f>
        <v>0</v>
      </c>
      <c r="BI646" s="230">
        <f>IF(N646="nulová",J646,0)</f>
        <v>0</v>
      </c>
      <c r="BJ646" s="17" t="s">
        <v>84</v>
      </c>
      <c r="BK646" s="230">
        <f>ROUND(I646*H646,2)</f>
        <v>0</v>
      </c>
      <c r="BL646" s="17" t="s">
        <v>194</v>
      </c>
      <c r="BM646" s="229" t="s">
        <v>975</v>
      </c>
    </row>
    <row r="647" s="13" customFormat="1">
      <c r="A647" s="13"/>
      <c r="B647" s="231"/>
      <c r="C647" s="232"/>
      <c r="D647" s="233" t="s">
        <v>158</v>
      </c>
      <c r="E647" s="234" t="s">
        <v>1</v>
      </c>
      <c r="F647" s="235" t="s">
        <v>86</v>
      </c>
      <c r="G647" s="232"/>
      <c r="H647" s="236">
        <v>2</v>
      </c>
      <c r="I647" s="237"/>
      <c r="J647" s="232"/>
      <c r="K647" s="232"/>
      <c r="L647" s="238"/>
      <c r="M647" s="239"/>
      <c r="N647" s="240"/>
      <c r="O647" s="240"/>
      <c r="P647" s="240"/>
      <c r="Q647" s="240"/>
      <c r="R647" s="240"/>
      <c r="S647" s="240"/>
      <c r="T647" s="241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242" t="s">
        <v>158</v>
      </c>
      <c r="AU647" s="242" t="s">
        <v>86</v>
      </c>
      <c r="AV647" s="13" t="s">
        <v>86</v>
      </c>
      <c r="AW647" s="13" t="s">
        <v>32</v>
      </c>
      <c r="AX647" s="13" t="s">
        <v>76</v>
      </c>
      <c r="AY647" s="242" t="s">
        <v>150</v>
      </c>
    </row>
    <row r="648" s="14" customFormat="1">
      <c r="A648" s="14"/>
      <c r="B648" s="243"/>
      <c r="C648" s="244"/>
      <c r="D648" s="233" t="s">
        <v>158</v>
      </c>
      <c r="E648" s="245" t="s">
        <v>1</v>
      </c>
      <c r="F648" s="246" t="s">
        <v>160</v>
      </c>
      <c r="G648" s="244"/>
      <c r="H648" s="247">
        <v>2</v>
      </c>
      <c r="I648" s="248"/>
      <c r="J648" s="244"/>
      <c r="K648" s="244"/>
      <c r="L648" s="249"/>
      <c r="M648" s="250"/>
      <c r="N648" s="251"/>
      <c r="O648" s="251"/>
      <c r="P648" s="251"/>
      <c r="Q648" s="251"/>
      <c r="R648" s="251"/>
      <c r="S648" s="251"/>
      <c r="T648" s="252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T648" s="253" t="s">
        <v>158</v>
      </c>
      <c r="AU648" s="253" t="s">
        <v>86</v>
      </c>
      <c r="AV648" s="14" t="s">
        <v>157</v>
      </c>
      <c r="AW648" s="14" t="s">
        <v>32</v>
      </c>
      <c r="AX648" s="14" t="s">
        <v>84</v>
      </c>
      <c r="AY648" s="253" t="s">
        <v>150</v>
      </c>
    </row>
    <row r="649" s="2" customFormat="1">
      <c r="A649" s="38"/>
      <c r="B649" s="39"/>
      <c r="C649" s="218" t="s">
        <v>976</v>
      </c>
      <c r="D649" s="218" t="s">
        <v>152</v>
      </c>
      <c r="E649" s="219" t="s">
        <v>977</v>
      </c>
      <c r="F649" s="220" t="s">
        <v>978</v>
      </c>
      <c r="G649" s="221" t="s">
        <v>292</v>
      </c>
      <c r="H649" s="222">
        <v>1</v>
      </c>
      <c r="I649" s="223"/>
      <c r="J649" s="224">
        <f>ROUND(I649*H649,2)</f>
        <v>0</v>
      </c>
      <c r="K649" s="220" t="s">
        <v>1</v>
      </c>
      <c r="L649" s="44"/>
      <c r="M649" s="225" t="s">
        <v>1</v>
      </c>
      <c r="N649" s="226" t="s">
        <v>41</v>
      </c>
      <c r="O649" s="91"/>
      <c r="P649" s="227">
        <f>O649*H649</f>
        <v>0</v>
      </c>
      <c r="Q649" s="227">
        <v>0</v>
      </c>
      <c r="R649" s="227">
        <f>Q649*H649</f>
        <v>0</v>
      </c>
      <c r="S649" s="227">
        <v>0</v>
      </c>
      <c r="T649" s="228">
        <f>S649*H649</f>
        <v>0</v>
      </c>
      <c r="U649" s="38"/>
      <c r="V649" s="38"/>
      <c r="W649" s="38"/>
      <c r="X649" s="38"/>
      <c r="Y649" s="38"/>
      <c r="Z649" s="38"/>
      <c r="AA649" s="38"/>
      <c r="AB649" s="38"/>
      <c r="AC649" s="38"/>
      <c r="AD649" s="38"/>
      <c r="AE649" s="38"/>
      <c r="AR649" s="229" t="s">
        <v>194</v>
      </c>
      <c r="AT649" s="229" t="s">
        <v>152</v>
      </c>
      <c r="AU649" s="229" t="s">
        <v>86</v>
      </c>
      <c r="AY649" s="17" t="s">
        <v>150</v>
      </c>
      <c r="BE649" s="230">
        <f>IF(N649="základní",J649,0)</f>
        <v>0</v>
      </c>
      <c r="BF649" s="230">
        <f>IF(N649="snížená",J649,0)</f>
        <v>0</v>
      </c>
      <c r="BG649" s="230">
        <f>IF(N649="zákl. přenesená",J649,0)</f>
        <v>0</v>
      </c>
      <c r="BH649" s="230">
        <f>IF(N649="sníž. přenesená",J649,0)</f>
        <v>0</v>
      </c>
      <c r="BI649" s="230">
        <f>IF(N649="nulová",J649,0)</f>
        <v>0</v>
      </c>
      <c r="BJ649" s="17" t="s">
        <v>84</v>
      </c>
      <c r="BK649" s="230">
        <f>ROUND(I649*H649,2)</f>
        <v>0</v>
      </c>
      <c r="BL649" s="17" t="s">
        <v>194</v>
      </c>
      <c r="BM649" s="229" t="s">
        <v>979</v>
      </c>
    </row>
    <row r="650" s="13" customFormat="1">
      <c r="A650" s="13"/>
      <c r="B650" s="231"/>
      <c r="C650" s="232"/>
      <c r="D650" s="233" t="s">
        <v>158</v>
      </c>
      <c r="E650" s="234" t="s">
        <v>1</v>
      </c>
      <c r="F650" s="235" t="s">
        <v>84</v>
      </c>
      <c r="G650" s="232"/>
      <c r="H650" s="236">
        <v>1</v>
      </c>
      <c r="I650" s="237"/>
      <c r="J650" s="232"/>
      <c r="K650" s="232"/>
      <c r="L650" s="238"/>
      <c r="M650" s="239"/>
      <c r="N650" s="240"/>
      <c r="O650" s="240"/>
      <c r="P650" s="240"/>
      <c r="Q650" s="240"/>
      <c r="R650" s="240"/>
      <c r="S650" s="240"/>
      <c r="T650" s="241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42" t="s">
        <v>158</v>
      </c>
      <c r="AU650" s="242" t="s">
        <v>86</v>
      </c>
      <c r="AV650" s="13" t="s">
        <v>86</v>
      </c>
      <c r="AW650" s="13" t="s">
        <v>32</v>
      </c>
      <c r="AX650" s="13" t="s">
        <v>76</v>
      </c>
      <c r="AY650" s="242" t="s">
        <v>150</v>
      </c>
    </row>
    <row r="651" s="14" customFormat="1">
      <c r="A651" s="14"/>
      <c r="B651" s="243"/>
      <c r="C651" s="244"/>
      <c r="D651" s="233" t="s">
        <v>158</v>
      </c>
      <c r="E651" s="245" t="s">
        <v>1</v>
      </c>
      <c r="F651" s="246" t="s">
        <v>160</v>
      </c>
      <c r="G651" s="244"/>
      <c r="H651" s="247">
        <v>1</v>
      </c>
      <c r="I651" s="248"/>
      <c r="J651" s="244"/>
      <c r="K651" s="244"/>
      <c r="L651" s="249"/>
      <c r="M651" s="250"/>
      <c r="N651" s="251"/>
      <c r="O651" s="251"/>
      <c r="P651" s="251"/>
      <c r="Q651" s="251"/>
      <c r="R651" s="251"/>
      <c r="S651" s="251"/>
      <c r="T651" s="252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T651" s="253" t="s">
        <v>158</v>
      </c>
      <c r="AU651" s="253" t="s">
        <v>86</v>
      </c>
      <c r="AV651" s="14" t="s">
        <v>157</v>
      </c>
      <c r="AW651" s="14" t="s">
        <v>32</v>
      </c>
      <c r="AX651" s="14" t="s">
        <v>84</v>
      </c>
      <c r="AY651" s="253" t="s">
        <v>150</v>
      </c>
    </row>
    <row r="652" s="2" customFormat="1">
      <c r="A652" s="38"/>
      <c r="B652" s="39"/>
      <c r="C652" s="218" t="s">
        <v>596</v>
      </c>
      <c r="D652" s="218" t="s">
        <v>152</v>
      </c>
      <c r="E652" s="219" t="s">
        <v>980</v>
      </c>
      <c r="F652" s="220" t="s">
        <v>981</v>
      </c>
      <c r="G652" s="221" t="s">
        <v>292</v>
      </c>
      <c r="H652" s="222">
        <v>3</v>
      </c>
      <c r="I652" s="223"/>
      <c r="J652" s="224">
        <f>ROUND(I652*H652,2)</f>
        <v>0</v>
      </c>
      <c r="K652" s="220" t="s">
        <v>1</v>
      </c>
      <c r="L652" s="44"/>
      <c r="M652" s="225" t="s">
        <v>1</v>
      </c>
      <c r="N652" s="226" t="s">
        <v>41</v>
      </c>
      <c r="O652" s="91"/>
      <c r="P652" s="227">
        <f>O652*H652</f>
        <v>0</v>
      </c>
      <c r="Q652" s="227">
        <v>0</v>
      </c>
      <c r="R652" s="227">
        <f>Q652*H652</f>
        <v>0</v>
      </c>
      <c r="S652" s="227">
        <v>0</v>
      </c>
      <c r="T652" s="228">
        <f>S652*H652</f>
        <v>0</v>
      </c>
      <c r="U652" s="38"/>
      <c r="V652" s="38"/>
      <c r="W652" s="38"/>
      <c r="X652" s="38"/>
      <c r="Y652" s="38"/>
      <c r="Z652" s="38"/>
      <c r="AA652" s="38"/>
      <c r="AB652" s="38"/>
      <c r="AC652" s="38"/>
      <c r="AD652" s="38"/>
      <c r="AE652" s="38"/>
      <c r="AR652" s="229" t="s">
        <v>194</v>
      </c>
      <c r="AT652" s="229" t="s">
        <v>152</v>
      </c>
      <c r="AU652" s="229" t="s">
        <v>86</v>
      </c>
      <c r="AY652" s="17" t="s">
        <v>150</v>
      </c>
      <c r="BE652" s="230">
        <f>IF(N652="základní",J652,0)</f>
        <v>0</v>
      </c>
      <c r="BF652" s="230">
        <f>IF(N652="snížená",J652,0)</f>
        <v>0</v>
      </c>
      <c r="BG652" s="230">
        <f>IF(N652="zákl. přenesená",J652,0)</f>
        <v>0</v>
      </c>
      <c r="BH652" s="230">
        <f>IF(N652="sníž. přenesená",J652,0)</f>
        <v>0</v>
      </c>
      <c r="BI652" s="230">
        <f>IF(N652="nulová",J652,0)</f>
        <v>0</v>
      </c>
      <c r="BJ652" s="17" t="s">
        <v>84</v>
      </c>
      <c r="BK652" s="230">
        <f>ROUND(I652*H652,2)</f>
        <v>0</v>
      </c>
      <c r="BL652" s="17" t="s">
        <v>194</v>
      </c>
      <c r="BM652" s="229" t="s">
        <v>982</v>
      </c>
    </row>
    <row r="653" s="13" customFormat="1">
      <c r="A653" s="13"/>
      <c r="B653" s="231"/>
      <c r="C653" s="232"/>
      <c r="D653" s="233" t="s">
        <v>158</v>
      </c>
      <c r="E653" s="234" t="s">
        <v>1</v>
      </c>
      <c r="F653" s="235" t="s">
        <v>165</v>
      </c>
      <c r="G653" s="232"/>
      <c r="H653" s="236">
        <v>3</v>
      </c>
      <c r="I653" s="237"/>
      <c r="J653" s="232"/>
      <c r="K653" s="232"/>
      <c r="L653" s="238"/>
      <c r="M653" s="239"/>
      <c r="N653" s="240"/>
      <c r="O653" s="240"/>
      <c r="P653" s="240"/>
      <c r="Q653" s="240"/>
      <c r="R653" s="240"/>
      <c r="S653" s="240"/>
      <c r="T653" s="241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42" t="s">
        <v>158</v>
      </c>
      <c r="AU653" s="242" t="s">
        <v>86</v>
      </c>
      <c r="AV653" s="13" t="s">
        <v>86</v>
      </c>
      <c r="AW653" s="13" t="s">
        <v>32</v>
      </c>
      <c r="AX653" s="13" t="s">
        <v>76</v>
      </c>
      <c r="AY653" s="242" t="s">
        <v>150</v>
      </c>
    </row>
    <row r="654" s="14" customFormat="1">
      <c r="A654" s="14"/>
      <c r="B654" s="243"/>
      <c r="C654" s="244"/>
      <c r="D654" s="233" t="s">
        <v>158</v>
      </c>
      <c r="E654" s="245" t="s">
        <v>1</v>
      </c>
      <c r="F654" s="246" t="s">
        <v>160</v>
      </c>
      <c r="G654" s="244"/>
      <c r="H654" s="247">
        <v>3</v>
      </c>
      <c r="I654" s="248"/>
      <c r="J654" s="244"/>
      <c r="K654" s="244"/>
      <c r="L654" s="249"/>
      <c r="M654" s="250"/>
      <c r="N654" s="251"/>
      <c r="O654" s="251"/>
      <c r="P654" s="251"/>
      <c r="Q654" s="251"/>
      <c r="R654" s="251"/>
      <c r="S654" s="251"/>
      <c r="T654" s="252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T654" s="253" t="s">
        <v>158</v>
      </c>
      <c r="AU654" s="253" t="s">
        <v>86</v>
      </c>
      <c r="AV654" s="14" t="s">
        <v>157</v>
      </c>
      <c r="AW654" s="14" t="s">
        <v>32</v>
      </c>
      <c r="AX654" s="14" t="s">
        <v>84</v>
      </c>
      <c r="AY654" s="253" t="s">
        <v>150</v>
      </c>
    </row>
    <row r="655" s="2" customFormat="1">
      <c r="A655" s="38"/>
      <c r="B655" s="39"/>
      <c r="C655" s="218" t="s">
        <v>983</v>
      </c>
      <c r="D655" s="218" t="s">
        <v>152</v>
      </c>
      <c r="E655" s="219" t="s">
        <v>984</v>
      </c>
      <c r="F655" s="220" t="s">
        <v>985</v>
      </c>
      <c r="G655" s="221" t="s">
        <v>292</v>
      </c>
      <c r="H655" s="222">
        <v>1</v>
      </c>
      <c r="I655" s="223"/>
      <c r="J655" s="224">
        <f>ROUND(I655*H655,2)</f>
        <v>0</v>
      </c>
      <c r="K655" s="220" t="s">
        <v>1</v>
      </c>
      <c r="L655" s="44"/>
      <c r="M655" s="225" t="s">
        <v>1</v>
      </c>
      <c r="N655" s="226" t="s">
        <v>41</v>
      </c>
      <c r="O655" s="91"/>
      <c r="P655" s="227">
        <f>O655*H655</f>
        <v>0</v>
      </c>
      <c r="Q655" s="227">
        <v>0</v>
      </c>
      <c r="R655" s="227">
        <f>Q655*H655</f>
        <v>0</v>
      </c>
      <c r="S655" s="227">
        <v>0</v>
      </c>
      <c r="T655" s="228">
        <f>S655*H655</f>
        <v>0</v>
      </c>
      <c r="U655" s="38"/>
      <c r="V655" s="38"/>
      <c r="W655" s="38"/>
      <c r="X655" s="38"/>
      <c r="Y655" s="38"/>
      <c r="Z655" s="38"/>
      <c r="AA655" s="38"/>
      <c r="AB655" s="38"/>
      <c r="AC655" s="38"/>
      <c r="AD655" s="38"/>
      <c r="AE655" s="38"/>
      <c r="AR655" s="229" t="s">
        <v>194</v>
      </c>
      <c r="AT655" s="229" t="s">
        <v>152</v>
      </c>
      <c r="AU655" s="229" t="s">
        <v>86</v>
      </c>
      <c r="AY655" s="17" t="s">
        <v>150</v>
      </c>
      <c r="BE655" s="230">
        <f>IF(N655="základní",J655,0)</f>
        <v>0</v>
      </c>
      <c r="BF655" s="230">
        <f>IF(N655="snížená",J655,0)</f>
        <v>0</v>
      </c>
      <c r="BG655" s="230">
        <f>IF(N655="zákl. přenesená",J655,0)</f>
        <v>0</v>
      </c>
      <c r="BH655" s="230">
        <f>IF(N655="sníž. přenesená",J655,0)</f>
        <v>0</v>
      </c>
      <c r="BI655" s="230">
        <f>IF(N655="nulová",J655,0)</f>
        <v>0</v>
      </c>
      <c r="BJ655" s="17" t="s">
        <v>84</v>
      </c>
      <c r="BK655" s="230">
        <f>ROUND(I655*H655,2)</f>
        <v>0</v>
      </c>
      <c r="BL655" s="17" t="s">
        <v>194</v>
      </c>
      <c r="BM655" s="229" t="s">
        <v>986</v>
      </c>
    </row>
    <row r="656" s="2" customFormat="1">
      <c r="A656" s="38"/>
      <c r="B656" s="39"/>
      <c r="C656" s="218" t="s">
        <v>600</v>
      </c>
      <c r="D656" s="218" t="s">
        <v>152</v>
      </c>
      <c r="E656" s="219" t="s">
        <v>987</v>
      </c>
      <c r="F656" s="220" t="s">
        <v>988</v>
      </c>
      <c r="G656" s="221" t="s">
        <v>326</v>
      </c>
      <c r="H656" s="222">
        <v>15.525</v>
      </c>
      <c r="I656" s="223"/>
      <c r="J656" s="224">
        <f>ROUND(I656*H656,2)</f>
        <v>0</v>
      </c>
      <c r="K656" s="220" t="s">
        <v>1</v>
      </c>
      <c r="L656" s="44"/>
      <c r="M656" s="225" t="s">
        <v>1</v>
      </c>
      <c r="N656" s="226" t="s">
        <v>41</v>
      </c>
      <c r="O656" s="91"/>
      <c r="P656" s="227">
        <f>O656*H656</f>
        <v>0</v>
      </c>
      <c r="Q656" s="227">
        <v>0</v>
      </c>
      <c r="R656" s="227">
        <f>Q656*H656</f>
        <v>0</v>
      </c>
      <c r="S656" s="227">
        <v>0</v>
      </c>
      <c r="T656" s="228">
        <f>S656*H656</f>
        <v>0</v>
      </c>
      <c r="U656" s="38"/>
      <c r="V656" s="38"/>
      <c r="W656" s="38"/>
      <c r="X656" s="38"/>
      <c r="Y656" s="38"/>
      <c r="Z656" s="38"/>
      <c r="AA656" s="38"/>
      <c r="AB656" s="38"/>
      <c r="AC656" s="38"/>
      <c r="AD656" s="38"/>
      <c r="AE656" s="38"/>
      <c r="AR656" s="229" t="s">
        <v>194</v>
      </c>
      <c r="AT656" s="229" t="s">
        <v>152</v>
      </c>
      <c r="AU656" s="229" t="s">
        <v>86</v>
      </c>
      <c r="AY656" s="17" t="s">
        <v>150</v>
      </c>
      <c r="BE656" s="230">
        <f>IF(N656="základní",J656,0)</f>
        <v>0</v>
      </c>
      <c r="BF656" s="230">
        <f>IF(N656="snížená",J656,0)</f>
        <v>0</v>
      </c>
      <c r="BG656" s="230">
        <f>IF(N656="zákl. přenesená",J656,0)</f>
        <v>0</v>
      </c>
      <c r="BH656" s="230">
        <f>IF(N656="sníž. přenesená",J656,0)</f>
        <v>0</v>
      </c>
      <c r="BI656" s="230">
        <f>IF(N656="nulová",J656,0)</f>
        <v>0</v>
      </c>
      <c r="BJ656" s="17" t="s">
        <v>84</v>
      </c>
      <c r="BK656" s="230">
        <f>ROUND(I656*H656,2)</f>
        <v>0</v>
      </c>
      <c r="BL656" s="17" t="s">
        <v>194</v>
      </c>
      <c r="BM656" s="229" t="s">
        <v>989</v>
      </c>
    </row>
    <row r="657" s="13" customFormat="1">
      <c r="A657" s="13"/>
      <c r="B657" s="231"/>
      <c r="C657" s="232"/>
      <c r="D657" s="233" t="s">
        <v>158</v>
      </c>
      <c r="E657" s="234" t="s">
        <v>1</v>
      </c>
      <c r="F657" s="235" t="s">
        <v>911</v>
      </c>
      <c r="G657" s="232"/>
      <c r="H657" s="236">
        <v>15.525</v>
      </c>
      <c r="I657" s="237"/>
      <c r="J657" s="232"/>
      <c r="K657" s="232"/>
      <c r="L657" s="238"/>
      <c r="M657" s="239"/>
      <c r="N657" s="240"/>
      <c r="O657" s="240"/>
      <c r="P657" s="240"/>
      <c r="Q657" s="240"/>
      <c r="R657" s="240"/>
      <c r="S657" s="240"/>
      <c r="T657" s="241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42" t="s">
        <v>158</v>
      </c>
      <c r="AU657" s="242" t="s">
        <v>86</v>
      </c>
      <c r="AV657" s="13" t="s">
        <v>86</v>
      </c>
      <c r="AW657" s="13" t="s">
        <v>32</v>
      </c>
      <c r="AX657" s="13" t="s">
        <v>76</v>
      </c>
      <c r="AY657" s="242" t="s">
        <v>150</v>
      </c>
    </row>
    <row r="658" s="14" customFormat="1">
      <c r="A658" s="14"/>
      <c r="B658" s="243"/>
      <c r="C658" s="244"/>
      <c r="D658" s="233" t="s">
        <v>158</v>
      </c>
      <c r="E658" s="245" t="s">
        <v>1</v>
      </c>
      <c r="F658" s="246" t="s">
        <v>160</v>
      </c>
      <c r="G658" s="244"/>
      <c r="H658" s="247">
        <v>15.525</v>
      </c>
      <c r="I658" s="248"/>
      <c r="J658" s="244"/>
      <c r="K658" s="244"/>
      <c r="L658" s="249"/>
      <c r="M658" s="250"/>
      <c r="N658" s="251"/>
      <c r="O658" s="251"/>
      <c r="P658" s="251"/>
      <c r="Q658" s="251"/>
      <c r="R658" s="251"/>
      <c r="S658" s="251"/>
      <c r="T658" s="252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T658" s="253" t="s">
        <v>158</v>
      </c>
      <c r="AU658" s="253" t="s">
        <v>86</v>
      </c>
      <c r="AV658" s="14" t="s">
        <v>157</v>
      </c>
      <c r="AW658" s="14" t="s">
        <v>32</v>
      </c>
      <c r="AX658" s="14" t="s">
        <v>84</v>
      </c>
      <c r="AY658" s="253" t="s">
        <v>150</v>
      </c>
    </row>
    <row r="659" s="2" customFormat="1">
      <c r="A659" s="38"/>
      <c r="B659" s="39"/>
      <c r="C659" s="218" t="s">
        <v>990</v>
      </c>
      <c r="D659" s="218" t="s">
        <v>152</v>
      </c>
      <c r="E659" s="219" t="s">
        <v>991</v>
      </c>
      <c r="F659" s="220" t="s">
        <v>988</v>
      </c>
      <c r="G659" s="221" t="s">
        <v>326</v>
      </c>
      <c r="H659" s="222">
        <v>15.525</v>
      </c>
      <c r="I659" s="223"/>
      <c r="J659" s="224">
        <f>ROUND(I659*H659,2)</f>
        <v>0</v>
      </c>
      <c r="K659" s="220" t="s">
        <v>1</v>
      </c>
      <c r="L659" s="44"/>
      <c r="M659" s="225" t="s">
        <v>1</v>
      </c>
      <c r="N659" s="226" t="s">
        <v>41</v>
      </c>
      <c r="O659" s="91"/>
      <c r="P659" s="227">
        <f>O659*H659</f>
        <v>0</v>
      </c>
      <c r="Q659" s="227">
        <v>0</v>
      </c>
      <c r="R659" s="227">
        <f>Q659*H659</f>
        <v>0</v>
      </c>
      <c r="S659" s="227">
        <v>0</v>
      </c>
      <c r="T659" s="228">
        <f>S659*H659</f>
        <v>0</v>
      </c>
      <c r="U659" s="38"/>
      <c r="V659" s="38"/>
      <c r="W659" s="38"/>
      <c r="X659" s="38"/>
      <c r="Y659" s="38"/>
      <c r="Z659" s="38"/>
      <c r="AA659" s="38"/>
      <c r="AB659" s="38"/>
      <c r="AC659" s="38"/>
      <c r="AD659" s="38"/>
      <c r="AE659" s="38"/>
      <c r="AR659" s="229" t="s">
        <v>194</v>
      </c>
      <c r="AT659" s="229" t="s">
        <v>152</v>
      </c>
      <c r="AU659" s="229" t="s">
        <v>86</v>
      </c>
      <c r="AY659" s="17" t="s">
        <v>150</v>
      </c>
      <c r="BE659" s="230">
        <f>IF(N659="základní",J659,0)</f>
        <v>0</v>
      </c>
      <c r="BF659" s="230">
        <f>IF(N659="snížená",J659,0)</f>
        <v>0</v>
      </c>
      <c r="BG659" s="230">
        <f>IF(N659="zákl. přenesená",J659,0)</f>
        <v>0</v>
      </c>
      <c r="BH659" s="230">
        <f>IF(N659="sníž. přenesená",J659,0)</f>
        <v>0</v>
      </c>
      <c r="BI659" s="230">
        <f>IF(N659="nulová",J659,0)</f>
        <v>0</v>
      </c>
      <c r="BJ659" s="17" t="s">
        <v>84</v>
      </c>
      <c r="BK659" s="230">
        <f>ROUND(I659*H659,2)</f>
        <v>0</v>
      </c>
      <c r="BL659" s="17" t="s">
        <v>194</v>
      </c>
      <c r="BM659" s="229" t="s">
        <v>992</v>
      </c>
    </row>
    <row r="660" s="13" customFormat="1">
      <c r="A660" s="13"/>
      <c r="B660" s="231"/>
      <c r="C660" s="232"/>
      <c r="D660" s="233" t="s">
        <v>158</v>
      </c>
      <c r="E660" s="234" t="s">
        <v>1</v>
      </c>
      <c r="F660" s="235" t="s">
        <v>911</v>
      </c>
      <c r="G660" s="232"/>
      <c r="H660" s="236">
        <v>15.525</v>
      </c>
      <c r="I660" s="237"/>
      <c r="J660" s="232"/>
      <c r="K660" s="232"/>
      <c r="L660" s="238"/>
      <c r="M660" s="239"/>
      <c r="N660" s="240"/>
      <c r="O660" s="240"/>
      <c r="P660" s="240"/>
      <c r="Q660" s="240"/>
      <c r="R660" s="240"/>
      <c r="S660" s="240"/>
      <c r="T660" s="241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T660" s="242" t="s">
        <v>158</v>
      </c>
      <c r="AU660" s="242" t="s">
        <v>86</v>
      </c>
      <c r="AV660" s="13" t="s">
        <v>86</v>
      </c>
      <c r="AW660" s="13" t="s">
        <v>32</v>
      </c>
      <c r="AX660" s="13" t="s">
        <v>76</v>
      </c>
      <c r="AY660" s="242" t="s">
        <v>150</v>
      </c>
    </row>
    <row r="661" s="14" customFormat="1">
      <c r="A661" s="14"/>
      <c r="B661" s="243"/>
      <c r="C661" s="244"/>
      <c r="D661" s="233" t="s">
        <v>158</v>
      </c>
      <c r="E661" s="245" t="s">
        <v>1</v>
      </c>
      <c r="F661" s="246" t="s">
        <v>160</v>
      </c>
      <c r="G661" s="244"/>
      <c r="H661" s="247">
        <v>15.525</v>
      </c>
      <c r="I661" s="248"/>
      <c r="J661" s="244"/>
      <c r="K661" s="244"/>
      <c r="L661" s="249"/>
      <c r="M661" s="250"/>
      <c r="N661" s="251"/>
      <c r="O661" s="251"/>
      <c r="P661" s="251"/>
      <c r="Q661" s="251"/>
      <c r="R661" s="251"/>
      <c r="S661" s="251"/>
      <c r="T661" s="252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T661" s="253" t="s">
        <v>158</v>
      </c>
      <c r="AU661" s="253" t="s">
        <v>86</v>
      </c>
      <c r="AV661" s="14" t="s">
        <v>157</v>
      </c>
      <c r="AW661" s="14" t="s">
        <v>32</v>
      </c>
      <c r="AX661" s="14" t="s">
        <v>84</v>
      </c>
      <c r="AY661" s="253" t="s">
        <v>150</v>
      </c>
    </row>
    <row r="662" s="2" customFormat="1">
      <c r="A662" s="38"/>
      <c r="B662" s="39"/>
      <c r="C662" s="218" t="s">
        <v>605</v>
      </c>
      <c r="D662" s="218" t="s">
        <v>152</v>
      </c>
      <c r="E662" s="219" t="s">
        <v>993</v>
      </c>
      <c r="F662" s="220" t="s">
        <v>994</v>
      </c>
      <c r="G662" s="221" t="s">
        <v>292</v>
      </c>
      <c r="H662" s="222">
        <v>1</v>
      </c>
      <c r="I662" s="223"/>
      <c r="J662" s="224">
        <f>ROUND(I662*H662,2)</f>
        <v>0</v>
      </c>
      <c r="K662" s="220" t="s">
        <v>1</v>
      </c>
      <c r="L662" s="44"/>
      <c r="M662" s="225" t="s">
        <v>1</v>
      </c>
      <c r="N662" s="226" t="s">
        <v>41</v>
      </c>
      <c r="O662" s="91"/>
      <c r="P662" s="227">
        <f>O662*H662</f>
        <v>0</v>
      </c>
      <c r="Q662" s="227">
        <v>0</v>
      </c>
      <c r="R662" s="227">
        <f>Q662*H662</f>
        <v>0</v>
      </c>
      <c r="S662" s="227">
        <v>0</v>
      </c>
      <c r="T662" s="228">
        <f>S662*H662</f>
        <v>0</v>
      </c>
      <c r="U662" s="38"/>
      <c r="V662" s="38"/>
      <c r="W662" s="38"/>
      <c r="X662" s="38"/>
      <c r="Y662" s="38"/>
      <c r="Z662" s="38"/>
      <c r="AA662" s="38"/>
      <c r="AB662" s="38"/>
      <c r="AC662" s="38"/>
      <c r="AD662" s="38"/>
      <c r="AE662" s="38"/>
      <c r="AR662" s="229" t="s">
        <v>194</v>
      </c>
      <c r="AT662" s="229" t="s">
        <v>152</v>
      </c>
      <c r="AU662" s="229" t="s">
        <v>86</v>
      </c>
      <c r="AY662" s="17" t="s">
        <v>150</v>
      </c>
      <c r="BE662" s="230">
        <f>IF(N662="základní",J662,0)</f>
        <v>0</v>
      </c>
      <c r="BF662" s="230">
        <f>IF(N662="snížená",J662,0)</f>
        <v>0</v>
      </c>
      <c r="BG662" s="230">
        <f>IF(N662="zákl. přenesená",J662,0)</f>
        <v>0</v>
      </c>
      <c r="BH662" s="230">
        <f>IF(N662="sníž. přenesená",J662,0)</f>
        <v>0</v>
      </c>
      <c r="BI662" s="230">
        <f>IF(N662="nulová",J662,0)</f>
        <v>0</v>
      </c>
      <c r="BJ662" s="17" t="s">
        <v>84</v>
      </c>
      <c r="BK662" s="230">
        <f>ROUND(I662*H662,2)</f>
        <v>0</v>
      </c>
      <c r="BL662" s="17" t="s">
        <v>194</v>
      </c>
      <c r="BM662" s="229" t="s">
        <v>995</v>
      </c>
    </row>
    <row r="663" s="13" customFormat="1">
      <c r="A663" s="13"/>
      <c r="B663" s="231"/>
      <c r="C663" s="232"/>
      <c r="D663" s="233" t="s">
        <v>158</v>
      </c>
      <c r="E663" s="234" t="s">
        <v>1</v>
      </c>
      <c r="F663" s="235" t="s">
        <v>84</v>
      </c>
      <c r="G663" s="232"/>
      <c r="H663" s="236">
        <v>1</v>
      </c>
      <c r="I663" s="237"/>
      <c r="J663" s="232"/>
      <c r="K663" s="232"/>
      <c r="L663" s="238"/>
      <c r="M663" s="239"/>
      <c r="N663" s="240"/>
      <c r="O663" s="240"/>
      <c r="P663" s="240"/>
      <c r="Q663" s="240"/>
      <c r="R663" s="240"/>
      <c r="S663" s="240"/>
      <c r="T663" s="241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242" t="s">
        <v>158</v>
      </c>
      <c r="AU663" s="242" t="s">
        <v>86</v>
      </c>
      <c r="AV663" s="13" t="s">
        <v>86</v>
      </c>
      <c r="AW663" s="13" t="s">
        <v>32</v>
      </c>
      <c r="AX663" s="13" t="s">
        <v>76</v>
      </c>
      <c r="AY663" s="242" t="s">
        <v>150</v>
      </c>
    </row>
    <row r="664" s="14" customFormat="1">
      <c r="A664" s="14"/>
      <c r="B664" s="243"/>
      <c r="C664" s="244"/>
      <c r="D664" s="233" t="s">
        <v>158</v>
      </c>
      <c r="E664" s="245" t="s">
        <v>1</v>
      </c>
      <c r="F664" s="246" t="s">
        <v>160</v>
      </c>
      <c r="G664" s="244"/>
      <c r="H664" s="247">
        <v>1</v>
      </c>
      <c r="I664" s="248"/>
      <c r="J664" s="244"/>
      <c r="K664" s="244"/>
      <c r="L664" s="249"/>
      <c r="M664" s="250"/>
      <c r="N664" s="251"/>
      <c r="O664" s="251"/>
      <c r="P664" s="251"/>
      <c r="Q664" s="251"/>
      <c r="R664" s="251"/>
      <c r="S664" s="251"/>
      <c r="T664" s="252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T664" s="253" t="s">
        <v>158</v>
      </c>
      <c r="AU664" s="253" t="s">
        <v>86</v>
      </c>
      <c r="AV664" s="14" t="s">
        <v>157</v>
      </c>
      <c r="AW664" s="14" t="s">
        <v>32</v>
      </c>
      <c r="AX664" s="14" t="s">
        <v>84</v>
      </c>
      <c r="AY664" s="253" t="s">
        <v>150</v>
      </c>
    </row>
    <row r="665" s="2" customFormat="1">
      <c r="A665" s="38"/>
      <c r="B665" s="39"/>
      <c r="C665" s="218" t="s">
        <v>996</v>
      </c>
      <c r="D665" s="218" t="s">
        <v>152</v>
      </c>
      <c r="E665" s="219" t="s">
        <v>997</v>
      </c>
      <c r="F665" s="220" t="s">
        <v>998</v>
      </c>
      <c r="G665" s="221" t="s">
        <v>292</v>
      </c>
      <c r="H665" s="222">
        <v>1</v>
      </c>
      <c r="I665" s="223"/>
      <c r="J665" s="224">
        <f>ROUND(I665*H665,2)</f>
        <v>0</v>
      </c>
      <c r="K665" s="220" t="s">
        <v>1</v>
      </c>
      <c r="L665" s="44"/>
      <c r="M665" s="225" t="s">
        <v>1</v>
      </c>
      <c r="N665" s="226" t="s">
        <v>41</v>
      </c>
      <c r="O665" s="91"/>
      <c r="P665" s="227">
        <f>O665*H665</f>
        <v>0</v>
      </c>
      <c r="Q665" s="227">
        <v>0</v>
      </c>
      <c r="R665" s="227">
        <f>Q665*H665</f>
        <v>0</v>
      </c>
      <c r="S665" s="227">
        <v>0</v>
      </c>
      <c r="T665" s="228">
        <f>S665*H665</f>
        <v>0</v>
      </c>
      <c r="U665" s="38"/>
      <c r="V665" s="38"/>
      <c r="W665" s="38"/>
      <c r="X665" s="38"/>
      <c r="Y665" s="38"/>
      <c r="Z665" s="38"/>
      <c r="AA665" s="38"/>
      <c r="AB665" s="38"/>
      <c r="AC665" s="38"/>
      <c r="AD665" s="38"/>
      <c r="AE665" s="38"/>
      <c r="AR665" s="229" t="s">
        <v>194</v>
      </c>
      <c r="AT665" s="229" t="s">
        <v>152</v>
      </c>
      <c r="AU665" s="229" t="s">
        <v>86</v>
      </c>
      <c r="AY665" s="17" t="s">
        <v>150</v>
      </c>
      <c r="BE665" s="230">
        <f>IF(N665="základní",J665,0)</f>
        <v>0</v>
      </c>
      <c r="BF665" s="230">
        <f>IF(N665="snížená",J665,0)</f>
        <v>0</v>
      </c>
      <c r="BG665" s="230">
        <f>IF(N665="zákl. přenesená",J665,0)</f>
        <v>0</v>
      </c>
      <c r="BH665" s="230">
        <f>IF(N665="sníž. přenesená",J665,0)</f>
        <v>0</v>
      </c>
      <c r="BI665" s="230">
        <f>IF(N665="nulová",J665,0)</f>
        <v>0</v>
      </c>
      <c r="BJ665" s="17" t="s">
        <v>84</v>
      </c>
      <c r="BK665" s="230">
        <f>ROUND(I665*H665,2)</f>
        <v>0</v>
      </c>
      <c r="BL665" s="17" t="s">
        <v>194</v>
      </c>
      <c r="BM665" s="229" t="s">
        <v>999</v>
      </c>
    </row>
    <row r="666" s="13" customFormat="1">
      <c r="A666" s="13"/>
      <c r="B666" s="231"/>
      <c r="C666" s="232"/>
      <c r="D666" s="233" t="s">
        <v>158</v>
      </c>
      <c r="E666" s="234" t="s">
        <v>1</v>
      </c>
      <c r="F666" s="235" t="s">
        <v>84</v>
      </c>
      <c r="G666" s="232"/>
      <c r="H666" s="236">
        <v>1</v>
      </c>
      <c r="I666" s="237"/>
      <c r="J666" s="232"/>
      <c r="K666" s="232"/>
      <c r="L666" s="238"/>
      <c r="M666" s="239"/>
      <c r="N666" s="240"/>
      <c r="O666" s="240"/>
      <c r="P666" s="240"/>
      <c r="Q666" s="240"/>
      <c r="R666" s="240"/>
      <c r="S666" s="240"/>
      <c r="T666" s="241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42" t="s">
        <v>158</v>
      </c>
      <c r="AU666" s="242" t="s">
        <v>86</v>
      </c>
      <c r="AV666" s="13" t="s">
        <v>86</v>
      </c>
      <c r="AW666" s="13" t="s">
        <v>32</v>
      </c>
      <c r="AX666" s="13" t="s">
        <v>76</v>
      </c>
      <c r="AY666" s="242" t="s">
        <v>150</v>
      </c>
    </row>
    <row r="667" s="14" customFormat="1">
      <c r="A667" s="14"/>
      <c r="B667" s="243"/>
      <c r="C667" s="244"/>
      <c r="D667" s="233" t="s">
        <v>158</v>
      </c>
      <c r="E667" s="245" t="s">
        <v>1</v>
      </c>
      <c r="F667" s="246" t="s">
        <v>160</v>
      </c>
      <c r="G667" s="244"/>
      <c r="H667" s="247">
        <v>1</v>
      </c>
      <c r="I667" s="248"/>
      <c r="J667" s="244"/>
      <c r="K667" s="244"/>
      <c r="L667" s="249"/>
      <c r="M667" s="250"/>
      <c r="N667" s="251"/>
      <c r="O667" s="251"/>
      <c r="P667" s="251"/>
      <c r="Q667" s="251"/>
      <c r="R667" s="251"/>
      <c r="S667" s="251"/>
      <c r="T667" s="252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T667" s="253" t="s">
        <v>158</v>
      </c>
      <c r="AU667" s="253" t="s">
        <v>86</v>
      </c>
      <c r="AV667" s="14" t="s">
        <v>157</v>
      </c>
      <c r="AW667" s="14" t="s">
        <v>32</v>
      </c>
      <c r="AX667" s="14" t="s">
        <v>84</v>
      </c>
      <c r="AY667" s="253" t="s">
        <v>150</v>
      </c>
    </row>
    <row r="668" s="2" customFormat="1">
      <c r="A668" s="38"/>
      <c r="B668" s="39"/>
      <c r="C668" s="218" t="s">
        <v>609</v>
      </c>
      <c r="D668" s="218" t="s">
        <v>152</v>
      </c>
      <c r="E668" s="219" t="s">
        <v>1000</v>
      </c>
      <c r="F668" s="220" t="s">
        <v>1001</v>
      </c>
      <c r="G668" s="221" t="s">
        <v>292</v>
      </c>
      <c r="H668" s="222">
        <v>1</v>
      </c>
      <c r="I668" s="223"/>
      <c r="J668" s="224">
        <f>ROUND(I668*H668,2)</f>
        <v>0</v>
      </c>
      <c r="K668" s="220" t="s">
        <v>1</v>
      </c>
      <c r="L668" s="44"/>
      <c r="M668" s="225" t="s">
        <v>1</v>
      </c>
      <c r="N668" s="226" t="s">
        <v>41</v>
      </c>
      <c r="O668" s="91"/>
      <c r="P668" s="227">
        <f>O668*H668</f>
        <v>0</v>
      </c>
      <c r="Q668" s="227">
        <v>0</v>
      </c>
      <c r="R668" s="227">
        <f>Q668*H668</f>
        <v>0</v>
      </c>
      <c r="S668" s="227">
        <v>0</v>
      </c>
      <c r="T668" s="228">
        <f>S668*H668</f>
        <v>0</v>
      </c>
      <c r="U668" s="38"/>
      <c r="V668" s="38"/>
      <c r="W668" s="38"/>
      <c r="X668" s="38"/>
      <c r="Y668" s="38"/>
      <c r="Z668" s="38"/>
      <c r="AA668" s="38"/>
      <c r="AB668" s="38"/>
      <c r="AC668" s="38"/>
      <c r="AD668" s="38"/>
      <c r="AE668" s="38"/>
      <c r="AR668" s="229" t="s">
        <v>194</v>
      </c>
      <c r="AT668" s="229" t="s">
        <v>152</v>
      </c>
      <c r="AU668" s="229" t="s">
        <v>86</v>
      </c>
      <c r="AY668" s="17" t="s">
        <v>150</v>
      </c>
      <c r="BE668" s="230">
        <f>IF(N668="základní",J668,0)</f>
        <v>0</v>
      </c>
      <c r="BF668" s="230">
        <f>IF(N668="snížená",J668,0)</f>
        <v>0</v>
      </c>
      <c r="BG668" s="230">
        <f>IF(N668="zákl. přenesená",J668,0)</f>
        <v>0</v>
      </c>
      <c r="BH668" s="230">
        <f>IF(N668="sníž. přenesená",J668,0)</f>
        <v>0</v>
      </c>
      <c r="BI668" s="230">
        <f>IF(N668="nulová",J668,0)</f>
        <v>0</v>
      </c>
      <c r="BJ668" s="17" t="s">
        <v>84</v>
      </c>
      <c r="BK668" s="230">
        <f>ROUND(I668*H668,2)</f>
        <v>0</v>
      </c>
      <c r="BL668" s="17" t="s">
        <v>194</v>
      </c>
      <c r="BM668" s="229" t="s">
        <v>1002</v>
      </c>
    </row>
    <row r="669" s="13" customFormat="1">
      <c r="A669" s="13"/>
      <c r="B669" s="231"/>
      <c r="C669" s="232"/>
      <c r="D669" s="233" t="s">
        <v>158</v>
      </c>
      <c r="E669" s="234" t="s">
        <v>1</v>
      </c>
      <c r="F669" s="235" t="s">
        <v>84</v>
      </c>
      <c r="G669" s="232"/>
      <c r="H669" s="236">
        <v>1</v>
      </c>
      <c r="I669" s="237"/>
      <c r="J669" s="232"/>
      <c r="K669" s="232"/>
      <c r="L669" s="238"/>
      <c r="M669" s="239"/>
      <c r="N669" s="240"/>
      <c r="O669" s="240"/>
      <c r="P669" s="240"/>
      <c r="Q669" s="240"/>
      <c r="R669" s="240"/>
      <c r="S669" s="240"/>
      <c r="T669" s="241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T669" s="242" t="s">
        <v>158</v>
      </c>
      <c r="AU669" s="242" t="s">
        <v>86</v>
      </c>
      <c r="AV669" s="13" t="s">
        <v>86</v>
      </c>
      <c r="AW669" s="13" t="s">
        <v>32</v>
      </c>
      <c r="AX669" s="13" t="s">
        <v>76</v>
      </c>
      <c r="AY669" s="242" t="s">
        <v>150</v>
      </c>
    </row>
    <row r="670" s="14" customFormat="1">
      <c r="A670" s="14"/>
      <c r="B670" s="243"/>
      <c r="C670" s="244"/>
      <c r="D670" s="233" t="s">
        <v>158</v>
      </c>
      <c r="E670" s="245" t="s">
        <v>1</v>
      </c>
      <c r="F670" s="246" t="s">
        <v>160</v>
      </c>
      <c r="G670" s="244"/>
      <c r="H670" s="247">
        <v>1</v>
      </c>
      <c r="I670" s="248"/>
      <c r="J670" s="244"/>
      <c r="K670" s="244"/>
      <c r="L670" s="249"/>
      <c r="M670" s="250"/>
      <c r="N670" s="251"/>
      <c r="O670" s="251"/>
      <c r="P670" s="251"/>
      <c r="Q670" s="251"/>
      <c r="R670" s="251"/>
      <c r="S670" s="251"/>
      <c r="T670" s="252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T670" s="253" t="s">
        <v>158</v>
      </c>
      <c r="AU670" s="253" t="s">
        <v>86</v>
      </c>
      <c r="AV670" s="14" t="s">
        <v>157</v>
      </c>
      <c r="AW670" s="14" t="s">
        <v>32</v>
      </c>
      <c r="AX670" s="14" t="s">
        <v>84</v>
      </c>
      <c r="AY670" s="253" t="s">
        <v>150</v>
      </c>
    </row>
    <row r="671" s="2" customFormat="1">
      <c r="A671" s="38"/>
      <c r="B671" s="39"/>
      <c r="C671" s="218" t="s">
        <v>1003</v>
      </c>
      <c r="D671" s="218" t="s">
        <v>152</v>
      </c>
      <c r="E671" s="219" t="s">
        <v>1004</v>
      </c>
      <c r="F671" s="220" t="s">
        <v>1005</v>
      </c>
      <c r="G671" s="221" t="s">
        <v>155</v>
      </c>
      <c r="H671" s="222">
        <v>202.91800000000001</v>
      </c>
      <c r="I671" s="223"/>
      <c r="J671" s="224">
        <f>ROUND(I671*H671,2)</f>
        <v>0</v>
      </c>
      <c r="K671" s="220" t="s">
        <v>1</v>
      </c>
      <c r="L671" s="44"/>
      <c r="M671" s="225" t="s">
        <v>1</v>
      </c>
      <c r="N671" s="226" t="s">
        <v>41</v>
      </c>
      <c r="O671" s="91"/>
      <c r="P671" s="227">
        <f>O671*H671</f>
        <v>0</v>
      </c>
      <c r="Q671" s="227">
        <v>0</v>
      </c>
      <c r="R671" s="227">
        <f>Q671*H671</f>
        <v>0</v>
      </c>
      <c r="S671" s="227">
        <v>0</v>
      </c>
      <c r="T671" s="228">
        <f>S671*H671</f>
        <v>0</v>
      </c>
      <c r="U671" s="38"/>
      <c r="V671" s="38"/>
      <c r="W671" s="38"/>
      <c r="X671" s="38"/>
      <c r="Y671" s="38"/>
      <c r="Z671" s="38"/>
      <c r="AA671" s="38"/>
      <c r="AB671" s="38"/>
      <c r="AC671" s="38"/>
      <c r="AD671" s="38"/>
      <c r="AE671" s="38"/>
      <c r="AR671" s="229" t="s">
        <v>194</v>
      </c>
      <c r="AT671" s="229" t="s">
        <v>152</v>
      </c>
      <c r="AU671" s="229" t="s">
        <v>86</v>
      </c>
      <c r="AY671" s="17" t="s">
        <v>150</v>
      </c>
      <c r="BE671" s="230">
        <f>IF(N671="základní",J671,0)</f>
        <v>0</v>
      </c>
      <c r="BF671" s="230">
        <f>IF(N671="snížená",J671,0)</f>
        <v>0</v>
      </c>
      <c r="BG671" s="230">
        <f>IF(N671="zákl. přenesená",J671,0)</f>
        <v>0</v>
      </c>
      <c r="BH671" s="230">
        <f>IF(N671="sníž. přenesená",J671,0)</f>
        <v>0</v>
      </c>
      <c r="BI671" s="230">
        <f>IF(N671="nulová",J671,0)</f>
        <v>0</v>
      </c>
      <c r="BJ671" s="17" t="s">
        <v>84</v>
      </c>
      <c r="BK671" s="230">
        <f>ROUND(I671*H671,2)</f>
        <v>0</v>
      </c>
      <c r="BL671" s="17" t="s">
        <v>194</v>
      </c>
      <c r="BM671" s="229" t="s">
        <v>1006</v>
      </c>
    </row>
    <row r="672" s="13" customFormat="1">
      <c r="A672" s="13"/>
      <c r="B672" s="231"/>
      <c r="C672" s="232"/>
      <c r="D672" s="233" t="s">
        <v>158</v>
      </c>
      <c r="E672" s="234" t="s">
        <v>1</v>
      </c>
      <c r="F672" s="235" t="s">
        <v>1007</v>
      </c>
      <c r="G672" s="232"/>
      <c r="H672" s="236">
        <v>33.409999999999997</v>
      </c>
      <c r="I672" s="237"/>
      <c r="J672" s="232"/>
      <c r="K672" s="232"/>
      <c r="L672" s="238"/>
      <c r="M672" s="239"/>
      <c r="N672" s="240"/>
      <c r="O672" s="240"/>
      <c r="P672" s="240"/>
      <c r="Q672" s="240"/>
      <c r="R672" s="240"/>
      <c r="S672" s="240"/>
      <c r="T672" s="241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T672" s="242" t="s">
        <v>158</v>
      </c>
      <c r="AU672" s="242" t="s">
        <v>86</v>
      </c>
      <c r="AV672" s="13" t="s">
        <v>86</v>
      </c>
      <c r="AW672" s="13" t="s">
        <v>32</v>
      </c>
      <c r="AX672" s="13" t="s">
        <v>76</v>
      </c>
      <c r="AY672" s="242" t="s">
        <v>150</v>
      </c>
    </row>
    <row r="673" s="13" customFormat="1">
      <c r="A673" s="13"/>
      <c r="B673" s="231"/>
      <c r="C673" s="232"/>
      <c r="D673" s="233" t="s">
        <v>158</v>
      </c>
      <c r="E673" s="234" t="s">
        <v>1</v>
      </c>
      <c r="F673" s="235" t="s">
        <v>1008</v>
      </c>
      <c r="G673" s="232"/>
      <c r="H673" s="236">
        <v>38.475000000000001</v>
      </c>
      <c r="I673" s="237"/>
      <c r="J673" s="232"/>
      <c r="K673" s="232"/>
      <c r="L673" s="238"/>
      <c r="M673" s="239"/>
      <c r="N673" s="240"/>
      <c r="O673" s="240"/>
      <c r="P673" s="240"/>
      <c r="Q673" s="240"/>
      <c r="R673" s="240"/>
      <c r="S673" s="240"/>
      <c r="T673" s="241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T673" s="242" t="s">
        <v>158</v>
      </c>
      <c r="AU673" s="242" t="s">
        <v>86</v>
      </c>
      <c r="AV673" s="13" t="s">
        <v>86</v>
      </c>
      <c r="AW673" s="13" t="s">
        <v>32</v>
      </c>
      <c r="AX673" s="13" t="s">
        <v>76</v>
      </c>
      <c r="AY673" s="242" t="s">
        <v>150</v>
      </c>
    </row>
    <row r="674" s="13" customFormat="1">
      <c r="A674" s="13"/>
      <c r="B674" s="231"/>
      <c r="C674" s="232"/>
      <c r="D674" s="233" t="s">
        <v>158</v>
      </c>
      <c r="E674" s="234" t="s">
        <v>1</v>
      </c>
      <c r="F674" s="235" t="s">
        <v>1009</v>
      </c>
      <c r="G674" s="232"/>
      <c r="H674" s="236">
        <v>66.472999999999999</v>
      </c>
      <c r="I674" s="237"/>
      <c r="J674" s="232"/>
      <c r="K674" s="232"/>
      <c r="L674" s="238"/>
      <c r="M674" s="239"/>
      <c r="N674" s="240"/>
      <c r="O674" s="240"/>
      <c r="P674" s="240"/>
      <c r="Q674" s="240"/>
      <c r="R674" s="240"/>
      <c r="S674" s="240"/>
      <c r="T674" s="241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242" t="s">
        <v>158</v>
      </c>
      <c r="AU674" s="242" t="s">
        <v>86</v>
      </c>
      <c r="AV674" s="13" t="s">
        <v>86</v>
      </c>
      <c r="AW674" s="13" t="s">
        <v>32</v>
      </c>
      <c r="AX674" s="13" t="s">
        <v>76</v>
      </c>
      <c r="AY674" s="242" t="s">
        <v>150</v>
      </c>
    </row>
    <row r="675" s="13" customFormat="1">
      <c r="A675" s="13"/>
      <c r="B675" s="231"/>
      <c r="C675" s="232"/>
      <c r="D675" s="233" t="s">
        <v>158</v>
      </c>
      <c r="E675" s="234" t="s">
        <v>1</v>
      </c>
      <c r="F675" s="235" t="s">
        <v>1010</v>
      </c>
      <c r="G675" s="232"/>
      <c r="H675" s="236">
        <v>64.560000000000002</v>
      </c>
      <c r="I675" s="237"/>
      <c r="J675" s="232"/>
      <c r="K675" s="232"/>
      <c r="L675" s="238"/>
      <c r="M675" s="239"/>
      <c r="N675" s="240"/>
      <c r="O675" s="240"/>
      <c r="P675" s="240"/>
      <c r="Q675" s="240"/>
      <c r="R675" s="240"/>
      <c r="S675" s="240"/>
      <c r="T675" s="241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242" t="s">
        <v>158</v>
      </c>
      <c r="AU675" s="242" t="s">
        <v>86</v>
      </c>
      <c r="AV675" s="13" t="s">
        <v>86</v>
      </c>
      <c r="AW675" s="13" t="s">
        <v>32</v>
      </c>
      <c r="AX675" s="13" t="s">
        <v>76</v>
      </c>
      <c r="AY675" s="242" t="s">
        <v>150</v>
      </c>
    </row>
    <row r="676" s="14" customFormat="1">
      <c r="A676" s="14"/>
      <c r="B676" s="243"/>
      <c r="C676" s="244"/>
      <c r="D676" s="233" t="s">
        <v>158</v>
      </c>
      <c r="E676" s="245" t="s">
        <v>1</v>
      </c>
      <c r="F676" s="246" t="s">
        <v>790</v>
      </c>
      <c r="G676" s="244"/>
      <c r="H676" s="247">
        <v>202.91800000000001</v>
      </c>
      <c r="I676" s="248"/>
      <c r="J676" s="244"/>
      <c r="K676" s="244"/>
      <c r="L676" s="249"/>
      <c r="M676" s="250"/>
      <c r="N676" s="251"/>
      <c r="O676" s="251"/>
      <c r="P676" s="251"/>
      <c r="Q676" s="251"/>
      <c r="R676" s="251"/>
      <c r="S676" s="251"/>
      <c r="T676" s="252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T676" s="253" t="s">
        <v>158</v>
      </c>
      <c r="AU676" s="253" t="s">
        <v>86</v>
      </c>
      <c r="AV676" s="14" t="s">
        <v>157</v>
      </c>
      <c r="AW676" s="14" t="s">
        <v>32</v>
      </c>
      <c r="AX676" s="14" t="s">
        <v>84</v>
      </c>
      <c r="AY676" s="253" t="s">
        <v>150</v>
      </c>
    </row>
    <row r="677" s="2" customFormat="1" ht="44.25" customHeight="1">
      <c r="A677" s="38"/>
      <c r="B677" s="39"/>
      <c r="C677" s="218" t="s">
        <v>614</v>
      </c>
      <c r="D677" s="218" t="s">
        <v>152</v>
      </c>
      <c r="E677" s="219" t="s">
        <v>1011</v>
      </c>
      <c r="F677" s="220" t="s">
        <v>1012</v>
      </c>
      <c r="G677" s="221" t="s">
        <v>155</v>
      </c>
      <c r="H677" s="222">
        <v>8.625</v>
      </c>
      <c r="I677" s="223"/>
      <c r="J677" s="224">
        <f>ROUND(I677*H677,2)</f>
        <v>0</v>
      </c>
      <c r="K677" s="220" t="s">
        <v>1</v>
      </c>
      <c r="L677" s="44"/>
      <c r="M677" s="225" t="s">
        <v>1</v>
      </c>
      <c r="N677" s="226" t="s">
        <v>41</v>
      </c>
      <c r="O677" s="91"/>
      <c r="P677" s="227">
        <f>O677*H677</f>
        <v>0</v>
      </c>
      <c r="Q677" s="227">
        <v>0</v>
      </c>
      <c r="R677" s="227">
        <f>Q677*H677</f>
        <v>0</v>
      </c>
      <c r="S677" s="227">
        <v>0</v>
      </c>
      <c r="T677" s="228">
        <f>S677*H677</f>
        <v>0</v>
      </c>
      <c r="U677" s="38"/>
      <c r="V677" s="38"/>
      <c r="W677" s="38"/>
      <c r="X677" s="38"/>
      <c r="Y677" s="38"/>
      <c r="Z677" s="38"/>
      <c r="AA677" s="38"/>
      <c r="AB677" s="38"/>
      <c r="AC677" s="38"/>
      <c r="AD677" s="38"/>
      <c r="AE677" s="38"/>
      <c r="AR677" s="229" t="s">
        <v>194</v>
      </c>
      <c r="AT677" s="229" t="s">
        <v>152</v>
      </c>
      <c r="AU677" s="229" t="s">
        <v>86</v>
      </c>
      <c r="AY677" s="17" t="s">
        <v>150</v>
      </c>
      <c r="BE677" s="230">
        <f>IF(N677="základní",J677,0)</f>
        <v>0</v>
      </c>
      <c r="BF677" s="230">
        <f>IF(N677="snížená",J677,0)</f>
        <v>0</v>
      </c>
      <c r="BG677" s="230">
        <f>IF(N677="zákl. přenesená",J677,0)</f>
        <v>0</v>
      </c>
      <c r="BH677" s="230">
        <f>IF(N677="sníž. přenesená",J677,0)</f>
        <v>0</v>
      </c>
      <c r="BI677" s="230">
        <f>IF(N677="nulová",J677,0)</f>
        <v>0</v>
      </c>
      <c r="BJ677" s="17" t="s">
        <v>84</v>
      </c>
      <c r="BK677" s="230">
        <f>ROUND(I677*H677,2)</f>
        <v>0</v>
      </c>
      <c r="BL677" s="17" t="s">
        <v>194</v>
      </c>
      <c r="BM677" s="229" t="s">
        <v>1013</v>
      </c>
    </row>
    <row r="678" s="13" customFormat="1">
      <c r="A678" s="13"/>
      <c r="B678" s="231"/>
      <c r="C678" s="232"/>
      <c r="D678" s="233" t="s">
        <v>158</v>
      </c>
      <c r="E678" s="234" t="s">
        <v>1</v>
      </c>
      <c r="F678" s="235" t="s">
        <v>1014</v>
      </c>
      <c r="G678" s="232"/>
      <c r="H678" s="236">
        <v>8.625</v>
      </c>
      <c r="I678" s="237"/>
      <c r="J678" s="232"/>
      <c r="K678" s="232"/>
      <c r="L678" s="238"/>
      <c r="M678" s="239"/>
      <c r="N678" s="240"/>
      <c r="O678" s="240"/>
      <c r="P678" s="240"/>
      <c r="Q678" s="240"/>
      <c r="R678" s="240"/>
      <c r="S678" s="240"/>
      <c r="T678" s="241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42" t="s">
        <v>158</v>
      </c>
      <c r="AU678" s="242" t="s">
        <v>86</v>
      </c>
      <c r="AV678" s="13" t="s">
        <v>86</v>
      </c>
      <c r="AW678" s="13" t="s">
        <v>32</v>
      </c>
      <c r="AX678" s="13" t="s">
        <v>76</v>
      </c>
      <c r="AY678" s="242" t="s">
        <v>150</v>
      </c>
    </row>
    <row r="679" s="14" customFormat="1">
      <c r="A679" s="14"/>
      <c r="B679" s="243"/>
      <c r="C679" s="244"/>
      <c r="D679" s="233" t="s">
        <v>158</v>
      </c>
      <c r="E679" s="245" t="s">
        <v>1</v>
      </c>
      <c r="F679" s="246" t="s">
        <v>160</v>
      </c>
      <c r="G679" s="244"/>
      <c r="H679" s="247">
        <v>8.625</v>
      </c>
      <c r="I679" s="248"/>
      <c r="J679" s="244"/>
      <c r="K679" s="244"/>
      <c r="L679" s="249"/>
      <c r="M679" s="250"/>
      <c r="N679" s="251"/>
      <c r="O679" s="251"/>
      <c r="P679" s="251"/>
      <c r="Q679" s="251"/>
      <c r="R679" s="251"/>
      <c r="S679" s="251"/>
      <c r="T679" s="252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T679" s="253" t="s">
        <v>158</v>
      </c>
      <c r="AU679" s="253" t="s">
        <v>86</v>
      </c>
      <c r="AV679" s="14" t="s">
        <v>157</v>
      </c>
      <c r="AW679" s="14" t="s">
        <v>32</v>
      </c>
      <c r="AX679" s="14" t="s">
        <v>84</v>
      </c>
      <c r="AY679" s="253" t="s">
        <v>150</v>
      </c>
    </row>
    <row r="680" s="2" customFormat="1" ht="33" customHeight="1">
      <c r="A680" s="38"/>
      <c r="B680" s="39"/>
      <c r="C680" s="218" t="s">
        <v>1015</v>
      </c>
      <c r="D680" s="218" t="s">
        <v>152</v>
      </c>
      <c r="E680" s="219" t="s">
        <v>1016</v>
      </c>
      <c r="F680" s="220" t="s">
        <v>1017</v>
      </c>
      <c r="G680" s="221" t="s">
        <v>163</v>
      </c>
      <c r="H680" s="222">
        <v>1</v>
      </c>
      <c r="I680" s="223"/>
      <c r="J680" s="224">
        <f>ROUND(I680*H680,2)</f>
        <v>0</v>
      </c>
      <c r="K680" s="220" t="s">
        <v>1</v>
      </c>
      <c r="L680" s="44"/>
      <c r="M680" s="225" t="s">
        <v>1</v>
      </c>
      <c r="N680" s="226" t="s">
        <v>41</v>
      </c>
      <c r="O680" s="91"/>
      <c r="P680" s="227">
        <f>O680*H680</f>
        <v>0</v>
      </c>
      <c r="Q680" s="227">
        <v>0</v>
      </c>
      <c r="R680" s="227">
        <f>Q680*H680</f>
        <v>0</v>
      </c>
      <c r="S680" s="227">
        <v>0</v>
      </c>
      <c r="T680" s="228">
        <f>S680*H680</f>
        <v>0</v>
      </c>
      <c r="U680" s="38"/>
      <c r="V680" s="38"/>
      <c r="W680" s="38"/>
      <c r="X680" s="38"/>
      <c r="Y680" s="38"/>
      <c r="Z680" s="38"/>
      <c r="AA680" s="38"/>
      <c r="AB680" s="38"/>
      <c r="AC680" s="38"/>
      <c r="AD680" s="38"/>
      <c r="AE680" s="38"/>
      <c r="AR680" s="229" t="s">
        <v>194</v>
      </c>
      <c r="AT680" s="229" t="s">
        <v>152</v>
      </c>
      <c r="AU680" s="229" t="s">
        <v>86</v>
      </c>
      <c r="AY680" s="17" t="s">
        <v>150</v>
      </c>
      <c r="BE680" s="230">
        <f>IF(N680="základní",J680,0)</f>
        <v>0</v>
      </c>
      <c r="BF680" s="230">
        <f>IF(N680="snížená",J680,0)</f>
        <v>0</v>
      </c>
      <c r="BG680" s="230">
        <f>IF(N680="zákl. přenesená",J680,0)</f>
        <v>0</v>
      </c>
      <c r="BH680" s="230">
        <f>IF(N680="sníž. přenesená",J680,0)</f>
        <v>0</v>
      </c>
      <c r="BI680" s="230">
        <f>IF(N680="nulová",J680,0)</f>
        <v>0</v>
      </c>
      <c r="BJ680" s="17" t="s">
        <v>84</v>
      </c>
      <c r="BK680" s="230">
        <f>ROUND(I680*H680,2)</f>
        <v>0</v>
      </c>
      <c r="BL680" s="17" t="s">
        <v>194</v>
      </c>
      <c r="BM680" s="229" t="s">
        <v>1018</v>
      </c>
    </row>
    <row r="681" s="13" customFormat="1">
      <c r="A681" s="13"/>
      <c r="B681" s="231"/>
      <c r="C681" s="232"/>
      <c r="D681" s="233" t="s">
        <v>158</v>
      </c>
      <c r="E681" s="234" t="s">
        <v>1</v>
      </c>
      <c r="F681" s="235" t="s">
        <v>84</v>
      </c>
      <c r="G681" s="232"/>
      <c r="H681" s="236">
        <v>1</v>
      </c>
      <c r="I681" s="237"/>
      <c r="J681" s="232"/>
      <c r="K681" s="232"/>
      <c r="L681" s="238"/>
      <c r="M681" s="239"/>
      <c r="N681" s="240"/>
      <c r="O681" s="240"/>
      <c r="P681" s="240"/>
      <c r="Q681" s="240"/>
      <c r="R681" s="240"/>
      <c r="S681" s="240"/>
      <c r="T681" s="241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42" t="s">
        <v>158</v>
      </c>
      <c r="AU681" s="242" t="s">
        <v>86</v>
      </c>
      <c r="AV681" s="13" t="s">
        <v>86</v>
      </c>
      <c r="AW681" s="13" t="s">
        <v>32</v>
      </c>
      <c r="AX681" s="13" t="s">
        <v>76</v>
      </c>
      <c r="AY681" s="242" t="s">
        <v>150</v>
      </c>
    </row>
    <row r="682" s="14" customFormat="1">
      <c r="A682" s="14"/>
      <c r="B682" s="243"/>
      <c r="C682" s="244"/>
      <c r="D682" s="233" t="s">
        <v>158</v>
      </c>
      <c r="E682" s="245" t="s">
        <v>1</v>
      </c>
      <c r="F682" s="246" t="s">
        <v>160</v>
      </c>
      <c r="G682" s="244"/>
      <c r="H682" s="247">
        <v>1</v>
      </c>
      <c r="I682" s="248"/>
      <c r="J682" s="244"/>
      <c r="K682" s="244"/>
      <c r="L682" s="249"/>
      <c r="M682" s="250"/>
      <c r="N682" s="251"/>
      <c r="O682" s="251"/>
      <c r="P682" s="251"/>
      <c r="Q682" s="251"/>
      <c r="R682" s="251"/>
      <c r="S682" s="251"/>
      <c r="T682" s="252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T682" s="253" t="s">
        <v>158</v>
      </c>
      <c r="AU682" s="253" t="s">
        <v>86</v>
      </c>
      <c r="AV682" s="14" t="s">
        <v>157</v>
      </c>
      <c r="AW682" s="14" t="s">
        <v>32</v>
      </c>
      <c r="AX682" s="14" t="s">
        <v>84</v>
      </c>
      <c r="AY682" s="253" t="s">
        <v>150</v>
      </c>
    </row>
    <row r="683" s="2" customFormat="1">
      <c r="A683" s="38"/>
      <c r="B683" s="39"/>
      <c r="C683" s="218" t="s">
        <v>618</v>
      </c>
      <c r="D683" s="218" t="s">
        <v>152</v>
      </c>
      <c r="E683" s="219" t="s">
        <v>1019</v>
      </c>
      <c r="F683" s="220" t="s">
        <v>1020</v>
      </c>
      <c r="G683" s="221" t="s">
        <v>585</v>
      </c>
      <c r="H683" s="275"/>
      <c r="I683" s="223"/>
      <c r="J683" s="224">
        <f>ROUND(I683*H683,2)</f>
        <v>0</v>
      </c>
      <c r="K683" s="220" t="s">
        <v>156</v>
      </c>
      <c r="L683" s="44"/>
      <c r="M683" s="225" t="s">
        <v>1</v>
      </c>
      <c r="N683" s="226" t="s">
        <v>41</v>
      </c>
      <c r="O683" s="91"/>
      <c r="P683" s="227">
        <f>O683*H683</f>
        <v>0</v>
      </c>
      <c r="Q683" s="227">
        <v>0</v>
      </c>
      <c r="R683" s="227">
        <f>Q683*H683</f>
        <v>0</v>
      </c>
      <c r="S683" s="227">
        <v>0</v>
      </c>
      <c r="T683" s="228">
        <f>S683*H683</f>
        <v>0</v>
      </c>
      <c r="U683" s="38"/>
      <c r="V683" s="38"/>
      <c r="W683" s="38"/>
      <c r="X683" s="38"/>
      <c r="Y683" s="38"/>
      <c r="Z683" s="38"/>
      <c r="AA683" s="38"/>
      <c r="AB683" s="38"/>
      <c r="AC683" s="38"/>
      <c r="AD683" s="38"/>
      <c r="AE683" s="38"/>
      <c r="AR683" s="229" t="s">
        <v>194</v>
      </c>
      <c r="AT683" s="229" t="s">
        <v>152</v>
      </c>
      <c r="AU683" s="229" t="s">
        <v>86</v>
      </c>
      <c r="AY683" s="17" t="s">
        <v>150</v>
      </c>
      <c r="BE683" s="230">
        <f>IF(N683="základní",J683,0)</f>
        <v>0</v>
      </c>
      <c r="BF683" s="230">
        <f>IF(N683="snížená",J683,0)</f>
        <v>0</v>
      </c>
      <c r="BG683" s="230">
        <f>IF(N683="zákl. přenesená",J683,0)</f>
        <v>0</v>
      </c>
      <c r="BH683" s="230">
        <f>IF(N683="sníž. přenesená",J683,0)</f>
        <v>0</v>
      </c>
      <c r="BI683" s="230">
        <f>IF(N683="nulová",J683,0)</f>
        <v>0</v>
      </c>
      <c r="BJ683" s="17" t="s">
        <v>84</v>
      </c>
      <c r="BK683" s="230">
        <f>ROUND(I683*H683,2)</f>
        <v>0</v>
      </c>
      <c r="BL683" s="17" t="s">
        <v>194</v>
      </c>
      <c r="BM683" s="229" t="s">
        <v>1021</v>
      </c>
    </row>
    <row r="684" s="2" customFormat="1" ht="66.75" customHeight="1">
      <c r="A684" s="38"/>
      <c r="B684" s="39"/>
      <c r="C684" s="218" t="s">
        <v>1022</v>
      </c>
      <c r="D684" s="218" t="s">
        <v>152</v>
      </c>
      <c r="E684" s="219" t="s">
        <v>1023</v>
      </c>
      <c r="F684" s="220" t="s">
        <v>1024</v>
      </c>
      <c r="G684" s="221" t="s">
        <v>292</v>
      </c>
      <c r="H684" s="222">
        <v>1</v>
      </c>
      <c r="I684" s="223"/>
      <c r="J684" s="224">
        <f>ROUND(I684*H684,2)</f>
        <v>0</v>
      </c>
      <c r="K684" s="220" t="s">
        <v>1</v>
      </c>
      <c r="L684" s="44"/>
      <c r="M684" s="225" t="s">
        <v>1</v>
      </c>
      <c r="N684" s="226" t="s">
        <v>41</v>
      </c>
      <c r="O684" s="91"/>
      <c r="P684" s="227">
        <f>O684*H684</f>
        <v>0</v>
      </c>
      <c r="Q684" s="227">
        <v>0</v>
      </c>
      <c r="R684" s="227">
        <f>Q684*H684</f>
        <v>0</v>
      </c>
      <c r="S684" s="227">
        <v>0</v>
      </c>
      <c r="T684" s="228">
        <f>S684*H684</f>
        <v>0</v>
      </c>
      <c r="U684" s="38"/>
      <c r="V684" s="38"/>
      <c r="W684" s="38"/>
      <c r="X684" s="38"/>
      <c r="Y684" s="38"/>
      <c r="Z684" s="38"/>
      <c r="AA684" s="38"/>
      <c r="AB684" s="38"/>
      <c r="AC684" s="38"/>
      <c r="AD684" s="38"/>
      <c r="AE684" s="38"/>
      <c r="AR684" s="229" t="s">
        <v>194</v>
      </c>
      <c r="AT684" s="229" t="s">
        <v>152</v>
      </c>
      <c r="AU684" s="229" t="s">
        <v>86</v>
      </c>
      <c r="AY684" s="17" t="s">
        <v>150</v>
      </c>
      <c r="BE684" s="230">
        <f>IF(N684="základní",J684,0)</f>
        <v>0</v>
      </c>
      <c r="BF684" s="230">
        <f>IF(N684="snížená",J684,0)</f>
        <v>0</v>
      </c>
      <c r="BG684" s="230">
        <f>IF(N684="zákl. přenesená",J684,0)</f>
        <v>0</v>
      </c>
      <c r="BH684" s="230">
        <f>IF(N684="sníž. přenesená",J684,0)</f>
        <v>0</v>
      </c>
      <c r="BI684" s="230">
        <f>IF(N684="nulová",J684,0)</f>
        <v>0</v>
      </c>
      <c r="BJ684" s="17" t="s">
        <v>84</v>
      </c>
      <c r="BK684" s="230">
        <f>ROUND(I684*H684,2)</f>
        <v>0</v>
      </c>
      <c r="BL684" s="17" t="s">
        <v>194</v>
      </c>
      <c r="BM684" s="229" t="s">
        <v>1025</v>
      </c>
    </row>
    <row r="685" s="2" customFormat="1">
      <c r="A685" s="38"/>
      <c r="B685" s="39"/>
      <c r="C685" s="218" t="s">
        <v>623</v>
      </c>
      <c r="D685" s="218" t="s">
        <v>152</v>
      </c>
      <c r="E685" s="219" t="s">
        <v>1026</v>
      </c>
      <c r="F685" s="220" t="s">
        <v>1027</v>
      </c>
      <c r="G685" s="221" t="s">
        <v>292</v>
      </c>
      <c r="H685" s="222">
        <v>1</v>
      </c>
      <c r="I685" s="223"/>
      <c r="J685" s="224">
        <f>ROUND(I685*H685,2)</f>
        <v>0</v>
      </c>
      <c r="K685" s="220" t="s">
        <v>1</v>
      </c>
      <c r="L685" s="44"/>
      <c r="M685" s="225" t="s">
        <v>1</v>
      </c>
      <c r="N685" s="226" t="s">
        <v>41</v>
      </c>
      <c r="O685" s="91"/>
      <c r="P685" s="227">
        <f>O685*H685</f>
        <v>0</v>
      </c>
      <c r="Q685" s="227">
        <v>0</v>
      </c>
      <c r="R685" s="227">
        <f>Q685*H685</f>
        <v>0</v>
      </c>
      <c r="S685" s="227">
        <v>0</v>
      </c>
      <c r="T685" s="228">
        <f>S685*H685</f>
        <v>0</v>
      </c>
      <c r="U685" s="38"/>
      <c r="V685" s="38"/>
      <c r="W685" s="38"/>
      <c r="X685" s="38"/>
      <c r="Y685" s="38"/>
      <c r="Z685" s="38"/>
      <c r="AA685" s="38"/>
      <c r="AB685" s="38"/>
      <c r="AC685" s="38"/>
      <c r="AD685" s="38"/>
      <c r="AE685" s="38"/>
      <c r="AR685" s="229" t="s">
        <v>194</v>
      </c>
      <c r="AT685" s="229" t="s">
        <v>152</v>
      </c>
      <c r="AU685" s="229" t="s">
        <v>86</v>
      </c>
      <c r="AY685" s="17" t="s">
        <v>150</v>
      </c>
      <c r="BE685" s="230">
        <f>IF(N685="základní",J685,0)</f>
        <v>0</v>
      </c>
      <c r="BF685" s="230">
        <f>IF(N685="snížená",J685,0)</f>
        <v>0</v>
      </c>
      <c r="BG685" s="230">
        <f>IF(N685="zákl. přenesená",J685,0)</f>
        <v>0</v>
      </c>
      <c r="BH685" s="230">
        <f>IF(N685="sníž. přenesená",J685,0)</f>
        <v>0</v>
      </c>
      <c r="BI685" s="230">
        <f>IF(N685="nulová",J685,0)</f>
        <v>0</v>
      </c>
      <c r="BJ685" s="17" t="s">
        <v>84</v>
      </c>
      <c r="BK685" s="230">
        <f>ROUND(I685*H685,2)</f>
        <v>0</v>
      </c>
      <c r="BL685" s="17" t="s">
        <v>194</v>
      </c>
      <c r="BM685" s="229" t="s">
        <v>1028</v>
      </c>
    </row>
    <row r="686" s="2" customFormat="1" ht="33" customHeight="1">
      <c r="A686" s="38"/>
      <c r="B686" s="39"/>
      <c r="C686" s="218" t="s">
        <v>1029</v>
      </c>
      <c r="D686" s="218" t="s">
        <v>152</v>
      </c>
      <c r="E686" s="219" t="s">
        <v>1030</v>
      </c>
      <c r="F686" s="220" t="s">
        <v>1031</v>
      </c>
      <c r="G686" s="221" t="s">
        <v>292</v>
      </c>
      <c r="H686" s="222">
        <v>1</v>
      </c>
      <c r="I686" s="223"/>
      <c r="J686" s="224">
        <f>ROUND(I686*H686,2)</f>
        <v>0</v>
      </c>
      <c r="K686" s="220" t="s">
        <v>1</v>
      </c>
      <c r="L686" s="44"/>
      <c r="M686" s="225" t="s">
        <v>1</v>
      </c>
      <c r="N686" s="226" t="s">
        <v>41</v>
      </c>
      <c r="O686" s="91"/>
      <c r="P686" s="227">
        <f>O686*H686</f>
        <v>0</v>
      </c>
      <c r="Q686" s="227">
        <v>0</v>
      </c>
      <c r="R686" s="227">
        <f>Q686*H686</f>
        <v>0</v>
      </c>
      <c r="S686" s="227">
        <v>0</v>
      </c>
      <c r="T686" s="228">
        <f>S686*H686</f>
        <v>0</v>
      </c>
      <c r="U686" s="38"/>
      <c r="V686" s="38"/>
      <c r="W686" s="38"/>
      <c r="X686" s="38"/>
      <c r="Y686" s="38"/>
      <c r="Z686" s="38"/>
      <c r="AA686" s="38"/>
      <c r="AB686" s="38"/>
      <c r="AC686" s="38"/>
      <c r="AD686" s="38"/>
      <c r="AE686" s="38"/>
      <c r="AR686" s="229" t="s">
        <v>194</v>
      </c>
      <c r="AT686" s="229" t="s">
        <v>152</v>
      </c>
      <c r="AU686" s="229" t="s">
        <v>86</v>
      </c>
      <c r="AY686" s="17" t="s">
        <v>150</v>
      </c>
      <c r="BE686" s="230">
        <f>IF(N686="základní",J686,0)</f>
        <v>0</v>
      </c>
      <c r="BF686" s="230">
        <f>IF(N686="snížená",J686,0)</f>
        <v>0</v>
      </c>
      <c r="BG686" s="230">
        <f>IF(N686="zákl. přenesená",J686,0)</f>
        <v>0</v>
      </c>
      <c r="BH686" s="230">
        <f>IF(N686="sníž. přenesená",J686,0)</f>
        <v>0</v>
      </c>
      <c r="BI686" s="230">
        <f>IF(N686="nulová",J686,0)</f>
        <v>0</v>
      </c>
      <c r="BJ686" s="17" t="s">
        <v>84</v>
      </c>
      <c r="BK686" s="230">
        <f>ROUND(I686*H686,2)</f>
        <v>0</v>
      </c>
      <c r="BL686" s="17" t="s">
        <v>194</v>
      </c>
      <c r="BM686" s="229" t="s">
        <v>1032</v>
      </c>
    </row>
    <row r="687" s="2" customFormat="1" ht="21.75" customHeight="1">
      <c r="A687" s="38"/>
      <c r="B687" s="39"/>
      <c r="C687" s="218" t="s">
        <v>628</v>
      </c>
      <c r="D687" s="218" t="s">
        <v>152</v>
      </c>
      <c r="E687" s="219" t="s">
        <v>1033</v>
      </c>
      <c r="F687" s="220" t="s">
        <v>1034</v>
      </c>
      <c r="G687" s="221" t="s">
        <v>292</v>
      </c>
      <c r="H687" s="222">
        <v>1</v>
      </c>
      <c r="I687" s="223"/>
      <c r="J687" s="224">
        <f>ROUND(I687*H687,2)</f>
        <v>0</v>
      </c>
      <c r="K687" s="220" t="s">
        <v>1</v>
      </c>
      <c r="L687" s="44"/>
      <c r="M687" s="225" t="s">
        <v>1</v>
      </c>
      <c r="N687" s="226" t="s">
        <v>41</v>
      </c>
      <c r="O687" s="91"/>
      <c r="P687" s="227">
        <f>O687*H687</f>
        <v>0</v>
      </c>
      <c r="Q687" s="227">
        <v>0</v>
      </c>
      <c r="R687" s="227">
        <f>Q687*H687</f>
        <v>0</v>
      </c>
      <c r="S687" s="227">
        <v>0</v>
      </c>
      <c r="T687" s="228">
        <f>S687*H687</f>
        <v>0</v>
      </c>
      <c r="U687" s="38"/>
      <c r="V687" s="38"/>
      <c r="W687" s="38"/>
      <c r="X687" s="38"/>
      <c r="Y687" s="38"/>
      <c r="Z687" s="38"/>
      <c r="AA687" s="38"/>
      <c r="AB687" s="38"/>
      <c r="AC687" s="38"/>
      <c r="AD687" s="38"/>
      <c r="AE687" s="38"/>
      <c r="AR687" s="229" t="s">
        <v>194</v>
      </c>
      <c r="AT687" s="229" t="s">
        <v>152</v>
      </c>
      <c r="AU687" s="229" t="s">
        <v>86</v>
      </c>
      <c r="AY687" s="17" t="s">
        <v>150</v>
      </c>
      <c r="BE687" s="230">
        <f>IF(N687="základní",J687,0)</f>
        <v>0</v>
      </c>
      <c r="BF687" s="230">
        <f>IF(N687="snížená",J687,0)</f>
        <v>0</v>
      </c>
      <c r="BG687" s="230">
        <f>IF(N687="zákl. přenesená",J687,0)</f>
        <v>0</v>
      </c>
      <c r="BH687" s="230">
        <f>IF(N687="sníž. přenesená",J687,0)</f>
        <v>0</v>
      </c>
      <c r="BI687" s="230">
        <f>IF(N687="nulová",J687,0)</f>
        <v>0</v>
      </c>
      <c r="BJ687" s="17" t="s">
        <v>84</v>
      </c>
      <c r="BK687" s="230">
        <f>ROUND(I687*H687,2)</f>
        <v>0</v>
      </c>
      <c r="BL687" s="17" t="s">
        <v>194</v>
      </c>
      <c r="BM687" s="229" t="s">
        <v>1035</v>
      </c>
    </row>
    <row r="688" s="2" customFormat="1">
      <c r="A688" s="38"/>
      <c r="B688" s="39"/>
      <c r="C688" s="218" t="s">
        <v>1036</v>
      </c>
      <c r="D688" s="218" t="s">
        <v>152</v>
      </c>
      <c r="E688" s="219" t="s">
        <v>1037</v>
      </c>
      <c r="F688" s="220" t="s">
        <v>1038</v>
      </c>
      <c r="G688" s="221" t="s">
        <v>292</v>
      </c>
      <c r="H688" s="222">
        <v>244</v>
      </c>
      <c r="I688" s="223"/>
      <c r="J688" s="224">
        <f>ROUND(I688*H688,2)</f>
        <v>0</v>
      </c>
      <c r="K688" s="220" t="s">
        <v>1</v>
      </c>
      <c r="L688" s="44"/>
      <c r="M688" s="225" t="s">
        <v>1</v>
      </c>
      <c r="N688" s="226" t="s">
        <v>41</v>
      </c>
      <c r="O688" s="91"/>
      <c r="P688" s="227">
        <f>O688*H688</f>
        <v>0</v>
      </c>
      <c r="Q688" s="227">
        <v>0</v>
      </c>
      <c r="R688" s="227">
        <f>Q688*H688</f>
        <v>0</v>
      </c>
      <c r="S688" s="227">
        <v>0</v>
      </c>
      <c r="T688" s="228">
        <f>S688*H688</f>
        <v>0</v>
      </c>
      <c r="U688" s="38"/>
      <c r="V688" s="38"/>
      <c r="W688" s="38"/>
      <c r="X688" s="38"/>
      <c r="Y688" s="38"/>
      <c r="Z688" s="38"/>
      <c r="AA688" s="38"/>
      <c r="AB688" s="38"/>
      <c r="AC688" s="38"/>
      <c r="AD688" s="38"/>
      <c r="AE688" s="38"/>
      <c r="AR688" s="229" t="s">
        <v>194</v>
      </c>
      <c r="AT688" s="229" t="s">
        <v>152</v>
      </c>
      <c r="AU688" s="229" t="s">
        <v>86</v>
      </c>
      <c r="AY688" s="17" t="s">
        <v>150</v>
      </c>
      <c r="BE688" s="230">
        <f>IF(N688="základní",J688,0)</f>
        <v>0</v>
      </c>
      <c r="BF688" s="230">
        <f>IF(N688="snížená",J688,0)</f>
        <v>0</v>
      </c>
      <c r="BG688" s="230">
        <f>IF(N688="zákl. přenesená",J688,0)</f>
        <v>0</v>
      </c>
      <c r="BH688" s="230">
        <f>IF(N688="sníž. přenesená",J688,0)</f>
        <v>0</v>
      </c>
      <c r="BI688" s="230">
        <f>IF(N688="nulová",J688,0)</f>
        <v>0</v>
      </c>
      <c r="BJ688" s="17" t="s">
        <v>84</v>
      </c>
      <c r="BK688" s="230">
        <f>ROUND(I688*H688,2)</f>
        <v>0</v>
      </c>
      <c r="BL688" s="17" t="s">
        <v>194</v>
      </c>
      <c r="BM688" s="229" t="s">
        <v>1039</v>
      </c>
    </row>
    <row r="689" s="2" customFormat="1">
      <c r="A689" s="38"/>
      <c r="B689" s="39"/>
      <c r="C689" s="218" t="s">
        <v>635</v>
      </c>
      <c r="D689" s="218" t="s">
        <v>152</v>
      </c>
      <c r="E689" s="219" t="s">
        <v>1040</v>
      </c>
      <c r="F689" s="220" t="s">
        <v>1041</v>
      </c>
      <c r="G689" s="221" t="s">
        <v>292</v>
      </c>
      <c r="H689" s="222">
        <v>103</v>
      </c>
      <c r="I689" s="223"/>
      <c r="J689" s="224">
        <f>ROUND(I689*H689,2)</f>
        <v>0</v>
      </c>
      <c r="K689" s="220" t="s">
        <v>1</v>
      </c>
      <c r="L689" s="44"/>
      <c r="M689" s="225" t="s">
        <v>1</v>
      </c>
      <c r="N689" s="226" t="s">
        <v>41</v>
      </c>
      <c r="O689" s="91"/>
      <c r="P689" s="227">
        <f>O689*H689</f>
        <v>0</v>
      </c>
      <c r="Q689" s="227">
        <v>0</v>
      </c>
      <c r="R689" s="227">
        <f>Q689*H689</f>
        <v>0</v>
      </c>
      <c r="S689" s="227">
        <v>0</v>
      </c>
      <c r="T689" s="228">
        <f>S689*H689</f>
        <v>0</v>
      </c>
      <c r="U689" s="38"/>
      <c r="V689" s="38"/>
      <c r="W689" s="38"/>
      <c r="X689" s="38"/>
      <c r="Y689" s="38"/>
      <c r="Z689" s="38"/>
      <c r="AA689" s="38"/>
      <c r="AB689" s="38"/>
      <c r="AC689" s="38"/>
      <c r="AD689" s="38"/>
      <c r="AE689" s="38"/>
      <c r="AR689" s="229" t="s">
        <v>194</v>
      </c>
      <c r="AT689" s="229" t="s">
        <v>152</v>
      </c>
      <c r="AU689" s="229" t="s">
        <v>86</v>
      </c>
      <c r="AY689" s="17" t="s">
        <v>150</v>
      </c>
      <c r="BE689" s="230">
        <f>IF(N689="základní",J689,0)</f>
        <v>0</v>
      </c>
      <c r="BF689" s="230">
        <f>IF(N689="snížená",J689,0)</f>
        <v>0</v>
      </c>
      <c r="BG689" s="230">
        <f>IF(N689="zákl. přenesená",J689,0)</f>
        <v>0</v>
      </c>
      <c r="BH689" s="230">
        <f>IF(N689="sníž. přenesená",J689,0)</f>
        <v>0</v>
      </c>
      <c r="BI689" s="230">
        <f>IF(N689="nulová",J689,0)</f>
        <v>0</v>
      </c>
      <c r="BJ689" s="17" t="s">
        <v>84</v>
      </c>
      <c r="BK689" s="230">
        <f>ROUND(I689*H689,2)</f>
        <v>0</v>
      </c>
      <c r="BL689" s="17" t="s">
        <v>194</v>
      </c>
      <c r="BM689" s="229" t="s">
        <v>1042</v>
      </c>
    </row>
    <row r="690" s="2" customFormat="1">
      <c r="A690" s="38"/>
      <c r="B690" s="39"/>
      <c r="C690" s="218" t="s">
        <v>1043</v>
      </c>
      <c r="D690" s="218" t="s">
        <v>152</v>
      </c>
      <c r="E690" s="219" t="s">
        <v>1044</v>
      </c>
      <c r="F690" s="220" t="s">
        <v>1045</v>
      </c>
      <c r="G690" s="221" t="s">
        <v>292</v>
      </c>
      <c r="H690" s="222">
        <v>12</v>
      </c>
      <c r="I690" s="223"/>
      <c r="J690" s="224">
        <f>ROUND(I690*H690,2)</f>
        <v>0</v>
      </c>
      <c r="K690" s="220" t="s">
        <v>1</v>
      </c>
      <c r="L690" s="44"/>
      <c r="M690" s="225" t="s">
        <v>1</v>
      </c>
      <c r="N690" s="226" t="s">
        <v>41</v>
      </c>
      <c r="O690" s="91"/>
      <c r="P690" s="227">
        <f>O690*H690</f>
        <v>0</v>
      </c>
      <c r="Q690" s="227">
        <v>0</v>
      </c>
      <c r="R690" s="227">
        <f>Q690*H690</f>
        <v>0</v>
      </c>
      <c r="S690" s="227">
        <v>0</v>
      </c>
      <c r="T690" s="228">
        <f>S690*H690</f>
        <v>0</v>
      </c>
      <c r="U690" s="38"/>
      <c r="V690" s="38"/>
      <c r="W690" s="38"/>
      <c r="X690" s="38"/>
      <c r="Y690" s="38"/>
      <c r="Z690" s="38"/>
      <c r="AA690" s="38"/>
      <c r="AB690" s="38"/>
      <c r="AC690" s="38"/>
      <c r="AD690" s="38"/>
      <c r="AE690" s="38"/>
      <c r="AR690" s="229" t="s">
        <v>194</v>
      </c>
      <c r="AT690" s="229" t="s">
        <v>152</v>
      </c>
      <c r="AU690" s="229" t="s">
        <v>86</v>
      </c>
      <c r="AY690" s="17" t="s">
        <v>150</v>
      </c>
      <c r="BE690" s="230">
        <f>IF(N690="základní",J690,0)</f>
        <v>0</v>
      </c>
      <c r="BF690" s="230">
        <f>IF(N690="snížená",J690,0)</f>
        <v>0</v>
      </c>
      <c r="BG690" s="230">
        <f>IF(N690="zákl. přenesená",J690,0)</f>
        <v>0</v>
      </c>
      <c r="BH690" s="230">
        <f>IF(N690="sníž. přenesená",J690,0)</f>
        <v>0</v>
      </c>
      <c r="BI690" s="230">
        <f>IF(N690="nulová",J690,0)</f>
        <v>0</v>
      </c>
      <c r="BJ690" s="17" t="s">
        <v>84</v>
      </c>
      <c r="BK690" s="230">
        <f>ROUND(I690*H690,2)</f>
        <v>0</v>
      </c>
      <c r="BL690" s="17" t="s">
        <v>194</v>
      </c>
      <c r="BM690" s="229" t="s">
        <v>1046</v>
      </c>
    </row>
    <row r="691" s="2" customFormat="1">
      <c r="A691" s="38"/>
      <c r="B691" s="39"/>
      <c r="C691" s="218" t="s">
        <v>639</v>
      </c>
      <c r="D691" s="218" t="s">
        <v>152</v>
      </c>
      <c r="E691" s="219" t="s">
        <v>1047</v>
      </c>
      <c r="F691" s="220" t="s">
        <v>1048</v>
      </c>
      <c r="G691" s="221" t="s">
        <v>292</v>
      </c>
      <c r="H691" s="222">
        <v>7</v>
      </c>
      <c r="I691" s="223"/>
      <c r="J691" s="224">
        <f>ROUND(I691*H691,2)</f>
        <v>0</v>
      </c>
      <c r="K691" s="220" t="s">
        <v>1</v>
      </c>
      <c r="L691" s="44"/>
      <c r="M691" s="225" t="s">
        <v>1</v>
      </c>
      <c r="N691" s="226" t="s">
        <v>41</v>
      </c>
      <c r="O691" s="91"/>
      <c r="P691" s="227">
        <f>O691*H691</f>
        <v>0</v>
      </c>
      <c r="Q691" s="227">
        <v>0</v>
      </c>
      <c r="R691" s="227">
        <f>Q691*H691</f>
        <v>0</v>
      </c>
      <c r="S691" s="227">
        <v>0</v>
      </c>
      <c r="T691" s="228">
        <f>S691*H691</f>
        <v>0</v>
      </c>
      <c r="U691" s="38"/>
      <c r="V691" s="38"/>
      <c r="W691" s="38"/>
      <c r="X691" s="38"/>
      <c r="Y691" s="38"/>
      <c r="Z691" s="38"/>
      <c r="AA691" s="38"/>
      <c r="AB691" s="38"/>
      <c r="AC691" s="38"/>
      <c r="AD691" s="38"/>
      <c r="AE691" s="38"/>
      <c r="AR691" s="229" t="s">
        <v>194</v>
      </c>
      <c r="AT691" s="229" t="s">
        <v>152</v>
      </c>
      <c r="AU691" s="229" t="s">
        <v>86</v>
      </c>
      <c r="AY691" s="17" t="s">
        <v>150</v>
      </c>
      <c r="BE691" s="230">
        <f>IF(N691="základní",J691,0)</f>
        <v>0</v>
      </c>
      <c r="BF691" s="230">
        <f>IF(N691="snížená",J691,0)</f>
        <v>0</v>
      </c>
      <c r="BG691" s="230">
        <f>IF(N691="zákl. přenesená",J691,0)</f>
        <v>0</v>
      </c>
      <c r="BH691" s="230">
        <f>IF(N691="sníž. přenesená",J691,0)</f>
        <v>0</v>
      </c>
      <c r="BI691" s="230">
        <f>IF(N691="nulová",J691,0)</f>
        <v>0</v>
      </c>
      <c r="BJ691" s="17" t="s">
        <v>84</v>
      </c>
      <c r="BK691" s="230">
        <f>ROUND(I691*H691,2)</f>
        <v>0</v>
      </c>
      <c r="BL691" s="17" t="s">
        <v>194</v>
      </c>
      <c r="BM691" s="229" t="s">
        <v>1049</v>
      </c>
    </row>
    <row r="692" s="2" customFormat="1" ht="44.25" customHeight="1">
      <c r="A692" s="38"/>
      <c r="B692" s="39"/>
      <c r="C692" s="218" t="s">
        <v>1050</v>
      </c>
      <c r="D692" s="218" t="s">
        <v>152</v>
      </c>
      <c r="E692" s="219" t="s">
        <v>1051</v>
      </c>
      <c r="F692" s="220" t="s">
        <v>1052</v>
      </c>
      <c r="G692" s="221" t="s">
        <v>292</v>
      </c>
      <c r="H692" s="222">
        <v>78</v>
      </c>
      <c r="I692" s="223"/>
      <c r="J692" s="224">
        <f>ROUND(I692*H692,2)</f>
        <v>0</v>
      </c>
      <c r="K692" s="220" t="s">
        <v>1</v>
      </c>
      <c r="L692" s="44"/>
      <c r="M692" s="225" t="s">
        <v>1</v>
      </c>
      <c r="N692" s="226" t="s">
        <v>41</v>
      </c>
      <c r="O692" s="91"/>
      <c r="P692" s="227">
        <f>O692*H692</f>
        <v>0</v>
      </c>
      <c r="Q692" s="227">
        <v>0</v>
      </c>
      <c r="R692" s="227">
        <f>Q692*H692</f>
        <v>0</v>
      </c>
      <c r="S692" s="227">
        <v>0</v>
      </c>
      <c r="T692" s="228">
        <f>S692*H692</f>
        <v>0</v>
      </c>
      <c r="U692" s="38"/>
      <c r="V692" s="38"/>
      <c r="W692" s="38"/>
      <c r="X692" s="38"/>
      <c r="Y692" s="38"/>
      <c r="Z692" s="38"/>
      <c r="AA692" s="38"/>
      <c r="AB692" s="38"/>
      <c r="AC692" s="38"/>
      <c r="AD692" s="38"/>
      <c r="AE692" s="38"/>
      <c r="AR692" s="229" t="s">
        <v>194</v>
      </c>
      <c r="AT692" s="229" t="s">
        <v>152</v>
      </c>
      <c r="AU692" s="229" t="s">
        <v>86</v>
      </c>
      <c r="AY692" s="17" t="s">
        <v>150</v>
      </c>
      <c r="BE692" s="230">
        <f>IF(N692="základní",J692,0)</f>
        <v>0</v>
      </c>
      <c r="BF692" s="230">
        <f>IF(N692="snížená",J692,0)</f>
        <v>0</v>
      </c>
      <c r="BG692" s="230">
        <f>IF(N692="zákl. přenesená",J692,0)</f>
        <v>0</v>
      </c>
      <c r="BH692" s="230">
        <f>IF(N692="sníž. přenesená",J692,0)</f>
        <v>0</v>
      </c>
      <c r="BI692" s="230">
        <f>IF(N692="nulová",J692,0)</f>
        <v>0</v>
      </c>
      <c r="BJ692" s="17" t="s">
        <v>84</v>
      </c>
      <c r="BK692" s="230">
        <f>ROUND(I692*H692,2)</f>
        <v>0</v>
      </c>
      <c r="BL692" s="17" t="s">
        <v>194</v>
      </c>
      <c r="BM692" s="229" t="s">
        <v>1053</v>
      </c>
    </row>
    <row r="693" s="2" customFormat="1" ht="44.25" customHeight="1">
      <c r="A693" s="38"/>
      <c r="B693" s="39"/>
      <c r="C693" s="218" t="s">
        <v>643</v>
      </c>
      <c r="D693" s="218" t="s">
        <v>152</v>
      </c>
      <c r="E693" s="219" t="s">
        <v>1054</v>
      </c>
      <c r="F693" s="220" t="s">
        <v>1055</v>
      </c>
      <c r="G693" s="221" t="s">
        <v>292</v>
      </c>
      <c r="H693" s="222">
        <v>3</v>
      </c>
      <c r="I693" s="223"/>
      <c r="J693" s="224">
        <f>ROUND(I693*H693,2)</f>
        <v>0</v>
      </c>
      <c r="K693" s="220" t="s">
        <v>1</v>
      </c>
      <c r="L693" s="44"/>
      <c r="M693" s="225" t="s">
        <v>1</v>
      </c>
      <c r="N693" s="226" t="s">
        <v>41</v>
      </c>
      <c r="O693" s="91"/>
      <c r="P693" s="227">
        <f>O693*H693</f>
        <v>0</v>
      </c>
      <c r="Q693" s="227">
        <v>0</v>
      </c>
      <c r="R693" s="227">
        <f>Q693*H693</f>
        <v>0</v>
      </c>
      <c r="S693" s="227">
        <v>0</v>
      </c>
      <c r="T693" s="228">
        <f>S693*H693</f>
        <v>0</v>
      </c>
      <c r="U693" s="38"/>
      <c r="V693" s="38"/>
      <c r="W693" s="38"/>
      <c r="X693" s="38"/>
      <c r="Y693" s="38"/>
      <c r="Z693" s="38"/>
      <c r="AA693" s="38"/>
      <c r="AB693" s="38"/>
      <c r="AC693" s="38"/>
      <c r="AD693" s="38"/>
      <c r="AE693" s="38"/>
      <c r="AR693" s="229" t="s">
        <v>194</v>
      </c>
      <c r="AT693" s="229" t="s">
        <v>152</v>
      </c>
      <c r="AU693" s="229" t="s">
        <v>86</v>
      </c>
      <c r="AY693" s="17" t="s">
        <v>150</v>
      </c>
      <c r="BE693" s="230">
        <f>IF(N693="základní",J693,0)</f>
        <v>0</v>
      </c>
      <c r="BF693" s="230">
        <f>IF(N693="snížená",J693,0)</f>
        <v>0</v>
      </c>
      <c r="BG693" s="230">
        <f>IF(N693="zákl. přenesená",J693,0)</f>
        <v>0</v>
      </c>
      <c r="BH693" s="230">
        <f>IF(N693="sníž. přenesená",J693,0)</f>
        <v>0</v>
      </c>
      <c r="BI693" s="230">
        <f>IF(N693="nulová",J693,0)</f>
        <v>0</v>
      </c>
      <c r="BJ693" s="17" t="s">
        <v>84</v>
      </c>
      <c r="BK693" s="230">
        <f>ROUND(I693*H693,2)</f>
        <v>0</v>
      </c>
      <c r="BL693" s="17" t="s">
        <v>194</v>
      </c>
      <c r="BM693" s="229" t="s">
        <v>1056</v>
      </c>
    </row>
    <row r="694" s="2" customFormat="1">
      <c r="A694" s="38"/>
      <c r="B694" s="39"/>
      <c r="C694" s="218" t="s">
        <v>1057</v>
      </c>
      <c r="D694" s="218" t="s">
        <v>152</v>
      </c>
      <c r="E694" s="219" t="s">
        <v>1058</v>
      </c>
      <c r="F694" s="220" t="s">
        <v>1059</v>
      </c>
      <c r="G694" s="221" t="s">
        <v>326</v>
      </c>
      <c r="H694" s="222">
        <v>68.900000000000006</v>
      </c>
      <c r="I694" s="223"/>
      <c r="J694" s="224">
        <f>ROUND(I694*H694,2)</f>
        <v>0</v>
      </c>
      <c r="K694" s="220" t="s">
        <v>1</v>
      </c>
      <c r="L694" s="44"/>
      <c r="M694" s="225" t="s">
        <v>1</v>
      </c>
      <c r="N694" s="226" t="s">
        <v>41</v>
      </c>
      <c r="O694" s="91"/>
      <c r="P694" s="227">
        <f>O694*H694</f>
        <v>0</v>
      </c>
      <c r="Q694" s="227">
        <v>0</v>
      </c>
      <c r="R694" s="227">
        <f>Q694*H694</f>
        <v>0</v>
      </c>
      <c r="S694" s="227">
        <v>0</v>
      </c>
      <c r="T694" s="228">
        <f>S694*H694</f>
        <v>0</v>
      </c>
      <c r="U694" s="38"/>
      <c r="V694" s="38"/>
      <c r="W694" s="38"/>
      <c r="X694" s="38"/>
      <c r="Y694" s="38"/>
      <c r="Z694" s="38"/>
      <c r="AA694" s="38"/>
      <c r="AB694" s="38"/>
      <c r="AC694" s="38"/>
      <c r="AD694" s="38"/>
      <c r="AE694" s="38"/>
      <c r="AR694" s="229" t="s">
        <v>194</v>
      </c>
      <c r="AT694" s="229" t="s">
        <v>152</v>
      </c>
      <c r="AU694" s="229" t="s">
        <v>86</v>
      </c>
      <c r="AY694" s="17" t="s">
        <v>150</v>
      </c>
      <c r="BE694" s="230">
        <f>IF(N694="základní",J694,0)</f>
        <v>0</v>
      </c>
      <c r="BF694" s="230">
        <f>IF(N694="snížená",J694,0)</f>
        <v>0</v>
      </c>
      <c r="BG694" s="230">
        <f>IF(N694="zákl. přenesená",J694,0)</f>
        <v>0</v>
      </c>
      <c r="BH694" s="230">
        <f>IF(N694="sníž. přenesená",J694,0)</f>
        <v>0</v>
      </c>
      <c r="BI694" s="230">
        <f>IF(N694="nulová",J694,0)</f>
        <v>0</v>
      </c>
      <c r="BJ694" s="17" t="s">
        <v>84</v>
      </c>
      <c r="BK694" s="230">
        <f>ROUND(I694*H694,2)</f>
        <v>0</v>
      </c>
      <c r="BL694" s="17" t="s">
        <v>194</v>
      </c>
      <c r="BM694" s="229" t="s">
        <v>1060</v>
      </c>
    </row>
    <row r="695" s="2" customFormat="1" ht="16.5" customHeight="1">
      <c r="A695" s="38"/>
      <c r="B695" s="39"/>
      <c r="C695" s="218" t="s">
        <v>646</v>
      </c>
      <c r="D695" s="218" t="s">
        <v>152</v>
      </c>
      <c r="E695" s="219" t="s">
        <v>1061</v>
      </c>
      <c r="F695" s="220" t="s">
        <v>1062</v>
      </c>
      <c r="G695" s="221" t="s">
        <v>292</v>
      </c>
      <c r="H695" s="222">
        <v>1</v>
      </c>
      <c r="I695" s="223"/>
      <c r="J695" s="224">
        <f>ROUND(I695*H695,2)</f>
        <v>0</v>
      </c>
      <c r="K695" s="220" t="s">
        <v>1</v>
      </c>
      <c r="L695" s="44"/>
      <c r="M695" s="225" t="s">
        <v>1</v>
      </c>
      <c r="N695" s="226" t="s">
        <v>41</v>
      </c>
      <c r="O695" s="91"/>
      <c r="P695" s="227">
        <f>O695*H695</f>
        <v>0</v>
      </c>
      <c r="Q695" s="227">
        <v>0</v>
      </c>
      <c r="R695" s="227">
        <f>Q695*H695</f>
        <v>0</v>
      </c>
      <c r="S695" s="227">
        <v>0</v>
      </c>
      <c r="T695" s="228">
        <f>S695*H695</f>
        <v>0</v>
      </c>
      <c r="U695" s="38"/>
      <c r="V695" s="38"/>
      <c r="W695" s="38"/>
      <c r="X695" s="38"/>
      <c r="Y695" s="38"/>
      <c r="Z695" s="38"/>
      <c r="AA695" s="38"/>
      <c r="AB695" s="38"/>
      <c r="AC695" s="38"/>
      <c r="AD695" s="38"/>
      <c r="AE695" s="38"/>
      <c r="AR695" s="229" t="s">
        <v>194</v>
      </c>
      <c r="AT695" s="229" t="s">
        <v>152</v>
      </c>
      <c r="AU695" s="229" t="s">
        <v>86</v>
      </c>
      <c r="AY695" s="17" t="s">
        <v>150</v>
      </c>
      <c r="BE695" s="230">
        <f>IF(N695="základní",J695,0)</f>
        <v>0</v>
      </c>
      <c r="BF695" s="230">
        <f>IF(N695="snížená",J695,0)</f>
        <v>0</v>
      </c>
      <c r="BG695" s="230">
        <f>IF(N695="zákl. přenesená",J695,0)</f>
        <v>0</v>
      </c>
      <c r="BH695" s="230">
        <f>IF(N695="sníž. přenesená",J695,0)</f>
        <v>0</v>
      </c>
      <c r="BI695" s="230">
        <f>IF(N695="nulová",J695,0)</f>
        <v>0</v>
      </c>
      <c r="BJ695" s="17" t="s">
        <v>84</v>
      </c>
      <c r="BK695" s="230">
        <f>ROUND(I695*H695,2)</f>
        <v>0</v>
      </c>
      <c r="BL695" s="17" t="s">
        <v>194</v>
      </c>
      <c r="BM695" s="229" t="s">
        <v>1063</v>
      </c>
    </row>
    <row r="696" s="2" customFormat="1" ht="16.5" customHeight="1">
      <c r="A696" s="38"/>
      <c r="B696" s="39"/>
      <c r="C696" s="218" t="s">
        <v>1064</v>
      </c>
      <c r="D696" s="218" t="s">
        <v>152</v>
      </c>
      <c r="E696" s="219" t="s">
        <v>1065</v>
      </c>
      <c r="F696" s="220" t="s">
        <v>1066</v>
      </c>
      <c r="G696" s="221" t="s">
        <v>292</v>
      </c>
      <c r="H696" s="222">
        <v>1</v>
      </c>
      <c r="I696" s="223"/>
      <c r="J696" s="224">
        <f>ROUND(I696*H696,2)</f>
        <v>0</v>
      </c>
      <c r="K696" s="220" t="s">
        <v>1</v>
      </c>
      <c r="L696" s="44"/>
      <c r="M696" s="225" t="s">
        <v>1</v>
      </c>
      <c r="N696" s="226" t="s">
        <v>41</v>
      </c>
      <c r="O696" s="91"/>
      <c r="P696" s="227">
        <f>O696*H696</f>
        <v>0</v>
      </c>
      <c r="Q696" s="227">
        <v>0</v>
      </c>
      <c r="R696" s="227">
        <f>Q696*H696</f>
        <v>0</v>
      </c>
      <c r="S696" s="227">
        <v>0</v>
      </c>
      <c r="T696" s="228">
        <f>S696*H696</f>
        <v>0</v>
      </c>
      <c r="U696" s="38"/>
      <c r="V696" s="38"/>
      <c r="W696" s="38"/>
      <c r="X696" s="38"/>
      <c r="Y696" s="38"/>
      <c r="Z696" s="38"/>
      <c r="AA696" s="38"/>
      <c r="AB696" s="38"/>
      <c r="AC696" s="38"/>
      <c r="AD696" s="38"/>
      <c r="AE696" s="38"/>
      <c r="AR696" s="229" t="s">
        <v>194</v>
      </c>
      <c r="AT696" s="229" t="s">
        <v>152</v>
      </c>
      <c r="AU696" s="229" t="s">
        <v>86</v>
      </c>
      <c r="AY696" s="17" t="s">
        <v>150</v>
      </c>
      <c r="BE696" s="230">
        <f>IF(N696="základní",J696,0)</f>
        <v>0</v>
      </c>
      <c r="BF696" s="230">
        <f>IF(N696="snížená",J696,0)</f>
        <v>0</v>
      </c>
      <c r="BG696" s="230">
        <f>IF(N696="zákl. přenesená",J696,0)</f>
        <v>0</v>
      </c>
      <c r="BH696" s="230">
        <f>IF(N696="sníž. přenesená",J696,0)</f>
        <v>0</v>
      </c>
      <c r="BI696" s="230">
        <f>IF(N696="nulová",J696,0)</f>
        <v>0</v>
      </c>
      <c r="BJ696" s="17" t="s">
        <v>84</v>
      </c>
      <c r="BK696" s="230">
        <f>ROUND(I696*H696,2)</f>
        <v>0</v>
      </c>
      <c r="BL696" s="17" t="s">
        <v>194</v>
      </c>
      <c r="BM696" s="229" t="s">
        <v>1067</v>
      </c>
    </row>
    <row r="697" s="2" customFormat="1">
      <c r="A697" s="38"/>
      <c r="B697" s="39"/>
      <c r="C697" s="218" t="s">
        <v>651</v>
      </c>
      <c r="D697" s="218" t="s">
        <v>152</v>
      </c>
      <c r="E697" s="219" t="s">
        <v>1068</v>
      </c>
      <c r="F697" s="220" t="s">
        <v>1069</v>
      </c>
      <c r="G697" s="221" t="s">
        <v>292</v>
      </c>
      <c r="H697" s="222">
        <v>1</v>
      </c>
      <c r="I697" s="223"/>
      <c r="J697" s="224">
        <f>ROUND(I697*H697,2)</f>
        <v>0</v>
      </c>
      <c r="K697" s="220" t="s">
        <v>1</v>
      </c>
      <c r="L697" s="44"/>
      <c r="M697" s="225" t="s">
        <v>1</v>
      </c>
      <c r="N697" s="226" t="s">
        <v>41</v>
      </c>
      <c r="O697" s="91"/>
      <c r="P697" s="227">
        <f>O697*H697</f>
        <v>0</v>
      </c>
      <c r="Q697" s="227">
        <v>0</v>
      </c>
      <c r="R697" s="227">
        <f>Q697*H697</f>
        <v>0</v>
      </c>
      <c r="S697" s="227">
        <v>0</v>
      </c>
      <c r="T697" s="228">
        <f>S697*H697</f>
        <v>0</v>
      </c>
      <c r="U697" s="38"/>
      <c r="V697" s="38"/>
      <c r="W697" s="38"/>
      <c r="X697" s="38"/>
      <c r="Y697" s="38"/>
      <c r="Z697" s="38"/>
      <c r="AA697" s="38"/>
      <c r="AB697" s="38"/>
      <c r="AC697" s="38"/>
      <c r="AD697" s="38"/>
      <c r="AE697" s="38"/>
      <c r="AR697" s="229" t="s">
        <v>194</v>
      </c>
      <c r="AT697" s="229" t="s">
        <v>152</v>
      </c>
      <c r="AU697" s="229" t="s">
        <v>86</v>
      </c>
      <c r="AY697" s="17" t="s">
        <v>150</v>
      </c>
      <c r="BE697" s="230">
        <f>IF(N697="základní",J697,0)</f>
        <v>0</v>
      </c>
      <c r="BF697" s="230">
        <f>IF(N697="snížená",J697,0)</f>
        <v>0</v>
      </c>
      <c r="BG697" s="230">
        <f>IF(N697="zákl. přenesená",J697,0)</f>
        <v>0</v>
      </c>
      <c r="BH697" s="230">
        <f>IF(N697="sníž. přenesená",J697,0)</f>
        <v>0</v>
      </c>
      <c r="BI697" s="230">
        <f>IF(N697="nulová",J697,0)</f>
        <v>0</v>
      </c>
      <c r="BJ697" s="17" t="s">
        <v>84</v>
      </c>
      <c r="BK697" s="230">
        <f>ROUND(I697*H697,2)</f>
        <v>0</v>
      </c>
      <c r="BL697" s="17" t="s">
        <v>194</v>
      </c>
      <c r="BM697" s="229" t="s">
        <v>1070</v>
      </c>
    </row>
    <row r="698" s="2" customFormat="1">
      <c r="A698" s="38"/>
      <c r="B698" s="39"/>
      <c r="C698" s="218" t="s">
        <v>1071</v>
      </c>
      <c r="D698" s="218" t="s">
        <v>152</v>
      </c>
      <c r="E698" s="219" t="s">
        <v>1072</v>
      </c>
      <c r="F698" s="220" t="s">
        <v>1073</v>
      </c>
      <c r="G698" s="221" t="s">
        <v>292</v>
      </c>
      <c r="H698" s="222">
        <v>1</v>
      </c>
      <c r="I698" s="223"/>
      <c r="J698" s="224">
        <f>ROUND(I698*H698,2)</f>
        <v>0</v>
      </c>
      <c r="K698" s="220" t="s">
        <v>1</v>
      </c>
      <c r="L698" s="44"/>
      <c r="M698" s="225" t="s">
        <v>1</v>
      </c>
      <c r="N698" s="226" t="s">
        <v>41</v>
      </c>
      <c r="O698" s="91"/>
      <c r="P698" s="227">
        <f>O698*H698</f>
        <v>0</v>
      </c>
      <c r="Q698" s="227">
        <v>0</v>
      </c>
      <c r="R698" s="227">
        <f>Q698*H698</f>
        <v>0</v>
      </c>
      <c r="S698" s="227">
        <v>0</v>
      </c>
      <c r="T698" s="228">
        <f>S698*H698</f>
        <v>0</v>
      </c>
      <c r="U698" s="38"/>
      <c r="V698" s="38"/>
      <c r="W698" s="38"/>
      <c r="X698" s="38"/>
      <c r="Y698" s="38"/>
      <c r="Z698" s="38"/>
      <c r="AA698" s="38"/>
      <c r="AB698" s="38"/>
      <c r="AC698" s="38"/>
      <c r="AD698" s="38"/>
      <c r="AE698" s="38"/>
      <c r="AR698" s="229" t="s">
        <v>194</v>
      </c>
      <c r="AT698" s="229" t="s">
        <v>152</v>
      </c>
      <c r="AU698" s="229" t="s">
        <v>86</v>
      </c>
      <c r="AY698" s="17" t="s">
        <v>150</v>
      </c>
      <c r="BE698" s="230">
        <f>IF(N698="základní",J698,0)</f>
        <v>0</v>
      </c>
      <c r="BF698" s="230">
        <f>IF(N698="snížená",J698,0)</f>
        <v>0</v>
      </c>
      <c r="BG698" s="230">
        <f>IF(N698="zákl. přenesená",J698,0)</f>
        <v>0</v>
      </c>
      <c r="BH698" s="230">
        <f>IF(N698="sníž. přenesená",J698,0)</f>
        <v>0</v>
      </c>
      <c r="BI698" s="230">
        <f>IF(N698="nulová",J698,0)</f>
        <v>0</v>
      </c>
      <c r="BJ698" s="17" t="s">
        <v>84</v>
      </c>
      <c r="BK698" s="230">
        <f>ROUND(I698*H698,2)</f>
        <v>0</v>
      </c>
      <c r="BL698" s="17" t="s">
        <v>194</v>
      </c>
      <c r="BM698" s="229" t="s">
        <v>1074</v>
      </c>
    </row>
    <row r="699" s="2" customFormat="1">
      <c r="A699" s="38"/>
      <c r="B699" s="39"/>
      <c r="C699" s="218" t="s">
        <v>654</v>
      </c>
      <c r="D699" s="218" t="s">
        <v>152</v>
      </c>
      <c r="E699" s="219" t="s">
        <v>1075</v>
      </c>
      <c r="F699" s="220" t="s">
        <v>1076</v>
      </c>
      <c r="G699" s="221" t="s">
        <v>292</v>
      </c>
      <c r="H699" s="222">
        <v>1</v>
      </c>
      <c r="I699" s="223"/>
      <c r="J699" s="224">
        <f>ROUND(I699*H699,2)</f>
        <v>0</v>
      </c>
      <c r="K699" s="220" t="s">
        <v>1</v>
      </c>
      <c r="L699" s="44"/>
      <c r="M699" s="225" t="s">
        <v>1</v>
      </c>
      <c r="N699" s="226" t="s">
        <v>41</v>
      </c>
      <c r="O699" s="91"/>
      <c r="P699" s="227">
        <f>O699*H699</f>
        <v>0</v>
      </c>
      <c r="Q699" s="227">
        <v>0</v>
      </c>
      <c r="R699" s="227">
        <f>Q699*H699</f>
        <v>0</v>
      </c>
      <c r="S699" s="227">
        <v>0</v>
      </c>
      <c r="T699" s="228">
        <f>S699*H699</f>
        <v>0</v>
      </c>
      <c r="U699" s="38"/>
      <c r="V699" s="38"/>
      <c r="W699" s="38"/>
      <c r="X699" s="38"/>
      <c r="Y699" s="38"/>
      <c r="Z699" s="38"/>
      <c r="AA699" s="38"/>
      <c r="AB699" s="38"/>
      <c r="AC699" s="38"/>
      <c r="AD699" s="38"/>
      <c r="AE699" s="38"/>
      <c r="AR699" s="229" t="s">
        <v>194</v>
      </c>
      <c r="AT699" s="229" t="s">
        <v>152</v>
      </c>
      <c r="AU699" s="229" t="s">
        <v>86</v>
      </c>
      <c r="AY699" s="17" t="s">
        <v>150</v>
      </c>
      <c r="BE699" s="230">
        <f>IF(N699="základní",J699,0)</f>
        <v>0</v>
      </c>
      <c r="BF699" s="230">
        <f>IF(N699="snížená",J699,0)</f>
        <v>0</v>
      </c>
      <c r="BG699" s="230">
        <f>IF(N699="zákl. přenesená",J699,0)</f>
        <v>0</v>
      </c>
      <c r="BH699" s="230">
        <f>IF(N699="sníž. přenesená",J699,0)</f>
        <v>0</v>
      </c>
      <c r="BI699" s="230">
        <f>IF(N699="nulová",J699,0)</f>
        <v>0</v>
      </c>
      <c r="BJ699" s="17" t="s">
        <v>84</v>
      </c>
      <c r="BK699" s="230">
        <f>ROUND(I699*H699,2)</f>
        <v>0</v>
      </c>
      <c r="BL699" s="17" t="s">
        <v>194</v>
      </c>
      <c r="BM699" s="229" t="s">
        <v>1077</v>
      </c>
    </row>
    <row r="700" s="2" customFormat="1" ht="16.5" customHeight="1">
      <c r="A700" s="38"/>
      <c r="B700" s="39"/>
      <c r="C700" s="218" t="s">
        <v>1078</v>
      </c>
      <c r="D700" s="218" t="s">
        <v>152</v>
      </c>
      <c r="E700" s="219" t="s">
        <v>1079</v>
      </c>
      <c r="F700" s="220" t="s">
        <v>547</v>
      </c>
      <c r="G700" s="221" t="s">
        <v>585</v>
      </c>
      <c r="H700" s="275"/>
      <c r="I700" s="223"/>
      <c r="J700" s="224">
        <f>ROUND(I700*H700,2)</f>
        <v>0</v>
      </c>
      <c r="K700" s="220" t="s">
        <v>156</v>
      </c>
      <c r="L700" s="44"/>
      <c r="M700" s="225" t="s">
        <v>1</v>
      </c>
      <c r="N700" s="226" t="s">
        <v>41</v>
      </c>
      <c r="O700" s="91"/>
      <c r="P700" s="227">
        <f>O700*H700</f>
        <v>0</v>
      </c>
      <c r="Q700" s="227">
        <v>0</v>
      </c>
      <c r="R700" s="227">
        <f>Q700*H700</f>
        <v>0</v>
      </c>
      <c r="S700" s="227">
        <v>0</v>
      </c>
      <c r="T700" s="228">
        <f>S700*H700</f>
        <v>0</v>
      </c>
      <c r="U700" s="38"/>
      <c r="V700" s="38"/>
      <c r="W700" s="38"/>
      <c r="X700" s="38"/>
      <c r="Y700" s="38"/>
      <c r="Z700" s="38"/>
      <c r="AA700" s="38"/>
      <c r="AB700" s="38"/>
      <c r="AC700" s="38"/>
      <c r="AD700" s="38"/>
      <c r="AE700" s="38"/>
      <c r="AR700" s="229" t="s">
        <v>194</v>
      </c>
      <c r="AT700" s="229" t="s">
        <v>152</v>
      </c>
      <c r="AU700" s="229" t="s">
        <v>86</v>
      </c>
      <c r="AY700" s="17" t="s">
        <v>150</v>
      </c>
      <c r="BE700" s="230">
        <f>IF(N700="základní",J700,0)</f>
        <v>0</v>
      </c>
      <c r="BF700" s="230">
        <f>IF(N700="snížená",J700,0)</f>
        <v>0</v>
      </c>
      <c r="BG700" s="230">
        <f>IF(N700="zákl. přenesená",J700,0)</f>
        <v>0</v>
      </c>
      <c r="BH700" s="230">
        <f>IF(N700="sníž. přenesená",J700,0)</f>
        <v>0</v>
      </c>
      <c r="BI700" s="230">
        <f>IF(N700="nulová",J700,0)</f>
        <v>0</v>
      </c>
      <c r="BJ700" s="17" t="s">
        <v>84</v>
      </c>
      <c r="BK700" s="230">
        <f>ROUND(I700*H700,2)</f>
        <v>0</v>
      </c>
      <c r="BL700" s="17" t="s">
        <v>194</v>
      </c>
      <c r="BM700" s="229" t="s">
        <v>1080</v>
      </c>
    </row>
    <row r="701" s="12" customFormat="1" ht="22.8" customHeight="1">
      <c r="A701" s="12"/>
      <c r="B701" s="202"/>
      <c r="C701" s="203"/>
      <c r="D701" s="204" t="s">
        <v>75</v>
      </c>
      <c r="E701" s="216" t="s">
        <v>1081</v>
      </c>
      <c r="F701" s="216" t="s">
        <v>1082</v>
      </c>
      <c r="G701" s="203"/>
      <c r="H701" s="203"/>
      <c r="I701" s="206"/>
      <c r="J701" s="217">
        <f>BK701</f>
        <v>0</v>
      </c>
      <c r="K701" s="203"/>
      <c r="L701" s="208"/>
      <c r="M701" s="209"/>
      <c r="N701" s="210"/>
      <c r="O701" s="210"/>
      <c r="P701" s="211">
        <f>SUM(P702:P720)</f>
        <v>0</v>
      </c>
      <c r="Q701" s="210"/>
      <c r="R701" s="211">
        <f>SUM(R702:R720)</f>
        <v>0</v>
      </c>
      <c r="S701" s="210"/>
      <c r="T701" s="212">
        <f>SUM(T702:T720)</f>
        <v>0</v>
      </c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R701" s="213" t="s">
        <v>86</v>
      </c>
      <c r="AT701" s="214" t="s">
        <v>75</v>
      </c>
      <c r="AU701" s="214" t="s">
        <v>84</v>
      </c>
      <c r="AY701" s="213" t="s">
        <v>150</v>
      </c>
      <c r="BK701" s="215">
        <f>SUM(BK702:BK720)</f>
        <v>0</v>
      </c>
    </row>
    <row r="702" s="2" customFormat="1">
      <c r="A702" s="38"/>
      <c r="B702" s="39"/>
      <c r="C702" s="218" t="s">
        <v>658</v>
      </c>
      <c r="D702" s="218" t="s">
        <v>152</v>
      </c>
      <c r="E702" s="219" t="s">
        <v>1083</v>
      </c>
      <c r="F702" s="220" t="s">
        <v>1084</v>
      </c>
      <c r="G702" s="221" t="s">
        <v>326</v>
      </c>
      <c r="H702" s="222">
        <v>85</v>
      </c>
      <c r="I702" s="223"/>
      <c r="J702" s="224">
        <f>ROUND(I702*H702,2)</f>
        <v>0</v>
      </c>
      <c r="K702" s="220" t="s">
        <v>156</v>
      </c>
      <c r="L702" s="44"/>
      <c r="M702" s="225" t="s">
        <v>1</v>
      </c>
      <c r="N702" s="226" t="s">
        <v>41</v>
      </c>
      <c r="O702" s="91"/>
      <c r="P702" s="227">
        <f>O702*H702</f>
        <v>0</v>
      </c>
      <c r="Q702" s="227">
        <v>0</v>
      </c>
      <c r="R702" s="227">
        <f>Q702*H702</f>
        <v>0</v>
      </c>
      <c r="S702" s="227">
        <v>0</v>
      </c>
      <c r="T702" s="228">
        <f>S702*H702</f>
        <v>0</v>
      </c>
      <c r="U702" s="38"/>
      <c r="V702" s="38"/>
      <c r="W702" s="38"/>
      <c r="X702" s="38"/>
      <c r="Y702" s="38"/>
      <c r="Z702" s="38"/>
      <c r="AA702" s="38"/>
      <c r="AB702" s="38"/>
      <c r="AC702" s="38"/>
      <c r="AD702" s="38"/>
      <c r="AE702" s="38"/>
      <c r="AR702" s="229" t="s">
        <v>194</v>
      </c>
      <c r="AT702" s="229" t="s">
        <v>152</v>
      </c>
      <c r="AU702" s="229" t="s">
        <v>86</v>
      </c>
      <c r="AY702" s="17" t="s">
        <v>150</v>
      </c>
      <c r="BE702" s="230">
        <f>IF(N702="základní",J702,0)</f>
        <v>0</v>
      </c>
      <c r="BF702" s="230">
        <f>IF(N702="snížená",J702,0)</f>
        <v>0</v>
      </c>
      <c r="BG702" s="230">
        <f>IF(N702="zákl. přenesená",J702,0)</f>
        <v>0</v>
      </c>
      <c r="BH702" s="230">
        <f>IF(N702="sníž. přenesená",J702,0)</f>
        <v>0</v>
      </c>
      <c r="BI702" s="230">
        <f>IF(N702="nulová",J702,0)</f>
        <v>0</v>
      </c>
      <c r="BJ702" s="17" t="s">
        <v>84</v>
      </c>
      <c r="BK702" s="230">
        <f>ROUND(I702*H702,2)</f>
        <v>0</v>
      </c>
      <c r="BL702" s="17" t="s">
        <v>194</v>
      </c>
      <c r="BM702" s="229" t="s">
        <v>1085</v>
      </c>
    </row>
    <row r="703" s="2" customFormat="1">
      <c r="A703" s="38"/>
      <c r="B703" s="39"/>
      <c r="C703" s="218" t="s">
        <v>1086</v>
      </c>
      <c r="D703" s="218" t="s">
        <v>152</v>
      </c>
      <c r="E703" s="219" t="s">
        <v>1087</v>
      </c>
      <c r="F703" s="220" t="s">
        <v>1088</v>
      </c>
      <c r="G703" s="221" t="s">
        <v>155</v>
      </c>
      <c r="H703" s="222">
        <v>34.600000000000001</v>
      </c>
      <c r="I703" s="223"/>
      <c r="J703" s="224">
        <f>ROUND(I703*H703,2)</f>
        <v>0</v>
      </c>
      <c r="K703" s="220" t="s">
        <v>156</v>
      </c>
      <c r="L703" s="44"/>
      <c r="M703" s="225" t="s">
        <v>1</v>
      </c>
      <c r="N703" s="226" t="s">
        <v>41</v>
      </c>
      <c r="O703" s="91"/>
      <c r="P703" s="227">
        <f>O703*H703</f>
        <v>0</v>
      </c>
      <c r="Q703" s="227">
        <v>0</v>
      </c>
      <c r="R703" s="227">
        <f>Q703*H703</f>
        <v>0</v>
      </c>
      <c r="S703" s="227">
        <v>0</v>
      </c>
      <c r="T703" s="228">
        <f>S703*H703</f>
        <v>0</v>
      </c>
      <c r="U703" s="38"/>
      <c r="V703" s="38"/>
      <c r="W703" s="38"/>
      <c r="X703" s="38"/>
      <c r="Y703" s="38"/>
      <c r="Z703" s="38"/>
      <c r="AA703" s="38"/>
      <c r="AB703" s="38"/>
      <c r="AC703" s="38"/>
      <c r="AD703" s="38"/>
      <c r="AE703" s="38"/>
      <c r="AR703" s="229" t="s">
        <v>194</v>
      </c>
      <c r="AT703" s="229" t="s">
        <v>152</v>
      </c>
      <c r="AU703" s="229" t="s">
        <v>86</v>
      </c>
      <c r="AY703" s="17" t="s">
        <v>150</v>
      </c>
      <c r="BE703" s="230">
        <f>IF(N703="základní",J703,0)</f>
        <v>0</v>
      </c>
      <c r="BF703" s="230">
        <f>IF(N703="snížená",J703,0)</f>
        <v>0</v>
      </c>
      <c r="BG703" s="230">
        <f>IF(N703="zákl. přenesená",J703,0)</f>
        <v>0</v>
      </c>
      <c r="BH703" s="230">
        <f>IF(N703="sníž. přenesená",J703,0)</f>
        <v>0</v>
      </c>
      <c r="BI703" s="230">
        <f>IF(N703="nulová",J703,0)</f>
        <v>0</v>
      </c>
      <c r="BJ703" s="17" t="s">
        <v>84</v>
      </c>
      <c r="BK703" s="230">
        <f>ROUND(I703*H703,2)</f>
        <v>0</v>
      </c>
      <c r="BL703" s="17" t="s">
        <v>194</v>
      </c>
      <c r="BM703" s="229" t="s">
        <v>1089</v>
      </c>
    </row>
    <row r="704" s="2" customFormat="1" ht="16.5" customHeight="1">
      <c r="A704" s="38"/>
      <c r="B704" s="39"/>
      <c r="C704" s="265" t="s">
        <v>663</v>
      </c>
      <c r="D704" s="265" t="s">
        <v>350</v>
      </c>
      <c r="E704" s="266" t="s">
        <v>1090</v>
      </c>
      <c r="F704" s="267" t="s">
        <v>1091</v>
      </c>
      <c r="G704" s="268" t="s">
        <v>155</v>
      </c>
      <c r="H704" s="269">
        <v>38.060000000000002</v>
      </c>
      <c r="I704" s="270"/>
      <c r="J704" s="271">
        <f>ROUND(I704*H704,2)</f>
        <v>0</v>
      </c>
      <c r="K704" s="267" t="s">
        <v>156</v>
      </c>
      <c r="L704" s="272"/>
      <c r="M704" s="273" t="s">
        <v>1</v>
      </c>
      <c r="N704" s="274" t="s">
        <v>41</v>
      </c>
      <c r="O704" s="91"/>
      <c r="P704" s="227">
        <f>O704*H704</f>
        <v>0</v>
      </c>
      <c r="Q704" s="227">
        <v>0</v>
      </c>
      <c r="R704" s="227">
        <f>Q704*H704</f>
        <v>0</v>
      </c>
      <c r="S704" s="227">
        <v>0</v>
      </c>
      <c r="T704" s="228">
        <f>S704*H704</f>
        <v>0</v>
      </c>
      <c r="U704" s="38"/>
      <c r="V704" s="38"/>
      <c r="W704" s="38"/>
      <c r="X704" s="38"/>
      <c r="Y704" s="38"/>
      <c r="Z704" s="38"/>
      <c r="AA704" s="38"/>
      <c r="AB704" s="38"/>
      <c r="AC704" s="38"/>
      <c r="AD704" s="38"/>
      <c r="AE704" s="38"/>
      <c r="AR704" s="229" t="s">
        <v>309</v>
      </c>
      <c r="AT704" s="229" t="s">
        <v>350</v>
      </c>
      <c r="AU704" s="229" t="s">
        <v>86</v>
      </c>
      <c r="AY704" s="17" t="s">
        <v>150</v>
      </c>
      <c r="BE704" s="230">
        <f>IF(N704="základní",J704,0)</f>
        <v>0</v>
      </c>
      <c r="BF704" s="230">
        <f>IF(N704="snížená",J704,0)</f>
        <v>0</v>
      </c>
      <c r="BG704" s="230">
        <f>IF(N704="zákl. přenesená",J704,0)</f>
        <v>0</v>
      </c>
      <c r="BH704" s="230">
        <f>IF(N704="sníž. přenesená",J704,0)</f>
        <v>0</v>
      </c>
      <c r="BI704" s="230">
        <f>IF(N704="nulová",J704,0)</f>
        <v>0</v>
      </c>
      <c r="BJ704" s="17" t="s">
        <v>84</v>
      </c>
      <c r="BK704" s="230">
        <f>ROUND(I704*H704,2)</f>
        <v>0</v>
      </c>
      <c r="BL704" s="17" t="s">
        <v>194</v>
      </c>
      <c r="BM704" s="229" t="s">
        <v>1092</v>
      </c>
    </row>
    <row r="705" s="13" customFormat="1">
      <c r="A705" s="13"/>
      <c r="B705" s="231"/>
      <c r="C705" s="232"/>
      <c r="D705" s="233" t="s">
        <v>158</v>
      </c>
      <c r="E705" s="234" t="s">
        <v>1</v>
      </c>
      <c r="F705" s="235" t="s">
        <v>1093</v>
      </c>
      <c r="G705" s="232"/>
      <c r="H705" s="236">
        <v>38.060000000000002</v>
      </c>
      <c r="I705" s="237"/>
      <c r="J705" s="232"/>
      <c r="K705" s="232"/>
      <c r="L705" s="238"/>
      <c r="M705" s="239"/>
      <c r="N705" s="240"/>
      <c r="O705" s="240"/>
      <c r="P705" s="240"/>
      <c r="Q705" s="240"/>
      <c r="R705" s="240"/>
      <c r="S705" s="240"/>
      <c r="T705" s="241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T705" s="242" t="s">
        <v>158</v>
      </c>
      <c r="AU705" s="242" t="s">
        <v>86</v>
      </c>
      <c r="AV705" s="13" t="s">
        <v>86</v>
      </c>
      <c r="AW705" s="13" t="s">
        <v>32</v>
      </c>
      <c r="AX705" s="13" t="s">
        <v>76</v>
      </c>
      <c r="AY705" s="242" t="s">
        <v>150</v>
      </c>
    </row>
    <row r="706" s="14" customFormat="1">
      <c r="A706" s="14"/>
      <c r="B706" s="243"/>
      <c r="C706" s="244"/>
      <c r="D706" s="233" t="s">
        <v>158</v>
      </c>
      <c r="E706" s="245" t="s">
        <v>1</v>
      </c>
      <c r="F706" s="246" t="s">
        <v>160</v>
      </c>
      <c r="G706" s="244"/>
      <c r="H706" s="247">
        <v>38.060000000000002</v>
      </c>
      <c r="I706" s="248"/>
      <c r="J706" s="244"/>
      <c r="K706" s="244"/>
      <c r="L706" s="249"/>
      <c r="M706" s="250"/>
      <c r="N706" s="251"/>
      <c r="O706" s="251"/>
      <c r="P706" s="251"/>
      <c r="Q706" s="251"/>
      <c r="R706" s="251"/>
      <c r="S706" s="251"/>
      <c r="T706" s="252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T706" s="253" t="s">
        <v>158</v>
      </c>
      <c r="AU706" s="253" t="s">
        <v>86</v>
      </c>
      <c r="AV706" s="14" t="s">
        <v>157</v>
      </c>
      <c r="AW706" s="14" t="s">
        <v>32</v>
      </c>
      <c r="AX706" s="14" t="s">
        <v>84</v>
      </c>
      <c r="AY706" s="253" t="s">
        <v>150</v>
      </c>
    </row>
    <row r="707" s="2" customFormat="1">
      <c r="A707" s="38"/>
      <c r="B707" s="39"/>
      <c r="C707" s="218" t="s">
        <v>1094</v>
      </c>
      <c r="D707" s="218" t="s">
        <v>152</v>
      </c>
      <c r="E707" s="219" t="s">
        <v>1095</v>
      </c>
      <c r="F707" s="220" t="s">
        <v>1096</v>
      </c>
      <c r="G707" s="221" t="s">
        <v>155</v>
      </c>
      <c r="H707" s="222">
        <v>76.299999999999997</v>
      </c>
      <c r="I707" s="223"/>
      <c r="J707" s="224">
        <f>ROUND(I707*H707,2)</f>
        <v>0</v>
      </c>
      <c r="K707" s="220" t="s">
        <v>156</v>
      </c>
      <c r="L707" s="44"/>
      <c r="M707" s="225" t="s">
        <v>1</v>
      </c>
      <c r="N707" s="226" t="s">
        <v>41</v>
      </c>
      <c r="O707" s="91"/>
      <c r="P707" s="227">
        <f>O707*H707</f>
        <v>0</v>
      </c>
      <c r="Q707" s="227">
        <v>0</v>
      </c>
      <c r="R707" s="227">
        <f>Q707*H707</f>
        <v>0</v>
      </c>
      <c r="S707" s="227">
        <v>0</v>
      </c>
      <c r="T707" s="228">
        <f>S707*H707</f>
        <v>0</v>
      </c>
      <c r="U707" s="38"/>
      <c r="V707" s="38"/>
      <c r="W707" s="38"/>
      <c r="X707" s="38"/>
      <c r="Y707" s="38"/>
      <c r="Z707" s="38"/>
      <c r="AA707" s="38"/>
      <c r="AB707" s="38"/>
      <c r="AC707" s="38"/>
      <c r="AD707" s="38"/>
      <c r="AE707" s="38"/>
      <c r="AR707" s="229" t="s">
        <v>194</v>
      </c>
      <c r="AT707" s="229" t="s">
        <v>152</v>
      </c>
      <c r="AU707" s="229" t="s">
        <v>86</v>
      </c>
      <c r="AY707" s="17" t="s">
        <v>150</v>
      </c>
      <c r="BE707" s="230">
        <f>IF(N707="základní",J707,0)</f>
        <v>0</v>
      </c>
      <c r="BF707" s="230">
        <f>IF(N707="snížená",J707,0)</f>
        <v>0</v>
      </c>
      <c r="BG707" s="230">
        <f>IF(N707="zákl. přenesená",J707,0)</f>
        <v>0</v>
      </c>
      <c r="BH707" s="230">
        <f>IF(N707="sníž. přenesená",J707,0)</f>
        <v>0</v>
      </c>
      <c r="BI707" s="230">
        <f>IF(N707="nulová",J707,0)</f>
        <v>0</v>
      </c>
      <c r="BJ707" s="17" t="s">
        <v>84</v>
      </c>
      <c r="BK707" s="230">
        <f>ROUND(I707*H707,2)</f>
        <v>0</v>
      </c>
      <c r="BL707" s="17" t="s">
        <v>194</v>
      </c>
      <c r="BM707" s="229" t="s">
        <v>1097</v>
      </c>
    </row>
    <row r="708" s="13" customFormat="1">
      <c r="A708" s="13"/>
      <c r="B708" s="231"/>
      <c r="C708" s="232"/>
      <c r="D708" s="233" t="s">
        <v>158</v>
      </c>
      <c r="E708" s="234" t="s">
        <v>1</v>
      </c>
      <c r="F708" s="235" t="s">
        <v>1098</v>
      </c>
      <c r="G708" s="232"/>
      <c r="H708" s="236">
        <v>76.299999999999997</v>
      </c>
      <c r="I708" s="237"/>
      <c r="J708" s="232"/>
      <c r="K708" s="232"/>
      <c r="L708" s="238"/>
      <c r="M708" s="239"/>
      <c r="N708" s="240"/>
      <c r="O708" s="240"/>
      <c r="P708" s="240"/>
      <c r="Q708" s="240"/>
      <c r="R708" s="240"/>
      <c r="S708" s="240"/>
      <c r="T708" s="241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T708" s="242" t="s">
        <v>158</v>
      </c>
      <c r="AU708" s="242" t="s">
        <v>86</v>
      </c>
      <c r="AV708" s="13" t="s">
        <v>86</v>
      </c>
      <c r="AW708" s="13" t="s">
        <v>32</v>
      </c>
      <c r="AX708" s="13" t="s">
        <v>76</v>
      </c>
      <c r="AY708" s="242" t="s">
        <v>150</v>
      </c>
    </row>
    <row r="709" s="14" customFormat="1">
      <c r="A709" s="14"/>
      <c r="B709" s="243"/>
      <c r="C709" s="244"/>
      <c r="D709" s="233" t="s">
        <v>158</v>
      </c>
      <c r="E709" s="245" t="s">
        <v>1</v>
      </c>
      <c r="F709" s="246" t="s">
        <v>160</v>
      </c>
      <c r="G709" s="244"/>
      <c r="H709" s="247">
        <v>76.299999999999997</v>
      </c>
      <c r="I709" s="248"/>
      <c r="J709" s="244"/>
      <c r="K709" s="244"/>
      <c r="L709" s="249"/>
      <c r="M709" s="250"/>
      <c r="N709" s="251"/>
      <c r="O709" s="251"/>
      <c r="P709" s="251"/>
      <c r="Q709" s="251"/>
      <c r="R709" s="251"/>
      <c r="S709" s="251"/>
      <c r="T709" s="252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T709" s="253" t="s">
        <v>158</v>
      </c>
      <c r="AU709" s="253" t="s">
        <v>86</v>
      </c>
      <c r="AV709" s="14" t="s">
        <v>157</v>
      </c>
      <c r="AW709" s="14" t="s">
        <v>32</v>
      </c>
      <c r="AX709" s="14" t="s">
        <v>84</v>
      </c>
      <c r="AY709" s="253" t="s">
        <v>150</v>
      </c>
    </row>
    <row r="710" s="2" customFormat="1" ht="16.5" customHeight="1">
      <c r="A710" s="38"/>
      <c r="B710" s="39"/>
      <c r="C710" s="265" t="s">
        <v>667</v>
      </c>
      <c r="D710" s="265" t="s">
        <v>350</v>
      </c>
      <c r="E710" s="266" t="s">
        <v>1099</v>
      </c>
      <c r="F710" s="267" t="s">
        <v>1100</v>
      </c>
      <c r="G710" s="268" t="s">
        <v>155</v>
      </c>
      <c r="H710" s="269">
        <v>93.280000000000001</v>
      </c>
      <c r="I710" s="270"/>
      <c r="J710" s="271">
        <f>ROUND(I710*H710,2)</f>
        <v>0</v>
      </c>
      <c r="K710" s="267" t="s">
        <v>156</v>
      </c>
      <c r="L710" s="272"/>
      <c r="M710" s="273" t="s">
        <v>1</v>
      </c>
      <c r="N710" s="274" t="s">
        <v>41</v>
      </c>
      <c r="O710" s="91"/>
      <c r="P710" s="227">
        <f>O710*H710</f>
        <v>0</v>
      </c>
      <c r="Q710" s="227">
        <v>0</v>
      </c>
      <c r="R710" s="227">
        <f>Q710*H710</f>
        <v>0</v>
      </c>
      <c r="S710" s="227">
        <v>0</v>
      </c>
      <c r="T710" s="228">
        <f>S710*H710</f>
        <v>0</v>
      </c>
      <c r="U710" s="38"/>
      <c r="V710" s="38"/>
      <c r="W710" s="38"/>
      <c r="X710" s="38"/>
      <c r="Y710" s="38"/>
      <c r="Z710" s="38"/>
      <c r="AA710" s="38"/>
      <c r="AB710" s="38"/>
      <c r="AC710" s="38"/>
      <c r="AD710" s="38"/>
      <c r="AE710" s="38"/>
      <c r="AR710" s="229" t="s">
        <v>309</v>
      </c>
      <c r="AT710" s="229" t="s">
        <v>350</v>
      </c>
      <c r="AU710" s="229" t="s">
        <v>86</v>
      </c>
      <c r="AY710" s="17" t="s">
        <v>150</v>
      </c>
      <c r="BE710" s="230">
        <f>IF(N710="základní",J710,0)</f>
        <v>0</v>
      </c>
      <c r="BF710" s="230">
        <f>IF(N710="snížená",J710,0)</f>
        <v>0</v>
      </c>
      <c r="BG710" s="230">
        <f>IF(N710="zákl. přenesená",J710,0)</f>
        <v>0</v>
      </c>
      <c r="BH710" s="230">
        <f>IF(N710="sníž. přenesená",J710,0)</f>
        <v>0</v>
      </c>
      <c r="BI710" s="230">
        <f>IF(N710="nulová",J710,0)</f>
        <v>0</v>
      </c>
      <c r="BJ710" s="17" t="s">
        <v>84</v>
      </c>
      <c r="BK710" s="230">
        <f>ROUND(I710*H710,2)</f>
        <v>0</v>
      </c>
      <c r="BL710" s="17" t="s">
        <v>194</v>
      </c>
      <c r="BM710" s="229" t="s">
        <v>1101</v>
      </c>
    </row>
    <row r="711" s="13" customFormat="1">
      <c r="A711" s="13"/>
      <c r="B711" s="231"/>
      <c r="C711" s="232"/>
      <c r="D711" s="233" t="s">
        <v>158</v>
      </c>
      <c r="E711" s="234" t="s">
        <v>1</v>
      </c>
      <c r="F711" s="235" t="s">
        <v>1102</v>
      </c>
      <c r="G711" s="232"/>
      <c r="H711" s="236">
        <v>93.280000000000001</v>
      </c>
      <c r="I711" s="237"/>
      <c r="J711" s="232"/>
      <c r="K711" s="232"/>
      <c r="L711" s="238"/>
      <c r="M711" s="239"/>
      <c r="N711" s="240"/>
      <c r="O711" s="240"/>
      <c r="P711" s="240"/>
      <c r="Q711" s="240"/>
      <c r="R711" s="240"/>
      <c r="S711" s="240"/>
      <c r="T711" s="241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T711" s="242" t="s">
        <v>158</v>
      </c>
      <c r="AU711" s="242" t="s">
        <v>86</v>
      </c>
      <c r="AV711" s="13" t="s">
        <v>86</v>
      </c>
      <c r="AW711" s="13" t="s">
        <v>32</v>
      </c>
      <c r="AX711" s="13" t="s">
        <v>76</v>
      </c>
      <c r="AY711" s="242" t="s">
        <v>150</v>
      </c>
    </row>
    <row r="712" s="14" customFormat="1">
      <c r="A712" s="14"/>
      <c r="B712" s="243"/>
      <c r="C712" s="244"/>
      <c r="D712" s="233" t="s">
        <v>158</v>
      </c>
      <c r="E712" s="245" t="s">
        <v>1</v>
      </c>
      <c r="F712" s="246" t="s">
        <v>160</v>
      </c>
      <c r="G712" s="244"/>
      <c r="H712" s="247">
        <v>93.280000000000001</v>
      </c>
      <c r="I712" s="248"/>
      <c r="J712" s="244"/>
      <c r="K712" s="244"/>
      <c r="L712" s="249"/>
      <c r="M712" s="250"/>
      <c r="N712" s="251"/>
      <c r="O712" s="251"/>
      <c r="P712" s="251"/>
      <c r="Q712" s="251"/>
      <c r="R712" s="251"/>
      <c r="S712" s="251"/>
      <c r="T712" s="252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T712" s="253" t="s">
        <v>158</v>
      </c>
      <c r="AU712" s="253" t="s">
        <v>86</v>
      </c>
      <c r="AV712" s="14" t="s">
        <v>157</v>
      </c>
      <c r="AW712" s="14" t="s">
        <v>32</v>
      </c>
      <c r="AX712" s="14" t="s">
        <v>84</v>
      </c>
      <c r="AY712" s="253" t="s">
        <v>150</v>
      </c>
    </row>
    <row r="713" s="2" customFormat="1">
      <c r="A713" s="38"/>
      <c r="B713" s="39"/>
      <c r="C713" s="218" t="s">
        <v>1103</v>
      </c>
      <c r="D713" s="218" t="s">
        <v>152</v>
      </c>
      <c r="E713" s="219" t="s">
        <v>1104</v>
      </c>
      <c r="F713" s="220" t="s">
        <v>1105</v>
      </c>
      <c r="G713" s="221" t="s">
        <v>155</v>
      </c>
      <c r="H713" s="222">
        <v>76.299999999999997</v>
      </c>
      <c r="I713" s="223"/>
      <c r="J713" s="224">
        <f>ROUND(I713*H713,2)</f>
        <v>0</v>
      </c>
      <c r="K713" s="220" t="s">
        <v>156</v>
      </c>
      <c r="L713" s="44"/>
      <c r="M713" s="225" t="s">
        <v>1</v>
      </c>
      <c r="N713" s="226" t="s">
        <v>41</v>
      </c>
      <c r="O713" s="91"/>
      <c r="P713" s="227">
        <f>O713*H713</f>
        <v>0</v>
      </c>
      <c r="Q713" s="227">
        <v>0</v>
      </c>
      <c r="R713" s="227">
        <f>Q713*H713</f>
        <v>0</v>
      </c>
      <c r="S713" s="227">
        <v>0</v>
      </c>
      <c r="T713" s="228">
        <f>S713*H713</f>
        <v>0</v>
      </c>
      <c r="U713" s="38"/>
      <c r="V713" s="38"/>
      <c r="W713" s="38"/>
      <c r="X713" s="38"/>
      <c r="Y713" s="38"/>
      <c r="Z713" s="38"/>
      <c r="AA713" s="38"/>
      <c r="AB713" s="38"/>
      <c r="AC713" s="38"/>
      <c r="AD713" s="38"/>
      <c r="AE713" s="38"/>
      <c r="AR713" s="229" t="s">
        <v>194</v>
      </c>
      <c r="AT713" s="229" t="s">
        <v>152</v>
      </c>
      <c r="AU713" s="229" t="s">
        <v>86</v>
      </c>
      <c r="AY713" s="17" t="s">
        <v>150</v>
      </c>
      <c r="BE713" s="230">
        <f>IF(N713="základní",J713,0)</f>
        <v>0</v>
      </c>
      <c r="BF713" s="230">
        <f>IF(N713="snížená",J713,0)</f>
        <v>0</v>
      </c>
      <c r="BG713" s="230">
        <f>IF(N713="zákl. přenesená",J713,0)</f>
        <v>0</v>
      </c>
      <c r="BH713" s="230">
        <f>IF(N713="sníž. přenesená",J713,0)</f>
        <v>0</v>
      </c>
      <c r="BI713" s="230">
        <f>IF(N713="nulová",J713,0)</f>
        <v>0</v>
      </c>
      <c r="BJ713" s="17" t="s">
        <v>84</v>
      </c>
      <c r="BK713" s="230">
        <f>ROUND(I713*H713,2)</f>
        <v>0</v>
      </c>
      <c r="BL713" s="17" t="s">
        <v>194</v>
      </c>
      <c r="BM713" s="229" t="s">
        <v>1106</v>
      </c>
    </row>
    <row r="714" s="2" customFormat="1">
      <c r="A714" s="38"/>
      <c r="B714" s="39"/>
      <c r="C714" s="218" t="s">
        <v>671</v>
      </c>
      <c r="D714" s="218" t="s">
        <v>152</v>
      </c>
      <c r="E714" s="219" t="s">
        <v>1107</v>
      </c>
      <c r="F714" s="220" t="s">
        <v>1108</v>
      </c>
      <c r="G714" s="221" t="s">
        <v>155</v>
      </c>
      <c r="H714" s="222">
        <v>110.90000000000001</v>
      </c>
      <c r="I714" s="223"/>
      <c r="J714" s="224">
        <f>ROUND(I714*H714,2)</f>
        <v>0</v>
      </c>
      <c r="K714" s="220" t="s">
        <v>156</v>
      </c>
      <c r="L714" s="44"/>
      <c r="M714" s="225" t="s">
        <v>1</v>
      </c>
      <c r="N714" s="226" t="s">
        <v>41</v>
      </c>
      <c r="O714" s="91"/>
      <c r="P714" s="227">
        <f>O714*H714</f>
        <v>0</v>
      </c>
      <c r="Q714" s="227">
        <v>0</v>
      </c>
      <c r="R714" s="227">
        <f>Q714*H714</f>
        <v>0</v>
      </c>
      <c r="S714" s="227">
        <v>0</v>
      </c>
      <c r="T714" s="228">
        <f>S714*H714</f>
        <v>0</v>
      </c>
      <c r="U714" s="38"/>
      <c r="V714" s="38"/>
      <c r="W714" s="38"/>
      <c r="X714" s="38"/>
      <c r="Y714" s="38"/>
      <c r="Z714" s="38"/>
      <c r="AA714" s="38"/>
      <c r="AB714" s="38"/>
      <c r="AC714" s="38"/>
      <c r="AD714" s="38"/>
      <c r="AE714" s="38"/>
      <c r="AR714" s="229" t="s">
        <v>194</v>
      </c>
      <c r="AT714" s="229" t="s">
        <v>152</v>
      </c>
      <c r="AU714" s="229" t="s">
        <v>86</v>
      </c>
      <c r="AY714" s="17" t="s">
        <v>150</v>
      </c>
      <c r="BE714" s="230">
        <f>IF(N714="základní",J714,0)</f>
        <v>0</v>
      </c>
      <c r="BF714" s="230">
        <f>IF(N714="snížená",J714,0)</f>
        <v>0</v>
      </c>
      <c r="BG714" s="230">
        <f>IF(N714="zákl. přenesená",J714,0)</f>
        <v>0</v>
      </c>
      <c r="BH714" s="230">
        <f>IF(N714="sníž. přenesená",J714,0)</f>
        <v>0</v>
      </c>
      <c r="BI714" s="230">
        <f>IF(N714="nulová",J714,0)</f>
        <v>0</v>
      </c>
      <c r="BJ714" s="17" t="s">
        <v>84</v>
      </c>
      <c r="BK714" s="230">
        <f>ROUND(I714*H714,2)</f>
        <v>0</v>
      </c>
      <c r="BL714" s="17" t="s">
        <v>194</v>
      </c>
      <c r="BM714" s="229" t="s">
        <v>1109</v>
      </c>
    </row>
    <row r="715" s="13" customFormat="1">
      <c r="A715" s="13"/>
      <c r="B715" s="231"/>
      <c r="C715" s="232"/>
      <c r="D715" s="233" t="s">
        <v>158</v>
      </c>
      <c r="E715" s="234" t="s">
        <v>1</v>
      </c>
      <c r="F715" s="235" t="s">
        <v>1110</v>
      </c>
      <c r="G715" s="232"/>
      <c r="H715" s="236">
        <v>110.90000000000001</v>
      </c>
      <c r="I715" s="237"/>
      <c r="J715" s="232"/>
      <c r="K715" s="232"/>
      <c r="L715" s="238"/>
      <c r="M715" s="239"/>
      <c r="N715" s="240"/>
      <c r="O715" s="240"/>
      <c r="P715" s="240"/>
      <c r="Q715" s="240"/>
      <c r="R715" s="240"/>
      <c r="S715" s="240"/>
      <c r="T715" s="241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T715" s="242" t="s">
        <v>158</v>
      </c>
      <c r="AU715" s="242" t="s">
        <v>86</v>
      </c>
      <c r="AV715" s="13" t="s">
        <v>86</v>
      </c>
      <c r="AW715" s="13" t="s">
        <v>32</v>
      </c>
      <c r="AX715" s="13" t="s">
        <v>76</v>
      </c>
      <c r="AY715" s="242" t="s">
        <v>150</v>
      </c>
    </row>
    <row r="716" s="14" customFormat="1">
      <c r="A716" s="14"/>
      <c r="B716" s="243"/>
      <c r="C716" s="244"/>
      <c r="D716" s="233" t="s">
        <v>158</v>
      </c>
      <c r="E716" s="245" t="s">
        <v>1</v>
      </c>
      <c r="F716" s="246" t="s">
        <v>160</v>
      </c>
      <c r="G716" s="244"/>
      <c r="H716" s="247">
        <v>110.90000000000001</v>
      </c>
      <c r="I716" s="248"/>
      <c r="J716" s="244"/>
      <c r="K716" s="244"/>
      <c r="L716" s="249"/>
      <c r="M716" s="250"/>
      <c r="N716" s="251"/>
      <c r="O716" s="251"/>
      <c r="P716" s="251"/>
      <c r="Q716" s="251"/>
      <c r="R716" s="251"/>
      <c r="S716" s="251"/>
      <c r="T716" s="252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T716" s="253" t="s">
        <v>158</v>
      </c>
      <c r="AU716" s="253" t="s">
        <v>86</v>
      </c>
      <c r="AV716" s="14" t="s">
        <v>157</v>
      </c>
      <c r="AW716" s="14" t="s">
        <v>32</v>
      </c>
      <c r="AX716" s="14" t="s">
        <v>84</v>
      </c>
      <c r="AY716" s="253" t="s">
        <v>150</v>
      </c>
    </row>
    <row r="717" s="2" customFormat="1" ht="16.5" customHeight="1">
      <c r="A717" s="38"/>
      <c r="B717" s="39"/>
      <c r="C717" s="218" t="s">
        <v>1111</v>
      </c>
      <c r="D717" s="218" t="s">
        <v>152</v>
      </c>
      <c r="E717" s="219" t="s">
        <v>1112</v>
      </c>
      <c r="F717" s="220" t="s">
        <v>1113</v>
      </c>
      <c r="G717" s="221" t="s">
        <v>155</v>
      </c>
      <c r="H717" s="222">
        <v>110.90000000000001</v>
      </c>
      <c r="I717" s="223"/>
      <c r="J717" s="224">
        <f>ROUND(I717*H717,2)</f>
        <v>0</v>
      </c>
      <c r="K717" s="220" t="s">
        <v>156</v>
      </c>
      <c r="L717" s="44"/>
      <c r="M717" s="225" t="s">
        <v>1</v>
      </c>
      <c r="N717" s="226" t="s">
        <v>41</v>
      </c>
      <c r="O717" s="91"/>
      <c r="P717" s="227">
        <f>O717*H717</f>
        <v>0</v>
      </c>
      <c r="Q717" s="227">
        <v>0</v>
      </c>
      <c r="R717" s="227">
        <f>Q717*H717</f>
        <v>0</v>
      </c>
      <c r="S717" s="227">
        <v>0</v>
      </c>
      <c r="T717" s="228">
        <f>S717*H717</f>
        <v>0</v>
      </c>
      <c r="U717" s="38"/>
      <c r="V717" s="38"/>
      <c r="W717" s="38"/>
      <c r="X717" s="38"/>
      <c r="Y717" s="38"/>
      <c r="Z717" s="38"/>
      <c r="AA717" s="38"/>
      <c r="AB717" s="38"/>
      <c r="AC717" s="38"/>
      <c r="AD717" s="38"/>
      <c r="AE717" s="38"/>
      <c r="AR717" s="229" t="s">
        <v>194</v>
      </c>
      <c r="AT717" s="229" t="s">
        <v>152</v>
      </c>
      <c r="AU717" s="229" t="s">
        <v>86</v>
      </c>
      <c r="AY717" s="17" t="s">
        <v>150</v>
      </c>
      <c r="BE717" s="230">
        <f>IF(N717="základní",J717,0)</f>
        <v>0</v>
      </c>
      <c r="BF717" s="230">
        <f>IF(N717="snížená",J717,0)</f>
        <v>0</v>
      </c>
      <c r="BG717" s="230">
        <f>IF(N717="zákl. přenesená",J717,0)</f>
        <v>0</v>
      </c>
      <c r="BH717" s="230">
        <f>IF(N717="sníž. přenesená",J717,0)</f>
        <v>0</v>
      </c>
      <c r="BI717" s="230">
        <f>IF(N717="nulová",J717,0)</f>
        <v>0</v>
      </c>
      <c r="BJ717" s="17" t="s">
        <v>84</v>
      </c>
      <c r="BK717" s="230">
        <f>ROUND(I717*H717,2)</f>
        <v>0</v>
      </c>
      <c r="BL717" s="17" t="s">
        <v>194</v>
      </c>
      <c r="BM717" s="229" t="s">
        <v>1114</v>
      </c>
    </row>
    <row r="718" s="2" customFormat="1" ht="16.5" customHeight="1">
      <c r="A718" s="38"/>
      <c r="B718" s="39"/>
      <c r="C718" s="218" t="s">
        <v>676</v>
      </c>
      <c r="D718" s="218" t="s">
        <v>152</v>
      </c>
      <c r="E718" s="219" t="s">
        <v>1115</v>
      </c>
      <c r="F718" s="220" t="s">
        <v>1116</v>
      </c>
      <c r="G718" s="221" t="s">
        <v>326</v>
      </c>
      <c r="H718" s="222">
        <v>25</v>
      </c>
      <c r="I718" s="223"/>
      <c r="J718" s="224">
        <f>ROUND(I718*H718,2)</f>
        <v>0</v>
      </c>
      <c r="K718" s="220" t="s">
        <v>156</v>
      </c>
      <c r="L718" s="44"/>
      <c r="M718" s="225" t="s">
        <v>1</v>
      </c>
      <c r="N718" s="226" t="s">
        <v>41</v>
      </c>
      <c r="O718" s="91"/>
      <c r="P718" s="227">
        <f>O718*H718</f>
        <v>0</v>
      </c>
      <c r="Q718" s="227">
        <v>0</v>
      </c>
      <c r="R718" s="227">
        <f>Q718*H718</f>
        <v>0</v>
      </c>
      <c r="S718" s="227">
        <v>0</v>
      </c>
      <c r="T718" s="228">
        <f>S718*H718</f>
        <v>0</v>
      </c>
      <c r="U718" s="38"/>
      <c r="V718" s="38"/>
      <c r="W718" s="38"/>
      <c r="X718" s="38"/>
      <c r="Y718" s="38"/>
      <c r="Z718" s="38"/>
      <c r="AA718" s="38"/>
      <c r="AB718" s="38"/>
      <c r="AC718" s="38"/>
      <c r="AD718" s="38"/>
      <c r="AE718" s="38"/>
      <c r="AR718" s="229" t="s">
        <v>194</v>
      </c>
      <c r="AT718" s="229" t="s">
        <v>152</v>
      </c>
      <c r="AU718" s="229" t="s">
        <v>86</v>
      </c>
      <c r="AY718" s="17" t="s">
        <v>150</v>
      </c>
      <c r="BE718" s="230">
        <f>IF(N718="základní",J718,0)</f>
        <v>0</v>
      </c>
      <c r="BF718" s="230">
        <f>IF(N718="snížená",J718,0)</f>
        <v>0</v>
      </c>
      <c r="BG718" s="230">
        <f>IF(N718="zákl. přenesená",J718,0)</f>
        <v>0</v>
      </c>
      <c r="BH718" s="230">
        <f>IF(N718="sníž. přenesená",J718,0)</f>
        <v>0</v>
      </c>
      <c r="BI718" s="230">
        <f>IF(N718="nulová",J718,0)</f>
        <v>0</v>
      </c>
      <c r="BJ718" s="17" t="s">
        <v>84</v>
      </c>
      <c r="BK718" s="230">
        <f>ROUND(I718*H718,2)</f>
        <v>0</v>
      </c>
      <c r="BL718" s="17" t="s">
        <v>194</v>
      </c>
      <c r="BM718" s="229" t="s">
        <v>1117</v>
      </c>
    </row>
    <row r="719" s="2" customFormat="1">
      <c r="A719" s="38"/>
      <c r="B719" s="39"/>
      <c r="C719" s="218" t="s">
        <v>1118</v>
      </c>
      <c r="D719" s="218" t="s">
        <v>152</v>
      </c>
      <c r="E719" s="219" t="s">
        <v>1119</v>
      </c>
      <c r="F719" s="220" t="s">
        <v>1120</v>
      </c>
      <c r="G719" s="221" t="s">
        <v>155</v>
      </c>
      <c r="H719" s="222">
        <v>110.90000000000001</v>
      </c>
      <c r="I719" s="223"/>
      <c r="J719" s="224">
        <f>ROUND(I719*H719,2)</f>
        <v>0</v>
      </c>
      <c r="K719" s="220" t="s">
        <v>156</v>
      </c>
      <c r="L719" s="44"/>
      <c r="M719" s="225" t="s">
        <v>1</v>
      </c>
      <c r="N719" s="226" t="s">
        <v>41</v>
      </c>
      <c r="O719" s="91"/>
      <c r="P719" s="227">
        <f>O719*H719</f>
        <v>0</v>
      </c>
      <c r="Q719" s="227">
        <v>0</v>
      </c>
      <c r="R719" s="227">
        <f>Q719*H719</f>
        <v>0</v>
      </c>
      <c r="S719" s="227">
        <v>0</v>
      </c>
      <c r="T719" s="228">
        <f>S719*H719</f>
        <v>0</v>
      </c>
      <c r="U719" s="38"/>
      <c r="V719" s="38"/>
      <c r="W719" s="38"/>
      <c r="X719" s="38"/>
      <c r="Y719" s="38"/>
      <c r="Z719" s="38"/>
      <c r="AA719" s="38"/>
      <c r="AB719" s="38"/>
      <c r="AC719" s="38"/>
      <c r="AD719" s="38"/>
      <c r="AE719" s="38"/>
      <c r="AR719" s="229" t="s">
        <v>194</v>
      </c>
      <c r="AT719" s="229" t="s">
        <v>152</v>
      </c>
      <c r="AU719" s="229" t="s">
        <v>86</v>
      </c>
      <c r="AY719" s="17" t="s">
        <v>150</v>
      </c>
      <c r="BE719" s="230">
        <f>IF(N719="základní",J719,0)</f>
        <v>0</v>
      </c>
      <c r="BF719" s="230">
        <f>IF(N719="snížená",J719,0)</f>
        <v>0</v>
      </c>
      <c r="BG719" s="230">
        <f>IF(N719="zákl. přenesená",J719,0)</f>
        <v>0</v>
      </c>
      <c r="BH719" s="230">
        <f>IF(N719="sníž. přenesená",J719,0)</f>
        <v>0</v>
      </c>
      <c r="BI719" s="230">
        <f>IF(N719="nulová",J719,0)</f>
        <v>0</v>
      </c>
      <c r="BJ719" s="17" t="s">
        <v>84</v>
      </c>
      <c r="BK719" s="230">
        <f>ROUND(I719*H719,2)</f>
        <v>0</v>
      </c>
      <c r="BL719" s="17" t="s">
        <v>194</v>
      </c>
      <c r="BM719" s="229" t="s">
        <v>1121</v>
      </c>
    </row>
    <row r="720" s="2" customFormat="1">
      <c r="A720" s="38"/>
      <c r="B720" s="39"/>
      <c r="C720" s="218" t="s">
        <v>679</v>
      </c>
      <c r="D720" s="218" t="s">
        <v>152</v>
      </c>
      <c r="E720" s="219" t="s">
        <v>1122</v>
      </c>
      <c r="F720" s="220" t="s">
        <v>1123</v>
      </c>
      <c r="G720" s="221" t="s">
        <v>585</v>
      </c>
      <c r="H720" s="275"/>
      <c r="I720" s="223"/>
      <c r="J720" s="224">
        <f>ROUND(I720*H720,2)</f>
        <v>0</v>
      </c>
      <c r="K720" s="220" t="s">
        <v>156</v>
      </c>
      <c r="L720" s="44"/>
      <c r="M720" s="225" t="s">
        <v>1</v>
      </c>
      <c r="N720" s="226" t="s">
        <v>41</v>
      </c>
      <c r="O720" s="91"/>
      <c r="P720" s="227">
        <f>O720*H720</f>
        <v>0</v>
      </c>
      <c r="Q720" s="227">
        <v>0</v>
      </c>
      <c r="R720" s="227">
        <f>Q720*H720</f>
        <v>0</v>
      </c>
      <c r="S720" s="227">
        <v>0</v>
      </c>
      <c r="T720" s="228">
        <f>S720*H720</f>
        <v>0</v>
      </c>
      <c r="U720" s="38"/>
      <c r="V720" s="38"/>
      <c r="W720" s="38"/>
      <c r="X720" s="38"/>
      <c r="Y720" s="38"/>
      <c r="Z720" s="38"/>
      <c r="AA720" s="38"/>
      <c r="AB720" s="38"/>
      <c r="AC720" s="38"/>
      <c r="AD720" s="38"/>
      <c r="AE720" s="38"/>
      <c r="AR720" s="229" t="s">
        <v>194</v>
      </c>
      <c r="AT720" s="229" t="s">
        <v>152</v>
      </c>
      <c r="AU720" s="229" t="s">
        <v>86</v>
      </c>
      <c r="AY720" s="17" t="s">
        <v>150</v>
      </c>
      <c r="BE720" s="230">
        <f>IF(N720="základní",J720,0)</f>
        <v>0</v>
      </c>
      <c r="BF720" s="230">
        <f>IF(N720="snížená",J720,0)</f>
        <v>0</v>
      </c>
      <c r="BG720" s="230">
        <f>IF(N720="zákl. přenesená",J720,0)</f>
        <v>0</v>
      </c>
      <c r="BH720" s="230">
        <f>IF(N720="sníž. přenesená",J720,0)</f>
        <v>0</v>
      </c>
      <c r="BI720" s="230">
        <f>IF(N720="nulová",J720,0)</f>
        <v>0</v>
      </c>
      <c r="BJ720" s="17" t="s">
        <v>84</v>
      </c>
      <c r="BK720" s="230">
        <f>ROUND(I720*H720,2)</f>
        <v>0</v>
      </c>
      <c r="BL720" s="17" t="s">
        <v>194</v>
      </c>
      <c r="BM720" s="229" t="s">
        <v>1124</v>
      </c>
    </row>
    <row r="721" s="12" customFormat="1" ht="22.8" customHeight="1">
      <c r="A721" s="12"/>
      <c r="B721" s="202"/>
      <c r="C721" s="203"/>
      <c r="D721" s="204" t="s">
        <v>75</v>
      </c>
      <c r="E721" s="216" t="s">
        <v>1125</v>
      </c>
      <c r="F721" s="216" t="s">
        <v>1126</v>
      </c>
      <c r="G721" s="203"/>
      <c r="H721" s="203"/>
      <c r="I721" s="206"/>
      <c r="J721" s="217">
        <f>BK721</f>
        <v>0</v>
      </c>
      <c r="K721" s="203"/>
      <c r="L721" s="208"/>
      <c r="M721" s="209"/>
      <c r="N721" s="210"/>
      <c r="O721" s="210"/>
      <c r="P721" s="211">
        <f>SUM(P722:P734)</f>
        <v>0</v>
      </c>
      <c r="Q721" s="210"/>
      <c r="R721" s="211">
        <f>SUM(R722:R734)</f>
        <v>0</v>
      </c>
      <c r="S721" s="210"/>
      <c r="T721" s="212">
        <f>SUM(T722:T734)</f>
        <v>0</v>
      </c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R721" s="213" t="s">
        <v>86</v>
      </c>
      <c r="AT721" s="214" t="s">
        <v>75</v>
      </c>
      <c r="AU721" s="214" t="s">
        <v>84</v>
      </c>
      <c r="AY721" s="213" t="s">
        <v>150</v>
      </c>
      <c r="BK721" s="215">
        <f>SUM(BK722:BK734)</f>
        <v>0</v>
      </c>
    </row>
    <row r="722" s="2" customFormat="1" ht="16.5" customHeight="1">
      <c r="A722" s="38"/>
      <c r="B722" s="39"/>
      <c r="C722" s="218" t="s">
        <v>1127</v>
      </c>
      <c r="D722" s="218" t="s">
        <v>152</v>
      </c>
      <c r="E722" s="219" t="s">
        <v>1128</v>
      </c>
      <c r="F722" s="220" t="s">
        <v>1129</v>
      </c>
      <c r="G722" s="221" t="s">
        <v>155</v>
      </c>
      <c r="H722" s="222">
        <v>26.199999999999999</v>
      </c>
      <c r="I722" s="223"/>
      <c r="J722" s="224">
        <f>ROUND(I722*H722,2)</f>
        <v>0</v>
      </c>
      <c r="K722" s="220" t="s">
        <v>156</v>
      </c>
      <c r="L722" s="44"/>
      <c r="M722" s="225" t="s">
        <v>1</v>
      </c>
      <c r="N722" s="226" t="s">
        <v>41</v>
      </c>
      <c r="O722" s="91"/>
      <c r="P722" s="227">
        <f>O722*H722</f>
        <v>0</v>
      </c>
      <c r="Q722" s="227">
        <v>0</v>
      </c>
      <c r="R722" s="227">
        <f>Q722*H722</f>
        <v>0</v>
      </c>
      <c r="S722" s="227">
        <v>0</v>
      </c>
      <c r="T722" s="228">
        <f>S722*H722</f>
        <v>0</v>
      </c>
      <c r="U722" s="38"/>
      <c r="V722" s="38"/>
      <c r="W722" s="38"/>
      <c r="X722" s="38"/>
      <c r="Y722" s="38"/>
      <c r="Z722" s="38"/>
      <c r="AA722" s="38"/>
      <c r="AB722" s="38"/>
      <c r="AC722" s="38"/>
      <c r="AD722" s="38"/>
      <c r="AE722" s="38"/>
      <c r="AR722" s="229" t="s">
        <v>194</v>
      </c>
      <c r="AT722" s="229" t="s">
        <v>152</v>
      </c>
      <c r="AU722" s="229" t="s">
        <v>86</v>
      </c>
      <c r="AY722" s="17" t="s">
        <v>150</v>
      </c>
      <c r="BE722" s="230">
        <f>IF(N722="základní",J722,0)</f>
        <v>0</v>
      </c>
      <c r="BF722" s="230">
        <f>IF(N722="snížená",J722,0)</f>
        <v>0</v>
      </c>
      <c r="BG722" s="230">
        <f>IF(N722="zákl. přenesená",J722,0)</f>
        <v>0</v>
      </c>
      <c r="BH722" s="230">
        <f>IF(N722="sníž. přenesená",J722,0)</f>
        <v>0</v>
      </c>
      <c r="BI722" s="230">
        <f>IF(N722="nulová",J722,0)</f>
        <v>0</v>
      </c>
      <c r="BJ722" s="17" t="s">
        <v>84</v>
      </c>
      <c r="BK722" s="230">
        <f>ROUND(I722*H722,2)</f>
        <v>0</v>
      </c>
      <c r="BL722" s="17" t="s">
        <v>194</v>
      </c>
      <c r="BM722" s="229" t="s">
        <v>1130</v>
      </c>
    </row>
    <row r="723" s="13" customFormat="1">
      <c r="A723" s="13"/>
      <c r="B723" s="231"/>
      <c r="C723" s="232"/>
      <c r="D723" s="233" t="s">
        <v>158</v>
      </c>
      <c r="E723" s="234" t="s">
        <v>1</v>
      </c>
      <c r="F723" s="235" t="s">
        <v>1131</v>
      </c>
      <c r="G723" s="232"/>
      <c r="H723" s="236">
        <v>26.199999999999999</v>
      </c>
      <c r="I723" s="237"/>
      <c r="J723" s="232"/>
      <c r="K723" s="232"/>
      <c r="L723" s="238"/>
      <c r="M723" s="239"/>
      <c r="N723" s="240"/>
      <c r="O723" s="240"/>
      <c r="P723" s="240"/>
      <c r="Q723" s="240"/>
      <c r="R723" s="240"/>
      <c r="S723" s="240"/>
      <c r="T723" s="241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T723" s="242" t="s">
        <v>158</v>
      </c>
      <c r="AU723" s="242" t="s">
        <v>86</v>
      </c>
      <c r="AV723" s="13" t="s">
        <v>86</v>
      </c>
      <c r="AW723" s="13" t="s">
        <v>32</v>
      </c>
      <c r="AX723" s="13" t="s">
        <v>76</v>
      </c>
      <c r="AY723" s="242" t="s">
        <v>150</v>
      </c>
    </row>
    <row r="724" s="14" customFormat="1">
      <c r="A724" s="14"/>
      <c r="B724" s="243"/>
      <c r="C724" s="244"/>
      <c r="D724" s="233" t="s">
        <v>158</v>
      </c>
      <c r="E724" s="245" t="s">
        <v>1</v>
      </c>
      <c r="F724" s="246" t="s">
        <v>160</v>
      </c>
      <c r="G724" s="244"/>
      <c r="H724" s="247">
        <v>26.199999999999999</v>
      </c>
      <c r="I724" s="248"/>
      <c r="J724" s="244"/>
      <c r="K724" s="244"/>
      <c r="L724" s="249"/>
      <c r="M724" s="250"/>
      <c r="N724" s="251"/>
      <c r="O724" s="251"/>
      <c r="P724" s="251"/>
      <c r="Q724" s="251"/>
      <c r="R724" s="251"/>
      <c r="S724" s="251"/>
      <c r="T724" s="252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T724" s="253" t="s">
        <v>158</v>
      </c>
      <c r="AU724" s="253" t="s">
        <v>86</v>
      </c>
      <c r="AV724" s="14" t="s">
        <v>157</v>
      </c>
      <c r="AW724" s="14" t="s">
        <v>32</v>
      </c>
      <c r="AX724" s="14" t="s">
        <v>84</v>
      </c>
      <c r="AY724" s="253" t="s">
        <v>150</v>
      </c>
    </row>
    <row r="725" s="2" customFormat="1">
      <c r="A725" s="38"/>
      <c r="B725" s="39"/>
      <c r="C725" s="218" t="s">
        <v>684</v>
      </c>
      <c r="D725" s="218" t="s">
        <v>152</v>
      </c>
      <c r="E725" s="219" t="s">
        <v>1132</v>
      </c>
      <c r="F725" s="220" t="s">
        <v>1133</v>
      </c>
      <c r="G725" s="221" t="s">
        <v>155</v>
      </c>
      <c r="H725" s="222">
        <v>26.199999999999999</v>
      </c>
      <c r="I725" s="223"/>
      <c r="J725" s="224">
        <f>ROUND(I725*H725,2)</f>
        <v>0</v>
      </c>
      <c r="K725" s="220" t="s">
        <v>156</v>
      </c>
      <c r="L725" s="44"/>
      <c r="M725" s="225" t="s">
        <v>1</v>
      </c>
      <c r="N725" s="226" t="s">
        <v>41</v>
      </c>
      <c r="O725" s="91"/>
      <c r="P725" s="227">
        <f>O725*H725</f>
        <v>0</v>
      </c>
      <c r="Q725" s="227">
        <v>0</v>
      </c>
      <c r="R725" s="227">
        <f>Q725*H725</f>
        <v>0</v>
      </c>
      <c r="S725" s="227">
        <v>0</v>
      </c>
      <c r="T725" s="228">
        <f>S725*H725</f>
        <v>0</v>
      </c>
      <c r="U725" s="38"/>
      <c r="V725" s="38"/>
      <c r="W725" s="38"/>
      <c r="X725" s="38"/>
      <c r="Y725" s="38"/>
      <c r="Z725" s="38"/>
      <c r="AA725" s="38"/>
      <c r="AB725" s="38"/>
      <c r="AC725" s="38"/>
      <c r="AD725" s="38"/>
      <c r="AE725" s="38"/>
      <c r="AR725" s="229" t="s">
        <v>194</v>
      </c>
      <c r="AT725" s="229" t="s">
        <v>152</v>
      </c>
      <c r="AU725" s="229" t="s">
        <v>86</v>
      </c>
      <c r="AY725" s="17" t="s">
        <v>150</v>
      </c>
      <c r="BE725" s="230">
        <f>IF(N725="základní",J725,0)</f>
        <v>0</v>
      </c>
      <c r="BF725" s="230">
        <f>IF(N725="snížená",J725,0)</f>
        <v>0</v>
      </c>
      <c r="BG725" s="230">
        <f>IF(N725="zákl. přenesená",J725,0)</f>
        <v>0</v>
      </c>
      <c r="BH725" s="230">
        <f>IF(N725="sníž. přenesená",J725,0)</f>
        <v>0</v>
      </c>
      <c r="BI725" s="230">
        <f>IF(N725="nulová",J725,0)</f>
        <v>0</v>
      </c>
      <c r="BJ725" s="17" t="s">
        <v>84</v>
      </c>
      <c r="BK725" s="230">
        <f>ROUND(I725*H725,2)</f>
        <v>0</v>
      </c>
      <c r="BL725" s="17" t="s">
        <v>194</v>
      </c>
      <c r="BM725" s="229" t="s">
        <v>1134</v>
      </c>
    </row>
    <row r="726" s="2" customFormat="1" ht="21.75" customHeight="1">
      <c r="A726" s="38"/>
      <c r="B726" s="39"/>
      <c r="C726" s="218" t="s">
        <v>1135</v>
      </c>
      <c r="D726" s="218" t="s">
        <v>152</v>
      </c>
      <c r="E726" s="219" t="s">
        <v>1136</v>
      </c>
      <c r="F726" s="220" t="s">
        <v>1137</v>
      </c>
      <c r="G726" s="221" t="s">
        <v>155</v>
      </c>
      <c r="H726" s="222">
        <v>16.899999999999999</v>
      </c>
      <c r="I726" s="223"/>
      <c r="J726" s="224">
        <f>ROUND(I726*H726,2)</f>
        <v>0</v>
      </c>
      <c r="K726" s="220" t="s">
        <v>156</v>
      </c>
      <c r="L726" s="44"/>
      <c r="M726" s="225" t="s">
        <v>1</v>
      </c>
      <c r="N726" s="226" t="s">
        <v>41</v>
      </c>
      <c r="O726" s="91"/>
      <c r="P726" s="227">
        <f>O726*H726</f>
        <v>0</v>
      </c>
      <c r="Q726" s="227">
        <v>0</v>
      </c>
      <c r="R726" s="227">
        <f>Q726*H726</f>
        <v>0</v>
      </c>
      <c r="S726" s="227">
        <v>0</v>
      </c>
      <c r="T726" s="228">
        <f>S726*H726</f>
        <v>0</v>
      </c>
      <c r="U726" s="38"/>
      <c r="V726" s="38"/>
      <c r="W726" s="38"/>
      <c r="X726" s="38"/>
      <c r="Y726" s="38"/>
      <c r="Z726" s="38"/>
      <c r="AA726" s="38"/>
      <c r="AB726" s="38"/>
      <c r="AC726" s="38"/>
      <c r="AD726" s="38"/>
      <c r="AE726" s="38"/>
      <c r="AR726" s="229" t="s">
        <v>194</v>
      </c>
      <c r="AT726" s="229" t="s">
        <v>152</v>
      </c>
      <c r="AU726" s="229" t="s">
        <v>86</v>
      </c>
      <c r="AY726" s="17" t="s">
        <v>150</v>
      </c>
      <c r="BE726" s="230">
        <f>IF(N726="základní",J726,0)</f>
        <v>0</v>
      </c>
      <c r="BF726" s="230">
        <f>IF(N726="snížená",J726,0)</f>
        <v>0</v>
      </c>
      <c r="BG726" s="230">
        <f>IF(N726="zákl. přenesená",J726,0)</f>
        <v>0</v>
      </c>
      <c r="BH726" s="230">
        <f>IF(N726="sníž. přenesená",J726,0)</f>
        <v>0</v>
      </c>
      <c r="BI726" s="230">
        <f>IF(N726="nulová",J726,0)</f>
        <v>0</v>
      </c>
      <c r="BJ726" s="17" t="s">
        <v>84</v>
      </c>
      <c r="BK726" s="230">
        <f>ROUND(I726*H726,2)</f>
        <v>0</v>
      </c>
      <c r="BL726" s="17" t="s">
        <v>194</v>
      </c>
      <c r="BM726" s="229" t="s">
        <v>1138</v>
      </c>
    </row>
    <row r="727" s="2" customFormat="1" ht="21.75" customHeight="1">
      <c r="A727" s="38"/>
      <c r="B727" s="39"/>
      <c r="C727" s="265" t="s">
        <v>689</v>
      </c>
      <c r="D727" s="265" t="s">
        <v>350</v>
      </c>
      <c r="E727" s="266" t="s">
        <v>1139</v>
      </c>
      <c r="F727" s="267" t="s">
        <v>1140</v>
      </c>
      <c r="G727" s="268" t="s">
        <v>155</v>
      </c>
      <c r="H727" s="269">
        <v>18.59</v>
      </c>
      <c r="I727" s="270"/>
      <c r="J727" s="271">
        <f>ROUND(I727*H727,2)</f>
        <v>0</v>
      </c>
      <c r="K727" s="267" t="s">
        <v>156</v>
      </c>
      <c r="L727" s="272"/>
      <c r="M727" s="273" t="s">
        <v>1</v>
      </c>
      <c r="N727" s="274" t="s">
        <v>41</v>
      </c>
      <c r="O727" s="91"/>
      <c r="P727" s="227">
        <f>O727*H727</f>
        <v>0</v>
      </c>
      <c r="Q727" s="227">
        <v>0</v>
      </c>
      <c r="R727" s="227">
        <f>Q727*H727</f>
        <v>0</v>
      </c>
      <c r="S727" s="227">
        <v>0</v>
      </c>
      <c r="T727" s="228">
        <f>S727*H727</f>
        <v>0</v>
      </c>
      <c r="U727" s="38"/>
      <c r="V727" s="38"/>
      <c r="W727" s="38"/>
      <c r="X727" s="38"/>
      <c r="Y727" s="38"/>
      <c r="Z727" s="38"/>
      <c r="AA727" s="38"/>
      <c r="AB727" s="38"/>
      <c r="AC727" s="38"/>
      <c r="AD727" s="38"/>
      <c r="AE727" s="38"/>
      <c r="AR727" s="229" t="s">
        <v>309</v>
      </c>
      <c r="AT727" s="229" t="s">
        <v>350</v>
      </c>
      <c r="AU727" s="229" t="s">
        <v>86</v>
      </c>
      <c r="AY727" s="17" t="s">
        <v>150</v>
      </c>
      <c r="BE727" s="230">
        <f>IF(N727="základní",J727,0)</f>
        <v>0</v>
      </c>
      <c r="BF727" s="230">
        <f>IF(N727="snížená",J727,0)</f>
        <v>0</v>
      </c>
      <c r="BG727" s="230">
        <f>IF(N727="zákl. přenesená",J727,0)</f>
        <v>0</v>
      </c>
      <c r="BH727" s="230">
        <f>IF(N727="sníž. přenesená",J727,0)</f>
        <v>0</v>
      </c>
      <c r="BI727" s="230">
        <f>IF(N727="nulová",J727,0)</f>
        <v>0</v>
      </c>
      <c r="BJ727" s="17" t="s">
        <v>84</v>
      </c>
      <c r="BK727" s="230">
        <f>ROUND(I727*H727,2)</f>
        <v>0</v>
      </c>
      <c r="BL727" s="17" t="s">
        <v>194</v>
      </c>
      <c r="BM727" s="229" t="s">
        <v>1141</v>
      </c>
    </row>
    <row r="728" s="13" customFormat="1">
      <c r="A728" s="13"/>
      <c r="B728" s="231"/>
      <c r="C728" s="232"/>
      <c r="D728" s="233" t="s">
        <v>158</v>
      </c>
      <c r="E728" s="234" t="s">
        <v>1</v>
      </c>
      <c r="F728" s="235" t="s">
        <v>1142</v>
      </c>
      <c r="G728" s="232"/>
      <c r="H728" s="236">
        <v>18.59</v>
      </c>
      <c r="I728" s="237"/>
      <c r="J728" s="232"/>
      <c r="K728" s="232"/>
      <c r="L728" s="238"/>
      <c r="M728" s="239"/>
      <c r="N728" s="240"/>
      <c r="O728" s="240"/>
      <c r="P728" s="240"/>
      <c r="Q728" s="240"/>
      <c r="R728" s="240"/>
      <c r="S728" s="240"/>
      <c r="T728" s="241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T728" s="242" t="s">
        <v>158</v>
      </c>
      <c r="AU728" s="242" t="s">
        <v>86</v>
      </c>
      <c r="AV728" s="13" t="s">
        <v>86</v>
      </c>
      <c r="AW728" s="13" t="s">
        <v>32</v>
      </c>
      <c r="AX728" s="13" t="s">
        <v>76</v>
      </c>
      <c r="AY728" s="242" t="s">
        <v>150</v>
      </c>
    </row>
    <row r="729" s="14" customFormat="1">
      <c r="A729" s="14"/>
      <c r="B729" s="243"/>
      <c r="C729" s="244"/>
      <c r="D729" s="233" t="s">
        <v>158</v>
      </c>
      <c r="E729" s="245" t="s">
        <v>1</v>
      </c>
      <c r="F729" s="246" t="s">
        <v>160</v>
      </c>
      <c r="G729" s="244"/>
      <c r="H729" s="247">
        <v>18.59</v>
      </c>
      <c r="I729" s="248"/>
      <c r="J729" s="244"/>
      <c r="K729" s="244"/>
      <c r="L729" s="249"/>
      <c r="M729" s="250"/>
      <c r="N729" s="251"/>
      <c r="O729" s="251"/>
      <c r="P729" s="251"/>
      <c r="Q729" s="251"/>
      <c r="R729" s="251"/>
      <c r="S729" s="251"/>
      <c r="T729" s="252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T729" s="253" t="s">
        <v>158</v>
      </c>
      <c r="AU729" s="253" t="s">
        <v>86</v>
      </c>
      <c r="AV729" s="14" t="s">
        <v>157</v>
      </c>
      <c r="AW729" s="14" t="s">
        <v>32</v>
      </c>
      <c r="AX729" s="14" t="s">
        <v>84</v>
      </c>
      <c r="AY729" s="253" t="s">
        <v>150</v>
      </c>
    </row>
    <row r="730" s="2" customFormat="1">
      <c r="A730" s="38"/>
      <c r="B730" s="39"/>
      <c r="C730" s="218" t="s">
        <v>1143</v>
      </c>
      <c r="D730" s="218" t="s">
        <v>152</v>
      </c>
      <c r="E730" s="219" t="s">
        <v>1144</v>
      </c>
      <c r="F730" s="220" t="s">
        <v>1145</v>
      </c>
      <c r="G730" s="221" t="s">
        <v>155</v>
      </c>
      <c r="H730" s="222">
        <v>9.3000000000000007</v>
      </c>
      <c r="I730" s="223"/>
      <c r="J730" s="224">
        <f>ROUND(I730*H730,2)</f>
        <v>0</v>
      </c>
      <c r="K730" s="220" t="s">
        <v>156</v>
      </c>
      <c r="L730" s="44"/>
      <c r="M730" s="225" t="s">
        <v>1</v>
      </c>
      <c r="N730" s="226" t="s">
        <v>41</v>
      </c>
      <c r="O730" s="91"/>
      <c r="P730" s="227">
        <f>O730*H730</f>
        <v>0</v>
      </c>
      <c r="Q730" s="227">
        <v>0</v>
      </c>
      <c r="R730" s="227">
        <f>Q730*H730</f>
        <v>0</v>
      </c>
      <c r="S730" s="227">
        <v>0</v>
      </c>
      <c r="T730" s="228">
        <f>S730*H730</f>
        <v>0</v>
      </c>
      <c r="U730" s="38"/>
      <c r="V730" s="38"/>
      <c r="W730" s="38"/>
      <c r="X730" s="38"/>
      <c r="Y730" s="38"/>
      <c r="Z730" s="38"/>
      <c r="AA730" s="38"/>
      <c r="AB730" s="38"/>
      <c r="AC730" s="38"/>
      <c r="AD730" s="38"/>
      <c r="AE730" s="38"/>
      <c r="AR730" s="229" t="s">
        <v>194</v>
      </c>
      <c r="AT730" s="229" t="s">
        <v>152</v>
      </c>
      <c r="AU730" s="229" t="s">
        <v>86</v>
      </c>
      <c r="AY730" s="17" t="s">
        <v>150</v>
      </c>
      <c r="BE730" s="230">
        <f>IF(N730="základní",J730,0)</f>
        <v>0</v>
      </c>
      <c r="BF730" s="230">
        <f>IF(N730="snížená",J730,0)</f>
        <v>0</v>
      </c>
      <c r="BG730" s="230">
        <f>IF(N730="zákl. přenesená",J730,0)</f>
        <v>0</v>
      </c>
      <c r="BH730" s="230">
        <f>IF(N730="sníž. přenesená",J730,0)</f>
        <v>0</v>
      </c>
      <c r="BI730" s="230">
        <f>IF(N730="nulová",J730,0)</f>
        <v>0</v>
      </c>
      <c r="BJ730" s="17" t="s">
        <v>84</v>
      </c>
      <c r="BK730" s="230">
        <f>ROUND(I730*H730,2)</f>
        <v>0</v>
      </c>
      <c r="BL730" s="17" t="s">
        <v>194</v>
      </c>
      <c r="BM730" s="229" t="s">
        <v>1146</v>
      </c>
    </row>
    <row r="731" s="2" customFormat="1" ht="16.5" customHeight="1">
      <c r="A731" s="38"/>
      <c r="B731" s="39"/>
      <c r="C731" s="265" t="s">
        <v>693</v>
      </c>
      <c r="D731" s="265" t="s">
        <v>350</v>
      </c>
      <c r="E731" s="266" t="s">
        <v>1147</v>
      </c>
      <c r="F731" s="267" t="s">
        <v>1148</v>
      </c>
      <c r="G731" s="268" t="s">
        <v>155</v>
      </c>
      <c r="H731" s="269">
        <v>10.23</v>
      </c>
      <c r="I731" s="270"/>
      <c r="J731" s="271">
        <f>ROUND(I731*H731,2)</f>
        <v>0</v>
      </c>
      <c r="K731" s="267" t="s">
        <v>156</v>
      </c>
      <c r="L731" s="272"/>
      <c r="M731" s="273" t="s">
        <v>1</v>
      </c>
      <c r="N731" s="274" t="s">
        <v>41</v>
      </c>
      <c r="O731" s="91"/>
      <c r="P731" s="227">
        <f>O731*H731</f>
        <v>0</v>
      </c>
      <c r="Q731" s="227">
        <v>0</v>
      </c>
      <c r="R731" s="227">
        <f>Q731*H731</f>
        <v>0</v>
      </c>
      <c r="S731" s="227">
        <v>0</v>
      </c>
      <c r="T731" s="228">
        <f>S731*H731</f>
        <v>0</v>
      </c>
      <c r="U731" s="38"/>
      <c r="V731" s="38"/>
      <c r="W731" s="38"/>
      <c r="X731" s="38"/>
      <c r="Y731" s="38"/>
      <c r="Z731" s="38"/>
      <c r="AA731" s="38"/>
      <c r="AB731" s="38"/>
      <c r="AC731" s="38"/>
      <c r="AD731" s="38"/>
      <c r="AE731" s="38"/>
      <c r="AR731" s="229" t="s">
        <v>309</v>
      </c>
      <c r="AT731" s="229" t="s">
        <v>350</v>
      </c>
      <c r="AU731" s="229" t="s">
        <v>86</v>
      </c>
      <c r="AY731" s="17" t="s">
        <v>150</v>
      </c>
      <c r="BE731" s="230">
        <f>IF(N731="základní",J731,0)</f>
        <v>0</v>
      </c>
      <c r="BF731" s="230">
        <f>IF(N731="snížená",J731,0)</f>
        <v>0</v>
      </c>
      <c r="BG731" s="230">
        <f>IF(N731="zákl. přenesená",J731,0)</f>
        <v>0</v>
      </c>
      <c r="BH731" s="230">
        <f>IF(N731="sníž. přenesená",J731,0)</f>
        <v>0</v>
      </c>
      <c r="BI731" s="230">
        <f>IF(N731="nulová",J731,0)</f>
        <v>0</v>
      </c>
      <c r="BJ731" s="17" t="s">
        <v>84</v>
      </c>
      <c r="BK731" s="230">
        <f>ROUND(I731*H731,2)</f>
        <v>0</v>
      </c>
      <c r="BL731" s="17" t="s">
        <v>194</v>
      </c>
      <c r="BM731" s="229" t="s">
        <v>1149</v>
      </c>
    </row>
    <row r="732" s="13" customFormat="1">
      <c r="A732" s="13"/>
      <c r="B732" s="231"/>
      <c r="C732" s="232"/>
      <c r="D732" s="233" t="s">
        <v>158</v>
      </c>
      <c r="E732" s="234" t="s">
        <v>1</v>
      </c>
      <c r="F732" s="235" t="s">
        <v>1150</v>
      </c>
      <c r="G732" s="232"/>
      <c r="H732" s="236">
        <v>10.23</v>
      </c>
      <c r="I732" s="237"/>
      <c r="J732" s="232"/>
      <c r="K732" s="232"/>
      <c r="L732" s="238"/>
      <c r="M732" s="239"/>
      <c r="N732" s="240"/>
      <c r="O732" s="240"/>
      <c r="P732" s="240"/>
      <c r="Q732" s="240"/>
      <c r="R732" s="240"/>
      <c r="S732" s="240"/>
      <c r="T732" s="241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T732" s="242" t="s">
        <v>158</v>
      </c>
      <c r="AU732" s="242" t="s">
        <v>86</v>
      </c>
      <c r="AV732" s="13" t="s">
        <v>86</v>
      </c>
      <c r="AW732" s="13" t="s">
        <v>32</v>
      </c>
      <c r="AX732" s="13" t="s">
        <v>76</v>
      </c>
      <c r="AY732" s="242" t="s">
        <v>150</v>
      </c>
    </row>
    <row r="733" s="14" customFormat="1">
      <c r="A733" s="14"/>
      <c r="B733" s="243"/>
      <c r="C733" s="244"/>
      <c r="D733" s="233" t="s">
        <v>158</v>
      </c>
      <c r="E733" s="245" t="s">
        <v>1</v>
      </c>
      <c r="F733" s="246" t="s">
        <v>160</v>
      </c>
      <c r="G733" s="244"/>
      <c r="H733" s="247">
        <v>10.23</v>
      </c>
      <c r="I733" s="248"/>
      <c r="J733" s="244"/>
      <c r="K733" s="244"/>
      <c r="L733" s="249"/>
      <c r="M733" s="250"/>
      <c r="N733" s="251"/>
      <c r="O733" s="251"/>
      <c r="P733" s="251"/>
      <c r="Q733" s="251"/>
      <c r="R733" s="251"/>
      <c r="S733" s="251"/>
      <c r="T733" s="252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T733" s="253" t="s">
        <v>158</v>
      </c>
      <c r="AU733" s="253" t="s">
        <v>86</v>
      </c>
      <c r="AV733" s="14" t="s">
        <v>157</v>
      </c>
      <c r="AW733" s="14" t="s">
        <v>32</v>
      </c>
      <c r="AX733" s="14" t="s">
        <v>84</v>
      </c>
      <c r="AY733" s="253" t="s">
        <v>150</v>
      </c>
    </row>
    <row r="734" s="2" customFormat="1">
      <c r="A734" s="38"/>
      <c r="B734" s="39"/>
      <c r="C734" s="218" t="s">
        <v>1151</v>
      </c>
      <c r="D734" s="218" t="s">
        <v>152</v>
      </c>
      <c r="E734" s="219" t="s">
        <v>1152</v>
      </c>
      <c r="F734" s="220" t="s">
        <v>1153</v>
      </c>
      <c r="G734" s="221" t="s">
        <v>585</v>
      </c>
      <c r="H734" s="275"/>
      <c r="I734" s="223"/>
      <c r="J734" s="224">
        <f>ROUND(I734*H734,2)</f>
        <v>0</v>
      </c>
      <c r="K734" s="220" t="s">
        <v>156</v>
      </c>
      <c r="L734" s="44"/>
      <c r="M734" s="225" t="s">
        <v>1</v>
      </c>
      <c r="N734" s="226" t="s">
        <v>41</v>
      </c>
      <c r="O734" s="91"/>
      <c r="P734" s="227">
        <f>O734*H734</f>
        <v>0</v>
      </c>
      <c r="Q734" s="227">
        <v>0</v>
      </c>
      <c r="R734" s="227">
        <f>Q734*H734</f>
        <v>0</v>
      </c>
      <c r="S734" s="227">
        <v>0</v>
      </c>
      <c r="T734" s="228">
        <f>S734*H734</f>
        <v>0</v>
      </c>
      <c r="U734" s="38"/>
      <c r="V734" s="38"/>
      <c r="W734" s="38"/>
      <c r="X734" s="38"/>
      <c r="Y734" s="38"/>
      <c r="Z734" s="38"/>
      <c r="AA734" s="38"/>
      <c r="AB734" s="38"/>
      <c r="AC734" s="38"/>
      <c r="AD734" s="38"/>
      <c r="AE734" s="38"/>
      <c r="AR734" s="229" t="s">
        <v>194</v>
      </c>
      <c r="AT734" s="229" t="s">
        <v>152</v>
      </c>
      <c r="AU734" s="229" t="s">
        <v>86</v>
      </c>
      <c r="AY734" s="17" t="s">
        <v>150</v>
      </c>
      <c r="BE734" s="230">
        <f>IF(N734="základní",J734,0)</f>
        <v>0</v>
      </c>
      <c r="BF734" s="230">
        <f>IF(N734="snížená",J734,0)</f>
        <v>0</v>
      </c>
      <c r="BG734" s="230">
        <f>IF(N734="zákl. přenesená",J734,0)</f>
        <v>0</v>
      </c>
      <c r="BH734" s="230">
        <f>IF(N734="sníž. přenesená",J734,0)</f>
        <v>0</v>
      </c>
      <c r="BI734" s="230">
        <f>IF(N734="nulová",J734,0)</f>
        <v>0</v>
      </c>
      <c r="BJ734" s="17" t="s">
        <v>84</v>
      </c>
      <c r="BK734" s="230">
        <f>ROUND(I734*H734,2)</f>
        <v>0</v>
      </c>
      <c r="BL734" s="17" t="s">
        <v>194</v>
      </c>
      <c r="BM734" s="229" t="s">
        <v>1154</v>
      </c>
    </row>
    <row r="735" s="12" customFormat="1" ht="22.8" customHeight="1">
      <c r="A735" s="12"/>
      <c r="B735" s="202"/>
      <c r="C735" s="203"/>
      <c r="D735" s="204" t="s">
        <v>75</v>
      </c>
      <c r="E735" s="216" t="s">
        <v>1155</v>
      </c>
      <c r="F735" s="216" t="s">
        <v>1156</v>
      </c>
      <c r="G735" s="203"/>
      <c r="H735" s="203"/>
      <c r="I735" s="206"/>
      <c r="J735" s="217">
        <f>BK735</f>
        <v>0</v>
      </c>
      <c r="K735" s="203"/>
      <c r="L735" s="208"/>
      <c r="M735" s="209"/>
      <c r="N735" s="210"/>
      <c r="O735" s="210"/>
      <c r="P735" s="211">
        <f>SUM(P736:P757)</f>
        <v>0</v>
      </c>
      <c r="Q735" s="210"/>
      <c r="R735" s="211">
        <f>SUM(R736:R757)</f>
        <v>0</v>
      </c>
      <c r="S735" s="210"/>
      <c r="T735" s="212">
        <f>SUM(T736:T757)</f>
        <v>0</v>
      </c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R735" s="213" t="s">
        <v>86</v>
      </c>
      <c r="AT735" s="214" t="s">
        <v>75</v>
      </c>
      <c r="AU735" s="214" t="s">
        <v>84</v>
      </c>
      <c r="AY735" s="213" t="s">
        <v>150</v>
      </c>
      <c r="BK735" s="215">
        <f>SUM(BK736:BK757)</f>
        <v>0</v>
      </c>
    </row>
    <row r="736" s="2" customFormat="1">
      <c r="A736" s="38"/>
      <c r="B736" s="39"/>
      <c r="C736" s="218" t="s">
        <v>697</v>
      </c>
      <c r="D736" s="218" t="s">
        <v>152</v>
      </c>
      <c r="E736" s="219" t="s">
        <v>1157</v>
      </c>
      <c r="F736" s="220" t="s">
        <v>1158</v>
      </c>
      <c r="G736" s="221" t="s">
        <v>155</v>
      </c>
      <c r="H736" s="222">
        <v>110.39</v>
      </c>
      <c r="I736" s="223"/>
      <c r="J736" s="224">
        <f>ROUND(I736*H736,2)</f>
        <v>0</v>
      </c>
      <c r="K736" s="220" t="s">
        <v>156</v>
      </c>
      <c r="L736" s="44"/>
      <c r="M736" s="225" t="s">
        <v>1</v>
      </c>
      <c r="N736" s="226" t="s">
        <v>41</v>
      </c>
      <c r="O736" s="91"/>
      <c r="P736" s="227">
        <f>O736*H736</f>
        <v>0</v>
      </c>
      <c r="Q736" s="227">
        <v>0</v>
      </c>
      <c r="R736" s="227">
        <f>Q736*H736</f>
        <v>0</v>
      </c>
      <c r="S736" s="227">
        <v>0</v>
      </c>
      <c r="T736" s="228">
        <f>S736*H736</f>
        <v>0</v>
      </c>
      <c r="U736" s="38"/>
      <c r="V736" s="38"/>
      <c r="W736" s="38"/>
      <c r="X736" s="38"/>
      <c r="Y736" s="38"/>
      <c r="Z736" s="38"/>
      <c r="AA736" s="38"/>
      <c r="AB736" s="38"/>
      <c r="AC736" s="38"/>
      <c r="AD736" s="38"/>
      <c r="AE736" s="38"/>
      <c r="AR736" s="229" t="s">
        <v>194</v>
      </c>
      <c r="AT736" s="229" t="s">
        <v>152</v>
      </c>
      <c r="AU736" s="229" t="s">
        <v>86</v>
      </c>
      <c r="AY736" s="17" t="s">
        <v>150</v>
      </c>
      <c r="BE736" s="230">
        <f>IF(N736="základní",J736,0)</f>
        <v>0</v>
      </c>
      <c r="BF736" s="230">
        <f>IF(N736="snížená",J736,0)</f>
        <v>0</v>
      </c>
      <c r="BG736" s="230">
        <f>IF(N736="zákl. přenesená",J736,0)</f>
        <v>0</v>
      </c>
      <c r="BH736" s="230">
        <f>IF(N736="sníž. přenesená",J736,0)</f>
        <v>0</v>
      </c>
      <c r="BI736" s="230">
        <f>IF(N736="nulová",J736,0)</f>
        <v>0</v>
      </c>
      <c r="BJ736" s="17" t="s">
        <v>84</v>
      </c>
      <c r="BK736" s="230">
        <f>ROUND(I736*H736,2)</f>
        <v>0</v>
      </c>
      <c r="BL736" s="17" t="s">
        <v>194</v>
      </c>
      <c r="BM736" s="229" t="s">
        <v>1159</v>
      </c>
    </row>
    <row r="737" s="13" customFormat="1">
      <c r="A737" s="13"/>
      <c r="B737" s="231"/>
      <c r="C737" s="232"/>
      <c r="D737" s="233" t="s">
        <v>158</v>
      </c>
      <c r="E737" s="234" t="s">
        <v>1</v>
      </c>
      <c r="F737" s="235" t="s">
        <v>1160</v>
      </c>
      <c r="G737" s="232"/>
      <c r="H737" s="236">
        <v>19.600000000000001</v>
      </c>
      <c r="I737" s="237"/>
      <c r="J737" s="232"/>
      <c r="K737" s="232"/>
      <c r="L737" s="238"/>
      <c r="M737" s="239"/>
      <c r="N737" s="240"/>
      <c r="O737" s="240"/>
      <c r="P737" s="240"/>
      <c r="Q737" s="240"/>
      <c r="R737" s="240"/>
      <c r="S737" s="240"/>
      <c r="T737" s="241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242" t="s">
        <v>158</v>
      </c>
      <c r="AU737" s="242" t="s">
        <v>86</v>
      </c>
      <c r="AV737" s="13" t="s">
        <v>86</v>
      </c>
      <c r="AW737" s="13" t="s">
        <v>32</v>
      </c>
      <c r="AX737" s="13" t="s">
        <v>76</v>
      </c>
      <c r="AY737" s="242" t="s">
        <v>150</v>
      </c>
    </row>
    <row r="738" s="13" customFormat="1">
      <c r="A738" s="13"/>
      <c r="B738" s="231"/>
      <c r="C738" s="232"/>
      <c r="D738" s="233" t="s">
        <v>158</v>
      </c>
      <c r="E738" s="234" t="s">
        <v>1</v>
      </c>
      <c r="F738" s="235" t="s">
        <v>1161</v>
      </c>
      <c r="G738" s="232"/>
      <c r="H738" s="236">
        <v>10.34</v>
      </c>
      <c r="I738" s="237"/>
      <c r="J738" s="232"/>
      <c r="K738" s="232"/>
      <c r="L738" s="238"/>
      <c r="M738" s="239"/>
      <c r="N738" s="240"/>
      <c r="O738" s="240"/>
      <c r="P738" s="240"/>
      <c r="Q738" s="240"/>
      <c r="R738" s="240"/>
      <c r="S738" s="240"/>
      <c r="T738" s="241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T738" s="242" t="s">
        <v>158</v>
      </c>
      <c r="AU738" s="242" t="s">
        <v>86</v>
      </c>
      <c r="AV738" s="13" t="s">
        <v>86</v>
      </c>
      <c r="AW738" s="13" t="s">
        <v>32</v>
      </c>
      <c r="AX738" s="13" t="s">
        <v>76</v>
      </c>
      <c r="AY738" s="242" t="s">
        <v>150</v>
      </c>
    </row>
    <row r="739" s="15" customFormat="1">
      <c r="A739" s="15"/>
      <c r="B739" s="254"/>
      <c r="C739" s="255"/>
      <c r="D739" s="233" t="s">
        <v>158</v>
      </c>
      <c r="E739" s="256" t="s">
        <v>1</v>
      </c>
      <c r="F739" s="257" t="s">
        <v>210</v>
      </c>
      <c r="G739" s="255"/>
      <c r="H739" s="258">
        <v>29.940000000000001</v>
      </c>
      <c r="I739" s="259"/>
      <c r="J739" s="255"/>
      <c r="K739" s="255"/>
      <c r="L739" s="260"/>
      <c r="M739" s="261"/>
      <c r="N739" s="262"/>
      <c r="O739" s="262"/>
      <c r="P739" s="262"/>
      <c r="Q739" s="262"/>
      <c r="R739" s="262"/>
      <c r="S739" s="262"/>
      <c r="T739" s="263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T739" s="264" t="s">
        <v>158</v>
      </c>
      <c r="AU739" s="264" t="s">
        <v>86</v>
      </c>
      <c r="AV739" s="15" t="s">
        <v>165</v>
      </c>
      <c r="AW739" s="15" t="s">
        <v>32</v>
      </c>
      <c r="AX739" s="15" t="s">
        <v>76</v>
      </c>
      <c r="AY739" s="264" t="s">
        <v>150</v>
      </c>
    </row>
    <row r="740" s="13" customFormat="1">
      <c r="A740" s="13"/>
      <c r="B740" s="231"/>
      <c r="C740" s="232"/>
      <c r="D740" s="233" t="s">
        <v>158</v>
      </c>
      <c r="E740" s="234" t="s">
        <v>1</v>
      </c>
      <c r="F740" s="235" t="s">
        <v>1162</v>
      </c>
      <c r="G740" s="232"/>
      <c r="H740" s="236">
        <v>16.75</v>
      </c>
      <c r="I740" s="237"/>
      <c r="J740" s="232"/>
      <c r="K740" s="232"/>
      <c r="L740" s="238"/>
      <c r="M740" s="239"/>
      <c r="N740" s="240"/>
      <c r="O740" s="240"/>
      <c r="P740" s="240"/>
      <c r="Q740" s="240"/>
      <c r="R740" s="240"/>
      <c r="S740" s="240"/>
      <c r="T740" s="241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T740" s="242" t="s">
        <v>158</v>
      </c>
      <c r="AU740" s="242" t="s">
        <v>86</v>
      </c>
      <c r="AV740" s="13" t="s">
        <v>86</v>
      </c>
      <c r="AW740" s="13" t="s">
        <v>32</v>
      </c>
      <c r="AX740" s="13" t="s">
        <v>76</v>
      </c>
      <c r="AY740" s="242" t="s">
        <v>150</v>
      </c>
    </row>
    <row r="741" s="13" customFormat="1">
      <c r="A741" s="13"/>
      <c r="B741" s="231"/>
      <c r="C741" s="232"/>
      <c r="D741" s="233" t="s">
        <v>158</v>
      </c>
      <c r="E741" s="234" t="s">
        <v>1</v>
      </c>
      <c r="F741" s="235" t="s">
        <v>1163</v>
      </c>
      <c r="G741" s="232"/>
      <c r="H741" s="236">
        <v>28.899999999999999</v>
      </c>
      <c r="I741" s="237"/>
      <c r="J741" s="232"/>
      <c r="K741" s="232"/>
      <c r="L741" s="238"/>
      <c r="M741" s="239"/>
      <c r="N741" s="240"/>
      <c r="O741" s="240"/>
      <c r="P741" s="240"/>
      <c r="Q741" s="240"/>
      <c r="R741" s="240"/>
      <c r="S741" s="240"/>
      <c r="T741" s="241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T741" s="242" t="s">
        <v>158</v>
      </c>
      <c r="AU741" s="242" t="s">
        <v>86</v>
      </c>
      <c r="AV741" s="13" t="s">
        <v>86</v>
      </c>
      <c r="AW741" s="13" t="s">
        <v>32</v>
      </c>
      <c r="AX741" s="13" t="s">
        <v>76</v>
      </c>
      <c r="AY741" s="242" t="s">
        <v>150</v>
      </c>
    </row>
    <row r="742" s="13" customFormat="1">
      <c r="A742" s="13"/>
      <c r="B742" s="231"/>
      <c r="C742" s="232"/>
      <c r="D742" s="233" t="s">
        <v>158</v>
      </c>
      <c r="E742" s="234" t="s">
        <v>1</v>
      </c>
      <c r="F742" s="235" t="s">
        <v>1164</v>
      </c>
      <c r="G742" s="232"/>
      <c r="H742" s="236">
        <v>9.1999999999999993</v>
      </c>
      <c r="I742" s="237"/>
      <c r="J742" s="232"/>
      <c r="K742" s="232"/>
      <c r="L742" s="238"/>
      <c r="M742" s="239"/>
      <c r="N742" s="240"/>
      <c r="O742" s="240"/>
      <c r="P742" s="240"/>
      <c r="Q742" s="240"/>
      <c r="R742" s="240"/>
      <c r="S742" s="240"/>
      <c r="T742" s="241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242" t="s">
        <v>158</v>
      </c>
      <c r="AU742" s="242" t="s">
        <v>86</v>
      </c>
      <c r="AV742" s="13" t="s">
        <v>86</v>
      </c>
      <c r="AW742" s="13" t="s">
        <v>32</v>
      </c>
      <c r="AX742" s="13" t="s">
        <v>76</v>
      </c>
      <c r="AY742" s="242" t="s">
        <v>150</v>
      </c>
    </row>
    <row r="743" s="13" customFormat="1">
      <c r="A743" s="13"/>
      <c r="B743" s="231"/>
      <c r="C743" s="232"/>
      <c r="D743" s="233" t="s">
        <v>158</v>
      </c>
      <c r="E743" s="234" t="s">
        <v>1</v>
      </c>
      <c r="F743" s="235" t="s">
        <v>1165</v>
      </c>
      <c r="G743" s="232"/>
      <c r="H743" s="236">
        <v>20.899999999999999</v>
      </c>
      <c r="I743" s="237"/>
      <c r="J743" s="232"/>
      <c r="K743" s="232"/>
      <c r="L743" s="238"/>
      <c r="M743" s="239"/>
      <c r="N743" s="240"/>
      <c r="O743" s="240"/>
      <c r="P743" s="240"/>
      <c r="Q743" s="240"/>
      <c r="R743" s="240"/>
      <c r="S743" s="240"/>
      <c r="T743" s="241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T743" s="242" t="s">
        <v>158</v>
      </c>
      <c r="AU743" s="242" t="s">
        <v>86</v>
      </c>
      <c r="AV743" s="13" t="s">
        <v>86</v>
      </c>
      <c r="AW743" s="13" t="s">
        <v>32</v>
      </c>
      <c r="AX743" s="13" t="s">
        <v>76</v>
      </c>
      <c r="AY743" s="242" t="s">
        <v>150</v>
      </c>
    </row>
    <row r="744" s="15" customFormat="1">
      <c r="A744" s="15"/>
      <c r="B744" s="254"/>
      <c r="C744" s="255"/>
      <c r="D744" s="233" t="s">
        <v>158</v>
      </c>
      <c r="E744" s="256" t="s">
        <v>1</v>
      </c>
      <c r="F744" s="257" t="s">
        <v>210</v>
      </c>
      <c r="G744" s="255"/>
      <c r="H744" s="258">
        <v>75.75</v>
      </c>
      <c r="I744" s="259"/>
      <c r="J744" s="255"/>
      <c r="K744" s="255"/>
      <c r="L744" s="260"/>
      <c r="M744" s="261"/>
      <c r="N744" s="262"/>
      <c r="O744" s="262"/>
      <c r="P744" s="262"/>
      <c r="Q744" s="262"/>
      <c r="R744" s="262"/>
      <c r="S744" s="262"/>
      <c r="T744" s="263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T744" s="264" t="s">
        <v>158</v>
      </c>
      <c r="AU744" s="264" t="s">
        <v>86</v>
      </c>
      <c r="AV744" s="15" t="s">
        <v>165</v>
      </c>
      <c r="AW744" s="15" t="s">
        <v>32</v>
      </c>
      <c r="AX744" s="15" t="s">
        <v>76</v>
      </c>
      <c r="AY744" s="264" t="s">
        <v>150</v>
      </c>
    </row>
    <row r="745" s="13" customFormat="1">
      <c r="A745" s="13"/>
      <c r="B745" s="231"/>
      <c r="C745" s="232"/>
      <c r="D745" s="233" t="s">
        <v>158</v>
      </c>
      <c r="E745" s="234" t="s">
        <v>1</v>
      </c>
      <c r="F745" s="235" t="s">
        <v>1166</v>
      </c>
      <c r="G745" s="232"/>
      <c r="H745" s="236">
        <v>4.7000000000000002</v>
      </c>
      <c r="I745" s="237"/>
      <c r="J745" s="232"/>
      <c r="K745" s="232"/>
      <c r="L745" s="238"/>
      <c r="M745" s="239"/>
      <c r="N745" s="240"/>
      <c r="O745" s="240"/>
      <c r="P745" s="240"/>
      <c r="Q745" s="240"/>
      <c r="R745" s="240"/>
      <c r="S745" s="240"/>
      <c r="T745" s="241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T745" s="242" t="s">
        <v>158</v>
      </c>
      <c r="AU745" s="242" t="s">
        <v>86</v>
      </c>
      <c r="AV745" s="13" t="s">
        <v>86</v>
      </c>
      <c r="AW745" s="13" t="s">
        <v>32</v>
      </c>
      <c r="AX745" s="13" t="s">
        <v>76</v>
      </c>
      <c r="AY745" s="242" t="s">
        <v>150</v>
      </c>
    </row>
    <row r="746" s="15" customFormat="1">
      <c r="A746" s="15"/>
      <c r="B746" s="254"/>
      <c r="C746" s="255"/>
      <c r="D746" s="233" t="s">
        <v>158</v>
      </c>
      <c r="E746" s="256" t="s">
        <v>1</v>
      </c>
      <c r="F746" s="257" t="s">
        <v>210</v>
      </c>
      <c r="G746" s="255"/>
      <c r="H746" s="258">
        <v>4.7000000000000002</v>
      </c>
      <c r="I746" s="259"/>
      <c r="J746" s="255"/>
      <c r="K746" s="255"/>
      <c r="L746" s="260"/>
      <c r="M746" s="261"/>
      <c r="N746" s="262"/>
      <c r="O746" s="262"/>
      <c r="P746" s="262"/>
      <c r="Q746" s="262"/>
      <c r="R746" s="262"/>
      <c r="S746" s="262"/>
      <c r="T746" s="263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T746" s="264" t="s">
        <v>158</v>
      </c>
      <c r="AU746" s="264" t="s">
        <v>86</v>
      </c>
      <c r="AV746" s="15" t="s">
        <v>165</v>
      </c>
      <c r="AW746" s="15" t="s">
        <v>32</v>
      </c>
      <c r="AX746" s="15" t="s">
        <v>76</v>
      </c>
      <c r="AY746" s="264" t="s">
        <v>150</v>
      </c>
    </row>
    <row r="747" s="14" customFormat="1">
      <c r="A747" s="14"/>
      <c r="B747" s="243"/>
      <c r="C747" s="244"/>
      <c r="D747" s="233" t="s">
        <v>158</v>
      </c>
      <c r="E747" s="245" t="s">
        <v>1</v>
      </c>
      <c r="F747" s="246" t="s">
        <v>160</v>
      </c>
      <c r="G747" s="244"/>
      <c r="H747" s="247">
        <v>110.39</v>
      </c>
      <c r="I747" s="248"/>
      <c r="J747" s="244"/>
      <c r="K747" s="244"/>
      <c r="L747" s="249"/>
      <c r="M747" s="250"/>
      <c r="N747" s="251"/>
      <c r="O747" s="251"/>
      <c r="P747" s="251"/>
      <c r="Q747" s="251"/>
      <c r="R747" s="251"/>
      <c r="S747" s="251"/>
      <c r="T747" s="252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T747" s="253" t="s">
        <v>158</v>
      </c>
      <c r="AU747" s="253" t="s">
        <v>86</v>
      </c>
      <c r="AV747" s="14" t="s">
        <v>157</v>
      </c>
      <c r="AW747" s="14" t="s">
        <v>32</v>
      </c>
      <c r="AX747" s="14" t="s">
        <v>84</v>
      </c>
      <c r="AY747" s="253" t="s">
        <v>150</v>
      </c>
    </row>
    <row r="748" s="2" customFormat="1" ht="16.5" customHeight="1">
      <c r="A748" s="38"/>
      <c r="B748" s="39"/>
      <c r="C748" s="265" t="s">
        <v>1167</v>
      </c>
      <c r="D748" s="265" t="s">
        <v>350</v>
      </c>
      <c r="E748" s="266" t="s">
        <v>1168</v>
      </c>
      <c r="F748" s="267" t="s">
        <v>1169</v>
      </c>
      <c r="G748" s="268" t="s">
        <v>155</v>
      </c>
      <c r="H748" s="269">
        <v>121.429</v>
      </c>
      <c r="I748" s="270"/>
      <c r="J748" s="271">
        <f>ROUND(I748*H748,2)</f>
        <v>0</v>
      </c>
      <c r="K748" s="267" t="s">
        <v>156</v>
      </c>
      <c r="L748" s="272"/>
      <c r="M748" s="273" t="s">
        <v>1</v>
      </c>
      <c r="N748" s="274" t="s">
        <v>41</v>
      </c>
      <c r="O748" s="91"/>
      <c r="P748" s="227">
        <f>O748*H748</f>
        <v>0</v>
      </c>
      <c r="Q748" s="227">
        <v>0</v>
      </c>
      <c r="R748" s="227">
        <f>Q748*H748</f>
        <v>0</v>
      </c>
      <c r="S748" s="227">
        <v>0</v>
      </c>
      <c r="T748" s="228">
        <f>S748*H748</f>
        <v>0</v>
      </c>
      <c r="U748" s="38"/>
      <c r="V748" s="38"/>
      <c r="W748" s="38"/>
      <c r="X748" s="38"/>
      <c r="Y748" s="38"/>
      <c r="Z748" s="38"/>
      <c r="AA748" s="38"/>
      <c r="AB748" s="38"/>
      <c r="AC748" s="38"/>
      <c r="AD748" s="38"/>
      <c r="AE748" s="38"/>
      <c r="AR748" s="229" t="s">
        <v>309</v>
      </c>
      <c r="AT748" s="229" t="s">
        <v>350</v>
      </c>
      <c r="AU748" s="229" t="s">
        <v>86</v>
      </c>
      <c r="AY748" s="17" t="s">
        <v>150</v>
      </c>
      <c r="BE748" s="230">
        <f>IF(N748="základní",J748,0)</f>
        <v>0</v>
      </c>
      <c r="BF748" s="230">
        <f>IF(N748="snížená",J748,0)</f>
        <v>0</v>
      </c>
      <c r="BG748" s="230">
        <f>IF(N748="zákl. přenesená",J748,0)</f>
        <v>0</v>
      </c>
      <c r="BH748" s="230">
        <f>IF(N748="sníž. přenesená",J748,0)</f>
        <v>0</v>
      </c>
      <c r="BI748" s="230">
        <f>IF(N748="nulová",J748,0)</f>
        <v>0</v>
      </c>
      <c r="BJ748" s="17" t="s">
        <v>84</v>
      </c>
      <c r="BK748" s="230">
        <f>ROUND(I748*H748,2)</f>
        <v>0</v>
      </c>
      <c r="BL748" s="17" t="s">
        <v>194</v>
      </c>
      <c r="BM748" s="229" t="s">
        <v>1170</v>
      </c>
    </row>
    <row r="749" s="13" customFormat="1">
      <c r="A749" s="13"/>
      <c r="B749" s="231"/>
      <c r="C749" s="232"/>
      <c r="D749" s="233" t="s">
        <v>158</v>
      </c>
      <c r="E749" s="234" t="s">
        <v>1</v>
      </c>
      <c r="F749" s="235" t="s">
        <v>1171</v>
      </c>
      <c r="G749" s="232"/>
      <c r="H749" s="236">
        <v>121.429</v>
      </c>
      <c r="I749" s="237"/>
      <c r="J749" s="232"/>
      <c r="K749" s="232"/>
      <c r="L749" s="238"/>
      <c r="M749" s="239"/>
      <c r="N749" s="240"/>
      <c r="O749" s="240"/>
      <c r="P749" s="240"/>
      <c r="Q749" s="240"/>
      <c r="R749" s="240"/>
      <c r="S749" s="240"/>
      <c r="T749" s="241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T749" s="242" t="s">
        <v>158</v>
      </c>
      <c r="AU749" s="242" t="s">
        <v>86</v>
      </c>
      <c r="AV749" s="13" t="s">
        <v>86</v>
      </c>
      <c r="AW749" s="13" t="s">
        <v>32</v>
      </c>
      <c r="AX749" s="13" t="s">
        <v>76</v>
      </c>
      <c r="AY749" s="242" t="s">
        <v>150</v>
      </c>
    </row>
    <row r="750" s="14" customFormat="1">
      <c r="A750" s="14"/>
      <c r="B750" s="243"/>
      <c r="C750" s="244"/>
      <c r="D750" s="233" t="s">
        <v>158</v>
      </c>
      <c r="E750" s="245" t="s">
        <v>1</v>
      </c>
      <c r="F750" s="246" t="s">
        <v>160</v>
      </c>
      <c r="G750" s="244"/>
      <c r="H750" s="247">
        <v>121.429</v>
      </c>
      <c r="I750" s="248"/>
      <c r="J750" s="244"/>
      <c r="K750" s="244"/>
      <c r="L750" s="249"/>
      <c r="M750" s="250"/>
      <c r="N750" s="251"/>
      <c r="O750" s="251"/>
      <c r="P750" s="251"/>
      <c r="Q750" s="251"/>
      <c r="R750" s="251"/>
      <c r="S750" s="251"/>
      <c r="T750" s="252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T750" s="253" t="s">
        <v>158</v>
      </c>
      <c r="AU750" s="253" t="s">
        <v>86</v>
      </c>
      <c r="AV750" s="14" t="s">
        <v>157</v>
      </c>
      <c r="AW750" s="14" t="s">
        <v>32</v>
      </c>
      <c r="AX750" s="14" t="s">
        <v>84</v>
      </c>
      <c r="AY750" s="253" t="s">
        <v>150</v>
      </c>
    </row>
    <row r="751" s="2" customFormat="1">
      <c r="A751" s="38"/>
      <c r="B751" s="39"/>
      <c r="C751" s="265" t="s">
        <v>701</v>
      </c>
      <c r="D751" s="265" t="s">
        <v>350</v>
      </c>
      <c r="E751" s="266" t="s">
        <v>1172</v>
      </c>
      <c r="F751" s="267" t="s">
        <v>1173</v>
      </c>
      <c r="G751" s="268" t="s">
        <v>292</v>
      </c>
      <c r="H751" s="269">
        <v>3.2999999999999998</v>
      </c>
      <c r="I751" s="270"/>
      <c r="J751" s="271">
        <f>ROUND(I751*H751,2)</f>
        <v>0</v>
      </c>
      <c r="K751" s="267" t="s">
        <v>1</v>
      </c>
      <c r="L751" s="272"/>
      <c r="M751" s="273" t="s">
        <v>1</v>
      </c>
      <c r="N751" s="274" t="s">
        <v>41</v>
      </c>
      <c r="O751" s="91"/>
      <c r="P751" s="227">
        <f>O751*H751</f>
        <v>0</v>
      </c>
      <c r="Q751" s="227">
        <v>0</v>
      </c>
      <c r="R751" s="227">
        <f>Q751*H751</f>
        <v>0</v>
      </c>
      <c r="S751" s="227">
        <v>0</v>
      </c>
      <c r="T751" s="228">
        <f>S751*H751</f>
        <v>0</v>
      </c>
      <c r="U751" s="38"/>
      <c r="V751" s="38"/>
      <c r="W751" s="38"/>
      <c r="X751" s="38"/>
      <c r="Y751" s="38"/>
      <c r="Z751" s="38"/>
      <c r="AA751" s="38"/>
      <c r="AB751" s="38"/>
      <c r="AC751" s="38"/>
      <c r="AD751" s="38"/>
      <c r="AE751" s="38"/>
      <c r="AR751" s="229" t="s">
        <v>309</v>
      </c>
      <c r="AT751" s="229" t="s">
        <v>350</v>
      </c>
      <c r="AU751" s="229" t="s">
        <v>86</v>
      </c>
      <c r="AY751" s="17" t="s">
        <v>150</v>
      </c>
      <c r="BE751" s="230">
        <f>IF(N751="základní",J751,0)</f>
        <v>0</v>
      </c>
      <c r="BF751" s="230">
        <f>IF(N751="snížená",J751,0)</f>
        <v>0</v>
      </c>
      <c r="BG751" s="230">
        <f>IF(N751="zákl. přenesená",J751,0)</f>
        <v>0</v>
      </c>
      <c r="BH751" s="230">
        <f>IF(N751="sníž. přenesená",J751,0)</f>
        <v>0</v>
      </c>
      <c r="BI751" s="230">
        <f>IF(N751="nulová",J751,0)</f>
        <v>0</v>
      </c>
      <c r="BJ751" s="17" t="s">
        <v>84</v>
      </c>
      <c r="BK751" s="230">
        <f>ROUND(I751*H751,2)</f>
        <v>0</v>
      </c>
      <c r="BL751" s="17" t="s">
        <v>194</v>
      </c>
      <c r="BM751" s="229" t="s">
        <v>1174</v>
      </c>
    </row>
    <row r="752" s="13" customFormat="1">
      <c r="A752" s="13"/>
      <c r="B752" s="231"/>
      <c r="C752" s="232"/>
      <c r="D752" s="233" t="s">
        <v>158</v>
      </c>
      <c r="E752" s="234" t="s">
        <v>1</v>
      </c>
      <c r="F752" s="235" t="s">
        <v>1175</v>
      </c>
      <c r="G752" s="232"/>
      <c r="H752" s="236">
        <v>3.2999999999999998</v>
      </c>
      <c r="I752" s="237"/>
      <c r="J752" s="232"/>
      <c r="K752" s="232"/>
      <c r="L752" s="238"/>
      <c r="M752" s="239"/>
      <c r="N752" s="240"/>
      <c r="O752" s="240"/>
      <c r="P752" s="240"/>
      <c r="Q752" s="240"/>
      <c r="R752" s="240"/>
      <c r="S752" s="240"/>
      <c r="T752" s="241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T752" s="242" t="s">
        <v>158</v>
      </c>
      <c r="AU752" s="242" t="s">
        <v>86</v>
      </c>
      <c r="AV752" s="13" t="s">
        <v>86</v>
      </c>
      <c r="AW752" s="13" t="s">
        <v>32</v>
      </c>
      <c r="AX752" s="13" t="s">
        <v>76</v>
      </c>
      <c r="AY752" s="242" t="s">
        <v>150</v>
      </c>
    </row>
    <row r="753" s="14" customFormat="1">
      <c r="A753" s="14"/>
      <c r="B753" s="243"/>
      <c r="C753" s="244"/>
      <c r="D753" s="233" t="s">
        <v>158</v>
      </c>
      <c r="E753" s="245" t="s">
        <v>1</v>
      </c>
      <c r="F753" s="246" t="s">
        <v>160</v>
      </c>
      <c r="G753" s="244"/>
      <c r="H753" s="247">
        <v>3.2999999999999998</v>
      </c>
      <c r="I753" s="248"/>
      <c r="J753" s="244"/>
      <c r="K753" s="244"/>
      <c r="L753" s="249"/>
      <c r="M753" s="250"/>
      <c r="N753" s="251"/>
      <c r="O753" s="251"/>
      <c r="P753" s="251"/>
      <c r="Q753" s="251"/>
      <c r="R753" s="251"/>
      <c r="S753" s="251"/>
      <c r="T753" s="252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T753" s="253" t="s">
        <v>158</v>
      </c>
      <c r="AU753" s="253" t="s">
        <v>86</v>
      </c>
      <c r="AV753" s="14" t="s">
        <v>157</v>
      </c>
      <c r="AW753" s="14" t="s">
        <v>32</v>
      </c>
      <c r="AX753" s="14" t="s">
        <v>84</v>
      </c>
      <c r="AY753" s="253" t="s">
        <v>150</v>
      </c>
    </row>
    <row r="754" s="2" customFormat="1">
      <c r="A754" s="38"/>
      <c r="B754" s="39"/>
      <c r="C754" s="218" t="s">
        <v>1176</v>
      </c>
      <c r="D754" s="218" t="s">
        <v>152</v>
      </c>
      <c r="E754" s="219" t="s">
        <v>1177</v>
      </c>
      <c r="F754" s="220" t="s">
        <v>1178</v>
      </c>
      <c r="G754" s="221" t="s">
        <v>155</v>
      </c>
      <c r="H754" s="222">
        <v>110.39</v>
      </c>
      <c r="I754" s="223"/>
      <c r="J754" s="224">
        <f>ROUND(I754*H754,2)</f>
        <v>0</v>
      </c>
      <c r="K754" s="220" t="s">
        <v>156</v>
      </c>
      <c r="L754" s="44"/>
      <c r="M754" s="225" t="s">
        <v>1</v>
      </c>
      <c r="N754" s="226" t="s">
        <v>41</v>
      </c>
      <c r="O754" s="91"/>
      <c r="P754" s="227">
        <f>O754*H754</f>
        <v>0</v>
      </c>
      <c r="Q754" s="227">
        <v>0</v>
      </c>
      <c r="R754" s="227">
        <f>Q754*H754</f>
        <v>0</v>
      </c>
      <c r="S754" s="227">
        <v>0</v>
      </c>
      <c r="T754" s="228">
        <f>S754*H754</f>
        <v>0</v>
      </c>
      <c r="U754" s="38"/>
      <c r="V754" s="38"/>
      <c r="W754" s="38"/>
      <c r="X754" s="38"/>
      <c r="Y754" s="38"/>
      <c r="Z754" s="38"/>
      <c r="AA754" s="38"/>
      <c r="AB754" s="38"/>
      <c r="AC754" s="38"/>
      <c r="AD754" s="38"/>
      <c r="AE754" s="38"/>
      <c r="AR754" s="229" t="s">
        <v>194</v>
      </c>
      <c r="AT754" s="229" t="s">
        <v>152</v>
      </c>
      <c r="AU754" s="229" t="s">
        <v>86</v>
      </c>
      <c r="AY754" s="17" t="s">
        <v>150</v>
      </c>
      <c r="BE754" s="230">
        <f>IF(N754="základní",J754,0)</f>
        <v>0</v>
      </c>
      <c r="BF754" s="230">
        <f>IF(N754="snížená",J754,0)</f>
        <v>0</v>
      </c>
      <c r="BG754" s="230">
        <f>IF(N754="zákl. přenesená",J754,0)</f>
        <v>0</v>
      </c>
      <c r="BH754" s="230">
        <f>IF(N754="sníž. přenesená",J754,0)</f>
        <v>0</v>
      </c>
      <c r="BI754" s="230">
        <f>IF(N754="nulová",J754,0)</f>
        <v>0</v>
      </c>
      <c r="BJ754" s="17" t="s">
        <v>84</v>
      </c>
      <c r="BK754" s="230">
        <f>ROUND(I754*H754,2)</f>
        <v>0</v>
      </c>
      <c r="BL754" s="17" t="s">
        <v>194</v>
      </c>
      <c r="BM754" s="229" t="s">
        <v>1179</v>
      </c>
    </row>
    <row r="755" s="2" customFormat="1">
      <c r="A755" s="38"/>
      <c r="B755" s="39"/>
      <c r="C755" s="218" t="s">
        <v>706</v>
      </c>
      <c r="D755" s="218" t="s">
        <v>152</v>
      </c>
      <c r="E755" s="219" t="s">
        <v>1180</v>
      </c>
      <c r="F755" s="220" t="s">
        <v>1181</v>
      </c>
      <c r="G755" s="221" t="s">
        <v>155</v>
      </c>
      <c r="H755" s="222">
        <v>110.39</v>
      </c>
      <c r="I755" s="223"/>
      <c r="J755" s="224">
        <f>ROUND(I755*H755,2)</f>
        <v>0</v>
      </c>
      <c r="K755" s="220" t="s">
        <v>156</v>
      </c>
      <c r="L755" s="44"/>
      <c r="M755" s="225" t="s">
        <v>1</v>
      </c>
      <c r="N755" s="226" t="s">
        <v>41</v>
      </c>
      <c r="O755" s="91"/>
      <c r="P755" s="227">
        <f>O755*H755</f>
        <v>0</v>
      </c>
      <c r="Q755" s="227">
        <v>0</v>
      </c>
      <c r="R755" s="227">
        <f>Q755*H755</f>
        <v>0</v>
      </c>
      <c r="S755" s="227">
        <v>0</v>
      </c>
      <c r="T755" s="228">
        <f>S755*H755</f>
        <v>0</v>
      </c>
      <c r="U755" s="38"/>
      <c r="V755" s="38"/>
      <c r="W755" s="38"/>
      <c r="X755" s="38"/>
      <c r="Y755" s="38"/>
      <c r="Z755" s="38"/>
      <c r="AA755" s="38"/>
      <c r="AB755" s="38"/>
      <c r="AC755" s="38"/>
      <c r="AD755" s="38"/>
      <c r="AE755" s="38"/>
      <c r="AR755" s="229" t="s">
        <v>194</v>
      </c>
      <c r="AT755" s="229" t="s">
        <v>152</v>
      </c>
      <c r="AU755" s="229" t="s">
        <v>86</v>
      </c>
      <c r="AY755" s="17" t="s">
        <v>150</v>
      </c>
      <c r="BE755" s="230">
        <f>IF(N755="základní",J755,0)</f>
        <v>0</v>
      </c>
      <c r="BF755" s="230">
        <f>IF(N755="snížená",J755,0)</f>
        <v>0</v>
      </c>
      <c r="BG755" s="230">
        <f>IF(N755="zákl. přenesená",J755,0)</f>
        <v>0</v>
      </c>
      <c r="BH755" s="230">
        <f>IF(N755="sníž. přenesená",J755,0)</f>
        <v>0</v>
      </c>
      <c r="BI755" s="230">
        <f>IF(N755="nulová",J755,0)</f>
        <v>0</v>
      </c>
      <c r="BJ755" s="17" t="s">
        <v>84</v>
      </c>
      <c r="BK755" s="230">
        <f>ROUND(I755*H755,2)</f>
        <v>0</v>
      </c>
      <c r="BL755" s="17" t="s">
        <v>194</v>
      </c>
      <c r="BM755" s="229" t="s">
        <v>1182</v>
      </c>
    </row>
    <row r="756" s="2" customFormat="1" ht="16.5" customHeight="1">
      <c r="A756" s="38"/>
      <c r="B756" s="39"/>
      <c r="C756" s="218" t="s">
        <v>1183</v>
      </c>
      <c r="D756" s="218" t="s">
        <v>152</v>
      </c>
      <c r="E756" s="219" t="s">
        <v>1184</v>
      </c>
      <c r="F756" s="220" t="s">
        <v>1185</v>
      </c>
      <c r="G756" s="221" t="s">
        <v>155</v>
      </c>
      <c r="H756" s="222">
        <v>110.39</v>
      </c>
      <c r="I756" s="223"/>
      <c r="J756" s="224">
        <f>ROUND(I756*H756,2)</f>
        <v>0</v>
      </c>
      <c r="K756" s="220" t="s">
        <v>156</v>
      </c>
      <c r="L756" s="44"/>
      <c r="M756" s="225" t="s">
        <v>1</v>
      </c>
      <c r="N756" s="226" t="s">
        <v>41</v>
      </c>
      <c r="O756" s="91"/>
      <c r="P756" s="227">
        <f>O756*H756</f>
        <v>0</v>
      </c>
      <c r="Q756" s="227">
        <v>0</v>
      </c>
      <c r="R756" s="227">
        <f>Q756*H756</f>
        <v>0</v>
      </c>
      <c r="S756" s="227">
        <v>0</v>
      </c>
      <c r="T756" s="228">
        <f>S756*H756</f>
        <v>0</v>
      </c>
      <c r="U756" s="38"/>
      <c r="V756" s="38"/>
      <c r="W756" s="38"/>
      <c r="X756" s="38"/>
      <c r="Y756" s="38"/>
      <c r="Z756" s="38"/>
      <c r="AA756" s="38"/>
      <c r="AB756" s="38"/>
      <c r="AC756" s="38"/>
      <c r="AD756" s="38"/>
      <c r="AE756" s="38"/>
      <c r="AR756" s="229" t="s">
        <v>194</v>
      </c>
      <c r="AT756" s="229" t="s">
        <v>152</v>
      </c>
      <c r="AU756" s="229" t="s">
        <v>86</v>
      </c>
      <c r="AY756" s="17" t="s">
        <v>150</v>
      </c>
      <c r="BE756" s="230">
        <f>IF(N756="základní",J756,0)</f>
        <v>0</v>
      </c>
      <c r="BF756" s="230">
        <f>IF(N756="snížená",J756,0)</f>
        <v>0</v>
      </c>
      <c r="BG756" s="230">
        <f>IF(N756="zákl. přenesená",J756,0)</f>
        <v>0</v>
      </c>
      <c r="BH756" s="230">
        <f>IF(N756="sníž. přenesená",J756,0)</f>
        <v>0</v>
      </c>
      <c r="BI756" s="230">
        <f>IF(N756="nulová",J756,0)</f>
        <v>0</v>
      </c>
      <c r="BJ756" s="17" t="s">
        <v>84</v>
      </c>
      <c r="BK756" s="230">
        <f>ROUND(I756*H756,2)</f>
        <v>0</v>
      </c>
      <c r="BL756" s="17" t="s">
        <v>194</v>
      </c>
      <c r="BM756" s="229" t="s">
        <v>1186</v>
      </c>
    </row>
    <row r="757" s="2" customFormat="1">
      <c r="A757" s="38"/>
      <c r="B757" s="39"/>
      <c r="C757" s="218" t="s">
        <v>711</v>
      </c>
      <c r="D757" s="218" t="s">
        <v>152</v>
      </c>
      <c r="E757" s="219" t="s">
        <v>1187</v>
      </c>
      <c r="F757" s="220" t="s">
        <v>1188</v>
      </c>
      <c r="G757" s="221" t="s">
        <v>585</v>
      </c>
      <c r="H757" s="275"/>
      <c r="I757" s="223"/>
      <c r="J757" s="224">
        <f>ROUND(I757*H757,2)</f>
        <v>0</v>
      </c>
      <c r="K757" s="220" t="s">
        <v>156</v>
      </c>
      <c r="L757" s="44"/>
      <c r="M757" s="225" t="s">
        <v>1</v>
      </c>
      <c r="N757" s="226" t="s">
        <v>41</v>
      </c>
      <c r="O757" s="91"/>
      <c r="P757" s="227">
        <f>O757*H757</f>
        <v>0</v>
      </c>
      <c r="Q757" s="227">
        <v>0</v>
      </c>
      <c r="R757" s="227">
        <f>Q757*H757</f>
        <v>0</v>
      </c>
      <c r="S757" s="227">
        <v>0</v>
      </c>
      <c r="T757" s="228">
        <f>S757*H757</f>
        <v>0</v>
      </c>
      <c r="U757" s="38"/>
      <c r="V757" s="38"/>
      <c r="W757" s="38"/>
      <c r="X757" s="38"/>
      <c r="Y757" s="38"/>
      <c r="Z757" s="38"/>
      <c r="AA757" s="38"/>
      <c r="AB757" s="38"/>
      <c r="AC757" s="38"/>
      <c r="AD757" s="38"/>
      <c r="AE757" s="38"/>
      <c r="AR757" s="229" t="s">
        <v>194</v>
      </c>
      <c r="AT757" s="229" t="s">
        <v>152</v>
      </c>
      <c r="AU757" s="229" t="s">
        <v>86</v>
      </c>
      <c r="AY757" s="17" t="s">
        <v>150</v>
      </c>
      <c r="BE757" s="230">
        <f>IF(N757="základní",J757,0)</f>
        <v>0</v>
      </c>
      <c r="BF757" s="230">
        <f>IF(N757="snížená",J757,0)</f>
        <v>0</v>
      </c>
      <c r="BG757" s="230">
        <f>IF(N757="zákl. přenesená",J757,0)</f>
        <v>0</v>
      </c>
      <c r="BH757" s="230">
        <f>IF(N757="sníž. přenesená",J757,0)</f>
        <v>0</v>
      </c>
      <c r="BI757" s="230">
        <f>IF(N757="nulová",J757,0)</f>
        <v>0</v>
      </c>
      <c r="BJ757" s="17" t="s">
        <v>84</v>
      </c>
      <c r="BK757" s="230">
        <f>ROUND(I757*H757,2)</f>
        <v>0</v>
      </c>
      <c r="BL757" s="17" t="s">
        <v>194</v>
      </c>
      <c r="BM757" s="229" t="s">
        <v>1189</v>
      </c>
    </row>
    <row r="758" s="12" customFormat="1" ht="22.8" customHeight="1">
      <c r="A758" s="12"/>
      <c r="B758" s="202"/>
      <c r="C758" s="203"/>
      <c r="D758" s="204" t="s">
        <v>75</v>
      </c>
      <c r="E758" s="216" t="s">
        <v>1190</v>
      </c>
      <c r="F758" s="216" t="s">
        <v>1191</v>
      </c>
      <c r="G758" s="203"/>
      <c r="H758" s="203"/>
      <c r="I758" s="206"/>
      <c r="J758" s="217">
        <f>BK758</f>
        <v>0</v>
      </c>
      <c r="K758" s="203"/>
      <c r="L758" s="208"/>
      <c r="M758" s="209"/>
      <c r="N758" s="210"/>
      <c r="O758" s="210"/>
      <c r="P758" s="211">
        <f>SUM(P759:P774)</f>
        <v>0</v>
      </c>
      <c r="Q758" s="210"/>
      <c r="R758" s="211">
        <f>SUM(R759:R774)</f>
        <v>0</v>
      </c>
      <c r="S758" s="210"/>
      <c r="T758" s="212">
        <f>SUM(T759:T774)</f>
        <v>0</v>
      </c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R758" s="213" t="s">
        <v>86</v>
      </c>
      <c r="AT758" s="214" t="s">
        <v>75</v>
      </c>
      <c r="AU758" s="214" t="s">
        <v>84</v>
      </c>
      <c r="AY758" s="213" t="s">
        <v>150</v>
      </c>
      <c r="BK758" s="215">
        <f>SUM(BK759:BK774)</f>
        <v>0</v>
      </c>
    </row>
    <row r="759" s="2" customFormat="1">
      <c r="A759" s="38"/>
      <c r="B759" s="39"/>
      <c r="C759" s="218" t="s">
        <v>1192</v>
      </c>
      <c r="D759" s="218" t="s">
        <v>152</v>
      </c>
      <c r="E759" s="219" t="s">
        <v>1193</v>
      </c>
      <c r="F759" s="220" t="s">
        <v>1194</v>
      </c>
      <c r="G759" s="221" t="s">
        <v>155</v>
      </c>
      <c r="H759" s="222">
        <v>16.373999999999999</v>
      </c>
      <c r="I759" s="223"/>
      <c r="J759" s="224">
        <f>ROUND(I759*H759,2)</f>
        <v>0</v>
      </c>
      <c r="K759" s="220" t="s">
        <v>1</v>
      </c>
      <c r="L759" s="44"/>
      <c r="M759" s="225" t="s">
        <v>1</v>
      </c>
      <c r="N759" s="226" t="s">
        <v>41</v>
      </c>
      <c r="O759" s="91"/>
      <c r="P759" s="227">
        <f>O759*H759</f>
        <v>0</v>
      </c>
      <c r="Q759" s="227">
        <v>0</v>
      </c>
      <c r="R759" s="227">
        <f>Q759*H759</f>
        <v>0</v>
      </c>
      <c r="S759" s="227">
        <v>0</v>
      </c>
      <c r="T759" s="228">
        <f>S759*H759</f>
        <v>0</v>
      </c>
      <c r="U759" s="38"/>
      <c r="V759" s="38"/>
      <c r="W759" s="38"/>
      <c r="X759" s="38"/>
      <c r="Y759" s="38"/>
      <c r="Z759" s="38"/>
      <c r="AA759" s="38"/>
      <c r="AB759" s="38"/>
      <c r="AC759" s="38"/>
      <c r="AD759" s="38"/>
      <c r="AE759" s="38"/>
      <c r="AR759" s="229" t="s">
        <v>194</v>
      </c>
      <c r="AT759" s="229" t="s">
        <v>152</v>
      </c>
      <c r="AU759" s="229" t="s">
        <v>86</v>
      </c>
      <c r="AY759" s="17" t="s">
        <v>150</v>
      </c>
      <c r="BE759" s="230">
        <f>IF(N759="základní",J759,0)</f>
        <v>0</v>
      </c>
      <c r="BF759" s="230">
        <f>IF(N759="snížená",J759,0)</f>
        <v>0</v>
      </c>
      <c r="BG759" s="230">
        <f>IF(N759="zákl. přenesená",J759,0)</f>
        <v>0</v>
      </c>
      <c r="BH759" s="230">
        <f>IF(N759="sníž. přenesená",J759,0)</f>
        <v>0</v>
      </c>
      <c r="BI759" s="230">
        <f>IF(N759="nulová",J759,0)</f>
        <v>0</v>
      </c>
      <c r="BJ759" s="17" t="s">
        <v>84</v>
      </c>
      <c r="BK759" s="230">
        <f>ROUND(I759*H759,2)</f>
        <v>0</v>
      </c>
      <c r="BL759" s="17" t="s">
        <v>194</v>
      </c>
      <c r="BM759" s="229" t="s">
        <v>1195</v>
      </c>
    </row>
    <row r="760" s="13" customFormat="1">
      <c r="A760" s="13"/>
      <c r="B760" s="231"/>
      <c r="C760" s="232"/>
      <c r="D760" s="233" t="s">
        <v>158</v>
      </c>
      <c r="E760" s="234" t="s">
        <v>1</v>
      </c>
      <c r="F760" s="235" t="s">
        <v>1196</v>
      </c>
      <c r="G760" s="232"/>
      <c r="H760" s="236">
        <v>2.7839999999999998</v>
      </c>
      <c r="I760" s="237"/>
      <c r="J760" s="232"/>
      <c r="K760" s="232"/>
      <c r="L760" s="238"/>
      <c r="M760" s="239"/>
      <c r="N760" s="240"/>
      <c r="O760" s="240"/>
      <c r="P760" s="240"/>
      <c r="Q760" s="240"/>
      <c r="R760" s="240"/>
      <c r="S760" s="240"/>
      <c r="T760" s="241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T760" s="242" t="s">
        <v>158</v>
      </c>
      <c r="AU760" s="242" t="s">
        <v>86</v>
      </c>
      <c r="AV760" s="13" t="s">
        <v>86</v>
      </c>
      <c r="AW760" s="13" t="s">
        <v>32</v>
      </c>
      <c r="AX760" s="13" t="s">
        <v>76</v>
      </c>
      <c r="AY760" s="242" t="s">
        <v>150</v>
      </c>
    </row>
    <row r="761" s="13" customFormat="1">
      <c r="A761" s="13"/>
      <c r="B761" s="231"/>
      <c r="C761" s="232"/>
      <c r="D761" s="233" t="s">
        <v>158</v>
      </c>
      <c r="E761" s="234" t="s">
        <v>1</v>
      </c>
      <c r="F761" s="235" t="s">
        <v>1197</v>
      </c>
      <c r="G761" s="232"/>
      <c r="H761" s="236">
        <v>2.1760000000000002</v>
      </c>
      <c r="I761" s="237"/>
      <c r="J761" s="232"/>
      <c r="K761" s="232"/>
      <c r="L761" s="238"/>
      <c r="M761" s="239"/>
      <c r="N761" s="240"/>
      <c r="O761" s="240"/>
      <c r="P761" s="240"/>
      <c r="Q761" s="240"/>
      <c r="R761" s="240"/>
      <c r="S761" s="240"/>
      <c r="T761" s="241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T761" s="242" t="s">
        <v>158</v>
      </c>
      <c r="AU761" s="242" t="s">
        <v>86</v>
      </c>
      <c r="AV761" s="13" t="s">
        <v>86</v>
      </c>
      <c r="AW761" s="13" t="s">
        <v>32</v>
      </c>
      <c r="AX761" s="13" t="s">
        <v>76</v>
      </c>
      <c r="AY761" s="242" t="s">
        <v>150</v>
      </c>
    </row>
    <row r="762" s="13" customFormat="1">
      <c r="A762" s="13"/>
      <c r="B762" s="231"/>
      <c r="C762" s="232"/>
      <c r="D762" s="233" t="s">
        <v>158</v>
      </c>
      <c r="E762" s="234" t="s">
        <v>1</v>
      </c>
      <c r="F762" s="235" t="s">
        <v>1198</v>
      </c>
      <c r="G762" s="232"/>
      <c r="H762" s="236">
        <v>11.414</v>
      </c>
      <c r="I762" s="237"/>
      <c r="J762" s="232"/>
      <c r="K762" s="232"/>
      <c r="L762" s="238"/>
      <c r="M762" s="239"/>
      <c r="N762" s="240"/>
      <c r="O762" s="240"/>
      <c r="P762" s="240"/>
      <c r="Q762" s="240"/>
      <c r="R762" s="240"/>
      <c r="S762" s="240"/>
      <c r="T762" s="241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T762" s="242" t="s">
        <v>158</v>
      </c>
      <c r="AU762" s="242" t="s">
        <v>86</v>
      </c>
      <c r="AV762" s="13" t="s">
        <v>86</v>
      </c>
      <c r="AW762" s="13" t="s">
        <v>32</v>
      </c>
      <c r="AX762" s="13" t="s">
        <v>76</v>
      </c>
      <c r="AY762" s="242" t="s">
        <v>150</v>
      </c>
    </row>
    <row r="763" s="14" customFormat="1">
      <c r="A763" s="14"/>
      <c r="B763" s="243"/>
      <c r="C763" s="244"/>
      <c r="D763" s="233" t="s">
        <v>158</v>
      </c>
      <c r="E763" s="245" t="s">
        <v>1</v>
      </c>
      <c r="F763" s="246" t="s">
        <v>160</v>
      </c>
      <c r="G763" s="244"/>
      <c r="H763" s="247">
        <v>16.373999999999999</v>
      </c>
      <c r="I763" s="248"/>
      <c r="J763" s="244"/>
      <c r="K763" s="244"/>
      <c r="L763" s="249"/>
      <c r="M763" s="250"/>
      <c r="N763" s="251"/>
      <c r="O763" s="251"/>
      <c r="P763" s="251"/>
      <c r="Q763" s="251"/>
      <c r="R763" s="251"/>
      <c r="S763" s="251"/>
      <c r="T763" s="252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T763" s="253" t="s">
        <v>158</v>
      </c>
      <c r="AU763" s="253" t="s">
        <v>86</v>
      </c>
      <c r="AV763" s="14" t="s">
        <v>157</v>
      </c>
      <c r="AW763" s="14" t="s">
        <v>32</v>
      </c>
      <c r="AX763" s="14" t="s">
        <v>84</v>
      </c>
      <c r="AY763" s="253" t="s">
        <v>150</v>
      </c>
    </row>
    <row r="764" s="2" customFormat="1">
      <c r="A764" s="38"/>
      <c r="B764" s="39"/>
      <c r="C764" s="218" t="s">
        <v>715</v>
      </c>
      <c r="D764" s="218" t="s">
        <v>152</v>
      </c>
      <c r="E764" s="219" t="s">
        <v>1199</v>
      </c>
      <c r="F764" s="220" t="s">
        <v>1200</v>
      </c>
      <c r="G764" s="221" t="s">
        <v>155</v>
      </c>
      <c r="H764" s="222">
        <v>53.329999999999998</v>
      </c>
      <c r="I764" s="223"/>
      <c r="J764" s="224">
        <f>ROUND(I764*H764,2)</f>
        <v>0</v>
      </c>
      <c r="K764" s="220" t="s">
        <v>1</v>
      </c>
      <c r="L764" s="44"/>
      <c r="M764" s="225" t="s">
        <v>1</v>
      </c>
      <c r="N764" s="226" t="s">
        <v>41</v>
      </c>
      <c r="O764" s="91"/>
      <c r="P764" s="227">
        <f>O764*H764</f>
        <v>0</v>
      </c>
      <c r="Q764" s="227">
        <v>0</v>
      </c>
      <c r="R764" s="227">
        <f>Q764*H764</f>
        <v>0</v>
      </c>
      <c r="S764" s="227">
        <v>0</v>
      </c>
      <c r="T764" s="228">
        <f>S764*H764</f>
        <v>0</v>
      </c>
      <c r="U764" s="38"/>
      <c r="V764" s="38"/>
      <c r="W764" s="38"/>
      <c r="X764" s="38"/>
      <c r="Y764" s="38"/>
      <c r="Z764" s="38"/>
      <c r="AA764" s="38"/>
      <c r="AB764" s="38"/>
      <c r="AC764" s="38"/>
      <c r="AD764" s="38"/>
      <c r="AE764" s="38"/>
      <c r="AR764" s="229" t="s">
        <v>194</v>
      </c>
      <c r="AT764" s="229" t="s">
        <v>152</v>
      </c>
      <c r="AU764" s="229" t="s">
        <v>86</v>
      </c>
      <c r="AY764" s="17" t="s">
        <v>150</v>
      </c>
      <c r="BE764" s="230">
        <f>IF(N764="základní",J764,0)</f>
        <v>0</v>
      </c>
      <c r="BF764" s="230">
        <f>IF(N764="snížená",J764,0)</f>
        <v>0</v>
      </c>
      <c r="BG764" s="230">
        <f>IF(N764="zákl. přenesená",J764,0)</f>
        <v>0</v>
      </c>
      <c r="BH764" s="230">
        <f>IF(N764="sníž. přenesená",J764,0)</f>
        <v>0</v>
      </c>
      <c r="BI764" s="230">
        <f>IF(N764="nulová",J764,0)</f>
        <v>0</v>
      </c>
      <c r="BJ764" s="17" t="s">
        <v>84</v>
      </c>
      <c r="BK764" s="230">
        <f>ROUND(I764*H764,2)</f>
        <v>0</v>
      </c>
      <c r="BL764" s="17" t="s">
        <v>194</v>
      </c>
      <c r="BM764" s="229" t="s">
        <v>1201</v>
      </c>
    </row>
    <row r="765" s="13" customFormat="1">
      <c r="A765" s="13"/>
      <c r="B765" s="231"/>
      <c r="C765" s="232"/>
      <c r="D765" s="233" t="s">
        <v>158</v>
      </c>
      <c r="E765" s="234" t="s">
        <v>1</v>
      </c>
      <c r="F765" s="235" t="s">
        <v>1202</v>
      </c>
      <c r="G765" s="232"/>
      <c r="H765" s="236">
        <v>21.114999999999998</v>
      </c>
      <c r="I765" s="237"/>
      <c r="J765" s="232"/>
      <c r="K765" s="232"/>
      <c r="L765" s="238"/>
      <c r="M765" s="239"/>
      <c r="N765" s="240"/>
      <c r="O765" s="240"/>
      <c r="P765" s="240"/>
      <c r="Q765" s="240"/>
      <c r="R765" s="240"/>
      <c r="S765" s="240"/>
      <c r="T765" s="241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T765" s="242" t="s">
        <v>158</v>
      </c>
      <c r="AU765" s="242" t="s">
        <v>86</v>
      </c>
      <c r="AV765" s="13" t="s">
        <v>86</v>
      </c>
      <c r="AW765" s="13" t="s">
        <v>32</v>
      </c>
      <c r="AX765" s="13" t="s">
        <v>76</v>
      </c>
      <c r="AY765" s="242" t="s">
        <v>150</v>
      </c>
    </row>
    <row r="766" s="13" customFormat="1">
      <c r="A766" s="13"/>
      <c r="B766" s="231"/>
      <c r="C766" s="232"/>
      <c r="D766" s="233" t="s">
        <v>158</v>
      </c>
      <c r="E766" s="234" t="s">
        <v>1</v>
      </c>
      <c r="F766" s="235" t="s">
        <v>1203</v>
      </c>
      <c r="G766" s="232"/>
      <c r="H766" s="236">
        <v>22.855</v>
      </c>
      <c r="I766" s="237"/>
      <c r="J766" s="232"/>
      <c r="K766" s="232"/>
      <c r="L766" s="238"/>
      <c r="M766" s="239"/>
      <c r="N766" s="240"/>
      <c r="O766" s="240"/>
      <c r="P766" s="240"/>
      <c r="Q766" s="240"/>
      <c r="R766" s="240"/>
      <c r="S766" s="240"/>
      <c r="T766" s="241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T766" s="242" t="s">
        <v>158</v>
      </c>
      <c r="AU766" s="242" t="s">
        <v>86</v>
      </c>
      <c r="AV766" s="13" t="s">
        <v>86</v>
      </c>
      <c r="AW766" s="13" t="s">
        <v>32</v>
      </c>
      <c r="AX766" s="13" t="s">
        <v>76</v>
      </c>
      <c r="AY766" s="242" t="s">
        <v>150</v>
      </c>
    </row>
    <row r="767" s="13" customFormat="1">
      <c r="A767" s="13"/>
      <c r="B767" s="231"/>
      <c r="C767" s="232"/>
      <c r="D767" s="233" t="s">
        <v>158</v>
      </c>
      <c r="E767" s="234" t="s">
        <v>1</v>
      </c>
      <c r="F767" s="235" t="s">
        <v>1204</v>
      </c>
      <c r="G767" s="232"/>
      <c r="H767" s="236">
        <v>2.7599999999999998</v>
      </c>
      <c r="I767" s="237"/>
      <c r="J767" s="232"/>
      <c r="K767" s="232"/>
      <c r="L767" s="238"/>
      <c r="M767" s="239"/>
      <c r="N767" s="240"/>
      <c r="O767" s="240"/>
      <c r="P767" s="240"/>
      <c r="Q767" s="240"/>
      <c r="R767" s="240"/>
      <c r="S767" s="240"/>
      <c r="T767" s="241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T767" s="242" t="s">
        <v>158</v>
      </c>
      <c r="AU767" s="242" t="s">
        <v>86</v>
      </c>
      <c r="AV767" s="13" t="s">
        <v>86</v>
      </c>
      <c r="AW767" s="13" t="s">
        <v>32</v>
      </c>
      <c r="AX767" s="13" t="s">
        <v>76</v>
      </c>
      <c r="AY767" s="242" t="s">
        <v>150</v>
      </c>
    </row>
    <row r="768" s="13" customFormat="1">
      <c r="A768" s="13"/>
      <c r="B768" s="231"/>
      <c r="C768" s="232"/>
      <c r="D768" s="233" t="s">
        <v>158</v>
      </c>
      <c r="E768" s="234" t="s">
        <v>1</v>
      </c>
      <c r="F768" s="235" t="s">
        <v>1205</v>
      </c>
      <c r="G768" s="232"/>
      <c r="H768" s="236">
        <v>6.5999999999999996</v>
      </c>
      <c r="I768" s="237"/>
      <c r="J768" s="232"/>
      <c r="K768" s="232"/>
      <c r="L768" s="238"/>
      <c r="M768" s="239"/>
      <c r="N768" s="240"/>
      <c r="O768" s="240"/>
      <c r="P768" s="240"/>
      <c r="Q768" s="240"/>
      <c r="R768" s="240"/>
      <c r="S768" s="240"/>
      <c r="T768" s="241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T768" s="242" t="s">
        <v>158</v>
      </c>
      <c r="AU768" s="242" t="s">
        <v>86</v>
      </c>
      <c r="AV768" s="13" t="s">
        <v>86</v>
      </c>
      <c r="AW768" s="13" t="s">
        <v>32</v>
      </c>
      <c r="AX768" s="13" t="s">
        <v>76</v>
      </c>
      <c r="AY768" s="242" t="s">
        <v>150</v>
      </c>
    </row>
    <row r="769" s="14" customFormat="1">
      <c r="A769" s="14"/>
      <c r="B769" s="243"/>
      <c r="C769" s="244"/>
      <c r="D769" s="233" t="s">
        <v>158</v>
      </c>
      <c r="E769" s="245" t="s">
        <v>1</v>
      </c>
      <c r="F769" s="246" t="s">
        <v>160</v>
      </c>
      <c r="G769" s="244"/>
      <c r="H769" s="247">
        <v>53.329999999999998</v>
      </c>
      <c r="I769" s="248"/>
      <c r="J769" s="244"/>
      <c r="K769" s="244"/>
      <c r="L769" s="249"/>
      <c r="M769" s="250"/>
      <c r="N769" s="251"/>
      <c r="O769" s="251"/>
      <c r="P769" s="251"/>
      <c r="Q769" s="251"/>
      <c r="R769" s="251"/>
      <c r="S769" s="251"/>
      <c r="T769" s="252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T769" s="253" t="s">
        <v>158</v>
      </c>
      <c r="AU769" s="253" t="s">
        <v>86</v>
      </c>
      <c r="AV769" s="14" t="s">
        <v>157</v>
      </c>
      <c r="AW769" s="14" t="s">
        <v>32</v>
      </c>
      <c r="AX769" s="14" t="s">
        <v>84</v>
      </c>
      <c r="AY769" s="253" t="s">
        <v>150</v>
      </c>
    </row>
    <row r="770" s="2" customFormat="1" ht="44.25" customHeight="1">
      <c r="A770" s="38"/>
      <c r="B770" s="39"/>
      <c r="C770" s="218" t="s">
        <v>1206</v>
      </c>
      <c r="D770" s="218" t="s">
        <v>152</v>
      </c>
      <c r="E770" s="219" t="s">
        <v>1207</v>
      </c>
      <c r="F770" s="220" t="s">
        <v>1208</v>
      </c>
      <c r="G770" s="221" t="s">
        <v>155</v>
      </c>
      <c r="H770" s="222">
        <v>405.77999999999997</v>
      </c>
      <c r="I770" s="223"/>
      <c r="J770" s="224">
        <f>ROUND(I770*H770,2)</f>
        <v>0</v>
      </c>
      <c r="K770" s="220" t="s">
        <v>156</v>
      </c>
      <c r="L770" s="44"/>
      <c r="M770" s="225" t="s">
        <v>1</v>
      </c>
      <c r="N770" s="226" t="s">
        <v>41</v>
      </c>
      <c r="O770" s="91"/>
      <c r="P770" s="227">
        <f>O770*H770</f>
        <v>0</v>
      </c>
      <c r="Q770" s="227">
        <v>0</v>
      </c>
      <c r="R770" s="227">
        <f>Q770*H770</f>
        <v>0</v>
      </c>
      <c r="S770" s="227">
        <v>0</v>
      </c>
      <c r="T770" s="228">
        <f>S770*H770</f>
        <v>0</v>
      </c>
      <c r="U770" s="38"/>
      <c r="V770" s="38"/>
      <c r="W770" s="38"/>
      <c r="X770" s="38"/>
      <c r="Y770" s="38"/>
      <c r="Z770" s="38"/>
      <c r="AA770" s="38"/>
      <c r="AB770" s="38"/>
      <c r="AC770" s="38"/>
      <c r="AD770" s="38"/>
      <c r="AE770" s="38"/>
      <c r="AR770" s="229" t="s">
        <v>194</v>
      </c>
      <c r="AT770" s="229" t="s">
        <v>152</v>
      </c>
      <c r="AU770" s="229" t="s">
        <v>86</v>
      </c>
      <c r="AY770" s="17" t="s">
        <v>150</v>
      </c>
      <c r="BE770" s="230">
        <f>IF(N770="základní",J770,0)</f>
        <v>0</v>
      </c>
      <c r="BF770" s="230">
        <f>IF(N770="snížená",J770,0)</f>
        <v>0</v>
      </c>
      <c r="BG770" s="230">
        <f>IF(N770="zákl. přenesená",J770,0)</f>
        <v>0</v>
      </c>
      <c r="BH770" s="230">
        <f>IF(N770="sníž. přenesená",J770,0)</f>
        <v>0</v>
      </c>
      <c r="BI770" s="230">
        <f>IF(N770="nulová",J770,0)</f>
        <v>0</v>
      </c>
      <c r="BJ770" s="17" t="s">
        <v>84</v>
      </c>
      <c r="BK770" s="230">
        <f>ROUND(I770*H770,2)</f>
        <v>0</v>
      </c>
      <c r="BL770" s="17" t="s">
        <v>194</v>
      </c>
      <c r="BM770" s="229" t="s">
        <v>1209</v>
      </c>
    </row>
    <row r="771" s="13" customFormat="1">
      <c r="A771" s="13"/>
      <c r="B771" s="231"/>
      <c r="C771" s="232"/>
      <c r="D771" s="233" t="s">
        <v>158</v>
      </c>
      <c r="E771" s="234" t="s">
        <v>1</v>
      </c>
      <c r="F771" s="235" t="s">
        <v>1210</v>
      </c>
      <c r="G771" s="232"/>
      <c r="H771" s="236">
        <v>121.3</v>
      </c>
      <c r="I771" s="237"/>
      <c r="J771" s="232"/>
      <c r="K771" s="232"/>
      <c r="L771" s="238"/>
      <c r="M771" s="239"/>
      <c r="N771" s="240"/>
      <c r="O771" s="240"/>
      <c r="P771" s="240"/>
      <c r="Q771" s="240"/>
      <c r="R771" s="240"/>
      <c r="S771" s="240"/>
      <c r="T771" s="241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T771" s="242" t="s">
        <v>158</v>
      </c>
      <c r="AU771" s="242" t="s">
        <v>86</v>
      </c>
      <c r="AV771" s="13" t="s">
        <v>86</v>
      </c>
      <c r="AW771" s="13" t="s">
        <v>32</v>
      </c>
      <c r="AX771" s="13" t="s">
        <v>76</v>
      </c>
      <c r="AY771" s="242" t="s">
        <v>150</v>
      </c>
    </row>
    <row r="772" s="13" customFormat="1">
      <c r="A772" s="13"/>
      <c r="B772" s="231"/>
      <c r="C772" s="232"/>
      <c r="D772" s="233" t="s">
        <v>158</v>
      </c>
      <c r="E772" s="234" t="s">
        <v>1</v>
      </c>
      <c r="F772" s="235" t="s">
        <v>1211</v>
      </c>
      <c r="G772" s="232"/>
      <c r="H772" s="236">
        <v>404.19999999999999</v>
      </c>
      <c r="I772" s="237"/>
      <c r="J772" s="232"/>
      <c r="K772" s="232"/>
      <c r="L772" s="238"/>
      <c r="M772" s="239"/>
      <c r="N772" s="240"/>
      <c r="O772" s="240"/>
      <c r="P772" s="240"/>
      <c r="Q772" s="240"/>
      <c r="R772" s="240"/>
      <c r="S772" s="240"/>
      <c r="T772" s="241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T772" s="242" t="s">
        <v>158</v>
      </c>
      <c r="AU772" s="242" t="s">
        <v>86</v>
      </c>
      <c r="AV772" s="13" t="s">
        <v>86</v>
      </c>
      <c r="AW772" s="13" t="s">
        <v>32</v>
      </c>
      <c r="AX772" s="13" t="s">
        <v>76</v>
      </c>
      <c r="AY772" s="242" t="s">
        <v>150</v>
      </c>
    </row>
    <row r="773" s="13" customFormat="1">
      <c r="A773" s="13"/>
      <c r="B773" s="231"/>
      <c r="C773" s="232"/>
      <c r="D773" s="233" t="s">
        <v>158</v>
      </c>
      <c r="E773" s="234" t="s">
        <v>1</v>
      </c>
      <c r="F773" s="235" t="s">
        <v>1212</v>
      </c>
      <c r="G773" s="232"/>
      <c r="H773" s="236">
        <v>-119.72</v>
      </c>
      <c r="I773" s="237"/>
      <c r="J773" s="232"/>
      <c r="K773" s="232"/>
      <c r="L773" s="238"/>
      <c r="M773" s="239"/>
      <c r="N773" s="240"/>
      <c r="O773" s="240"/>
      <c r="P773" s="240"/>
      <c r="Q773" s="240"/>
      <c r="R773" s="240"/>
      <c r="S773" s="240"/>
      <c r="T773" s="241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T773" s="242" t="s">
        <v>158</v>
      </c>
      <c r="AU773" s="242" t="s">
        <v>86</v>
      </c>
      <c r="AV773" s="13" t="s">
        <v>86</v>
      </c>
      <c r="AW773" s="13" t="s">
        <v>32</v>
      </c>
      <c r="AX773" s="13" t="s">
        <v>76</v>
      </c>
      <c r="AY773" s="242" t="s">
        <v>150</v>
      </c>
    </row>
    <row r="774" s="14" customFormat="1">
      <c r="A774" s="14"/>
      <c r="B774" s="243"/>
      <c r="C774" s="244"/>
      <c r="D774" s="233" t="s">
        <v>158</v>
      </c>
      <c r="E774" s="245" t="s">
        <v>1</v>
      </c>
      <c r="F774" s="246" t="s">
        <v>160</v>
      </c>
      <c r="G774" s="244"/>
      <c r="H774" s="247">
        <v>405.77999999999997</v>
      </c>
      <c r="I774" s="248"/>
      <c r="J774" s="244"/>
      <c r="K774" s="244"/>
      <c r="L774" s="249"/>
      <c r="M774" s="276"/>
      <c r="N774" s="277"/>
      <c r="O774" s="277"/>
      <c r="P774" s="277"/>
      <c r="Q774" s="277"/>
      <c r="R774" s="277"/>
      <c r="S774" s="277"/>
      <c r="T774" s="278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T774" s="253" t="s">
        <v>158</v>
      </c>
      <c r="AU774" s="253" t="s">
        <v>86</v>
      </c>
      <c r="AV774" s="14" t="s">
        <v>157</v>
      </c>
      <c r="AW774" s="14" t="s">
        <v>32</v>
      </c>
      <c r="AX774" s="14" t="s">
        <v>84</v>
      </c>
      <c r="AY774" s="253" t="s">
        <v>150</v>
      </c>
    </row>
    <row r="775" s="2" customFormat="1" ht="6.96" customHeight="1">
      <c r="A775" s="38"/>
      <c r="B775" s="66"/>
      <c r="C775" s="67"/>
      <c r="D775" s="67"/>
      <c r="E775" s="67"/>
      <c r="F775" s="67"/>
      <c r="G775" s="67"/>
      <c r="H775" s="67"/>
      <c r="I775" s="67"/>
      <c r="J775" s="67"/>
      <c r="K775" s="67"/>
      <c r="L775" s="44"/>
      <c r="M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  <c r="AA775" s="38"/>
      <c r="AB775" s="38"/>
      <c r="AC775" s="38"/>
      <c r="AD775" s="38"/>
      <c r="AE775" s="38"/>
    </row>
  </sheetData>
  <sheetProtection sheet="1" autoFilter="0" formatColumns="0" formatRows="0" objects="1" scenarios="1" spinCount="100000" saltValue="QfwuE+9L1rMI5vrtefWa7LEcT35w/jloxL76KGuBB0rNiSx/9PcP5y2SdmH5ESFAOdbw/ezevVB4qfy1VVsclw==" hashValue="aPVAf4ssE5pu7I4mLQFQ/Kv/fGRCBA4Xc+e7xhMPxi6SfRCBXQfHUVm9c1rrNZ8i5Ys/M10ptalviGi/a+BnPw==" algorithmName="SHA-512" password="CC35"/>
  <autoFilter ref="C135:K774"/>
  <mergeCells count="9">
    <mergeCell ref="E7:H7"/>
    <mergeCell ref="E9:H9"/>
    <mergeCell ref="E18:H18"/>
    <mergeCell ref="E27:H27"/>
    <mergeCell ref="E85:H85"/>
    <mergeCell ref="E87:H87"/>
    <mergeCell ref="E126:H126"/>
    <mergeCell ref="E128:H12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89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106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Návštěvnické centrum turistické oblasti Králický Sněžník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107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30" customHeight="1">
      <c r="A9" s="38"/>
      <c r="B9" s="44"/>
      <c r="C9" s="38"/>
      <c r="D9" s="38"/>
      <c r="E9" s="142" t="s">
        <v>1213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4. 1. 2021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109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ROUND(J123,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ROUND((SUM(BE123:BE313)),  2)</f>
        <v>0</v>
      </c>
      <c r="G33" s="38"/>
      <c r="H33" s="38"/>
      <c r="I33" s="155">
        <v>0.20999999999999999</v>
      </c>
      <c r="J33" s="154">
        <f>ROUND(((SUM(BE123:BE313))*I33),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ROUND((SUM(BF123:BF313)),  2)</f>
        <v>0</v>
      </c>
      <c r="G34" s="38"/>
      <c r="H34" s="38"/>
      <c r="I34" s="155">
        <v>0.14999999999999999</v>
      </c>
      <c r="J34" s="154">
        <f>ROUND(((SUM(BF123:BF313))*I34),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ROUND((SUM(BG123:BG313)),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ROUND((SUM(BH123:BH313)),  2)</f>
        <v>0</v>
      </c>
      <c r="G36" s="38"/>
      <c r="H36" s="38"/>
      <c r="I36" s="155">
        <v>0.14999999999999999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ROUND((SUM(BI123:BI313)),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110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Návštěvnické centrum turistické oblasti Králický Sněžník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107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30" customHeight="1">
      <c r="A87" s="38"/>
      <c r="B87" s="39"/>
      <c r="C87" s="40"/>
      <c r="D87" s="40"/>
      <c r="E87" s="76" t="str">
        <f>E9</f>
        <v>Objekt 01.2 - Budova návštěvnického centra - Silnoproudá elektroinstalace a hromosvod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Králíky</v>
      </c>
      <c r="G89" s="40"/>
      <c r="H89" s="40"/>
      <c r="I89" s="32" t="s">
        <v>22</v>
      </c>
      <c r="J89" s="79" t="str">
        <f>IF(J12="","",J12)</f>
        <v>4. 1. 2021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Králiky,Velké náměstí 5,56169 Králíky</v>
      </c>
      <c r="G91" s="40"/>
      <c r="H91" s="40"/>
      <c r="I91" s="32" t="s">
        <v>30</v>
      </c>
      <c r="J91" s="36" t="str">
        <f>E21</f>
        <v>ing.arch.David Vahala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111</v>
      </c>
      <c r="D94" s="176"/>
      <c r="E94" s="176"/>
      <c r="F94" s="176"/>
      <c r="G94" s="176"/>
      <c r="H94" s="176"/>
      <c r="I94" s="176"/>
      <c r="J94" s="177" t="s">
        <v>112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113</v>
      </c>
      <c r="D96" s="40"/>
      <c r="E96" s="40"/>
      <c r="F96" s="40"/>
      <c r="G96" s="40"/>
      <c r="H96" s="40"/>
      <c r="I96" s="40"/>
      <c r="J96" s="110">
        <f>J123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114</v>
      </c>
    </row>
    <row r="97" s="9" customFormat="1" ht="24.96" customHeight="1">
      <c r="A97" s="9"/>
      <c r="B97" s="179"/>
      <c r="C97" s="180"/>
      <c r="D97" s="181" t="s">
        <v>1214</v>
      </c>
      <c r="E97" s="182"/>
      <c r="F97" s="182"/>
      <c r="G97" s="182"/>
      <c r="H97" s="182"/>
      <c r="I97" s="182"/>
      <c r="J97" s="183">
        <f>J124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9"/>
      <c r="C98" s="180"/>
      <c r="D98" s="181" t="s">
        <v>1215</v>
      </c>
      <c r="E98" s="182"/>
      <c r="F98" s="182"/>
      <c r="G98" s="182"/>
      <c r="H98" s="182"/>
      <c r="I98" s="182"/>
      <c r="J98" s="183">
        <f>J135</f>
        <v>0</v>
      </c>
      <c r="K98" s="180"/>
      <c r="L98" s="18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9"/>
      <c r="C99" s="180"/>
      <c r="D99" s="181" t="s">
        <v>1216</v>
      </c>
      <c r="E99" s="182"/>
      <c r="F99" s="182"/>
      <c r="G99" s="182"/>
      <c r="H99" s="182"/>
      <c r="I99" s="182"/>
      <c r="J99" s="183">
        <f>J175</f>
        <v>0</v>
      </c>
      <c r="K99" s="180"/>
      <c r="L99" s="18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9"/>
      <c r="C100" s="180"/>
      <c r="D100" s="181" t="s">
        <v>1217</v>
      </c>
      <c r="E100" s="182"/>
      <c r="F100" s="182"/>
      <c r="G100" s="182"/>
      <c r="H100" s="182"/>
      <c r="I100" s="182"/>
      <c r="J100" s="183">
        <f>J267</f>
        <v>0</v>
      </c>
      <c r="K100" s="180"/>
      <c r="L100" s="18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79"/>
      <c r="C101" s="180"/>
      <c r="D101" s="181" t="s">
        <v>1218</v>
      </c>
      <c r="E101" s="182"/>
      <c r="F101" s="182"/>
      <c r="G101" s="182"/>
      <c r="H101" s="182"/>
      <c r="I101" s="182"/>
      <c r="J101" s="183">
        <f>J302</f>
        <v>0</v>
      </c>
      <c r="K101" s="180"/>
      <c r="L101" s="18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79"/>
      <c r="C102" s="180"/>
      <c r="D102" s="181" t="s">
        <v>1219</v>
      </c>
      <c r="E102" s="182"/>
      <c r="F102" s="182"/>
      <c r="G102" s="182"/>
      <c r="H102" s="182"/>
      <c r="I102" s="182"/>
      <c r="J102" s="183">
        <f>J306</f>
        <v>0</v>
      </c>
      <c r="K102" s="180"/>
      <c r="L102" s="18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79"/>
      <c r="C103" s="180"/>
      <c r="D103" s="181" t="s">
        <v>1220</v>
      </c>
      <c r="E103" s="182"/>
      <c r="F103" s="182"/>
      <c r="G103" s="182"/>
      <c r="H103" s="182"/>
      <c r="I103" s="182"/>
      <c r="J103" s="183">
        <f>J308</f>
        <v>0</v>
      </c>
      <c r="K103" s="180"/>
      <c r="L103" s="18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9" s="2" customFormat="1" ht="6.96" customHeight="1">
      <c r="A109" s="38"/>
      <c r="B109" s="68"/>
      <c r="C109" s="69"/>
      <c r="D109" s="69"/>
      <c r="E109" s="69"/>
      <c r="F109" s="69"/>
      <c r="G109" s="69"/>
      <c r="H109" s="69"/>
      <c r="I109" s="69"/>
      <c r="J109" s="69"/>
      <c r="K109" s="69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135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16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174" t="str">
        <f>E7</f>
        <v>Návštěvnické centrum turistické oblasti Králický Sněžník</v>
      </c>
      <c r="F113" s="32"/>
      <c r="G113" s="32"/>
      <c r="H113" s="32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107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30" customHeight="1">
      <c r="A115" s="38"/>
      <c r="B115" s="39"/>
      <c r="C115" s="40"/>
      <c r="D115" s="40"/>
      <c r="E115" s="76" t="str">
        <f>E9</f>
        <v>Objekt 01.2 - Budova návštěvnického centra - Silnoproudá elektroinstalace a hromosvod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40"/>
      <c r="E117" s="40"/>
      <c r="F117" s="27" t="str">
        <f>F12</f>
        <v>Králíky</v>
      </c>
      <c r="G117" s="40"/>
      <c r="H117" s="40"/>
      <c r="I117" s="32" t="s">
        <v>22</v>
      </c>
      <c r="J117" s="79" t="str">
        <f>IF(J12="","",J12)</f>
        <v>4. 1. 2021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24</v>
      </c>
      <c r="D119" s="40"/>
      <c r="E119" s="40"/>
      <c r="F119" s="27" t="str">
        <f>E15</f>
        <v>Město Králiky,Velké náměstí 5,56169 Králíky</v>
      </c>
      <c r="G119" s="40"/>
      <c r="H119" s="40"/>
      <c r="I119" s="32" t="s">
        <v>30</v>
      </c>
      <c r="J119" s="36" t="str">
        <f>E21</f>
        <v>ing.arch.David Vahala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28</v>
      </c>
      <c r="D120" s="40"/>
      <c r="E120" s="40"/>
      <c r="F120" s="27" t="str">
        <f>IF(E18="","",E18)</f>
        <v>Vyplň údaj</v>
      </c>
      <c r="G120" s="40"/>
      <c r="H120" s="40"/>
      <c r="I120" s="32" t="s">
        <v>33</v>
      </c>
      <c r="J120" s="36" t="str">
        <f>E24</f>
        <v xml:space="preserve"> 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191"/>
      <c r="B122" s="192"/>
      <c r="C122" s="193" t="s">
        <v>136</v>
      </c>
      <c r="D122" s="194" t="s">
        <v>61</v>
      </c>
      <c r="E122" s="194" t="s">
        <v>57</v>
      </c>
      <c r="F122" s="194" t="s">
        <v>58</v>
      </c>
      <c r="G122" s="194" t="s">
        <v>137</v>
      </c>
      <c r="H122" s="194" t="s">
        <v>138</v>
      </c>
      <c r="I122" s="194" t="s">
        <v>139</v>
      </c>
      <c r="J122" s="194" t="s">
        <v>112</v>
      </c>
      <c r="K122" s="195" t="s">
        <v>140</v>
      </c>
      <c r="L122" s="196"/>
      <c r="M122" s="100" t="s">
        <v>1</v>
      </c>
      <c r="N122" s="101" t="s">
        <v>40</v>
      </c>
      <c r="O122" s="101" t="s">
        <v>141</v>
      </c>
      <c r="P122" s="101" t="s">
        <v>142</v>
      </c>
      <c r="Q122" s="101" t="s">
        <v>143</v>
      </c>
      <c r="R122" s="101" t="s">
        <v>144</v>
      </c>
      <c r="S122" s="101" t="s">
        <v>145</v>
      </c>
      <c r="T122" s="102" t="s">
        <v>146</v>
      </c>
      <c r="U122" s="191"/>
      <c r="V122" s="191"/>
      <c r="W122" s="191"/>
      <c r="X122" s="191"/>
      <c r="Y122" s="191"/>
      <c r="Z122" s="191"/>
      <c r="AA122" s="191"/>
      <c r="AB122" s="191"/>
      <c r="AC122" s="191"/>
      <c r="AD122" s="191"/>
      <c r="AE122" s="191"/>
    </row>
    <row r="123" s="2" customFormat="1" ht="22.8" customHeight="1">
      <c r="A123" s="38"/>
      <c r="B123" s="39"/>
      <c r="C123" s="107" t="s">
        <v>147</v>
      </c>
      <c r="D123" s="40"/>
      <c r="E123" s="40"/>
      <c r="F123" s="40"/>
      <c r="G123" s="40"/>
      <c r="H123" s="40"/>
      <c r="I123" s="40"/>
      <c r="J123" s="197">
        <f>BK123</f>
        <v>0</v>
      </c>
      <c r="K123" s="40"/>
      <c r="L123" s="44"/>
      <c r="M123" s="103"/>
      <c r="N123" s="198"/>
      <c r="O123" s="104"/>
      <c r="P123" s="199">
        <f>P124+P135+P175+P267+P302+P306+P308</f>
        <v>0</v>
      </c>
      <c r="Q123" s="104"/>
      <c r="R123" s="199">
        <f>R124+R135+R175+R267+R302+R306+R308</f>
        <v>0</v>
      </c>
      <c r="S123" s="104"/>
      <c r="T123" s="200">
        <f>T124+T135+T175+T267+T302+T306+T308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75</v>
      </c>
      <c r="AU123" s="17" t="s">
        <v>114</v>
      </c>
      <c r="BK123" s="201">
        <f>BK124+BK135+BK175+BK267+BK302+BK306+BK308</f>
        <v>0</v>
      </c>
    </row>
    <row r="124" s="12" customFormat="1" ht="25.92" customHeight="1">
      <c r="A124" s="12"/>
      <c r="B124" s="202"/>
      <c r="C124" s="203"/>
      <c r="D124" s="204" t="s">
        <v>75</v>
      </c>
      <c r="E124" s="205" t="s">
        <v>1221</v>
      </c>
      <c r="F124" s="205" t="s">
        <v>1222</v>
      </c>
      <c r="G124" s="203"/>
      <c r="H124" s="203"/>
      <c r="I124" s="206"/>
      <c r="J124" s="207">
        <f>BK124</f>
        <v>0</v>
      </c>
      <c r="K124" s="203"/>
      <c r="L124" s="208"/>
      <c r="M124" s="209"/>
      <c r="N124" s="210"/>
      <c r="O124" s="210"/>
      <c r="P124" s="211">
        <f>SUM(P125:P134)</f>
        <v>0</v>
      </c>
      <c r="Q124" s="210"/>
      <c r="R124" s="211">
        <f>SUM(R125:R134)</f>
        <v>0</v>
      </c>
      <c r="S124" s="210"/>
      <c r="T124" s="212">
        <f>SUM(T125:T134)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3" t="s">
        <v>84</v>
      </c>
      <c r="AT124" s="214" t="s">
        <v>75</v>
      </c>
      <c r="AU124" s="214" t="s">
        <v>76</v>
      </c>
      <c r="AY124" s="213" t="s">
        <v>150</v>
      </c>
      <c r="BK124" s="215">
        <f>SUM(BK125:BK134)</f>
        <v>0</v>
      </c>
    </row>
    <row r="125" s="2" customFormat="1" ht="44.25" customHeight="1">
      <c r="A125" s="38"/>
      <c r="B125" s="39"/>
      <c r="C125" s="265" t="s">
        <v>84</v>
      </c>
      <c r="D125" s="265" t="s">
        <v>350</v>
      </c>
      <c r="E125" s="266" t="s">
        <v>1223</v>
      </c>
      <c r="F125" s="267" t="s">
        <v>1224</v>
      </c>
      <c r="G125" s="268" t="s">
        <v>1225</v>
      </c>
      <c r="H125" s="269">
        <v>1</v>
      </c>
      <c r="I125" s="270"/>
      <c r="J125" s="271">
        <f>ROUND(I125*H125,2)</f>
        <v>0</v>
      </c>
      <c r="K125" s="267" t="s">
        <v>1</v>
      </c>
      <c r="L125" s="272"/>
      <c r="M125" s="273" t="s">
        <v>1</v>
      </c>
      <c r="N125" s="274" t="s">
        <v>41</v>
      </c>
      <c r="O125" s="91"/>
      <c r="P125" s="227">
        <f>O125*H125</f>
        <v>0</v>
      </c>
      <c r="Q125" s="227">
        <v>0</v>
      </c>
      <c r="R125" s="227">
        <f>Q125*H125</f>
        <v>0</v>
      </c>
      <c r="S125" s="227">
        <v>0</v>
      </c>
      <c r="T125" s="228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9" t="s">
        <v>173</v>
      </c>
      <c r="AT125" s="229" t="s">
        <v>350</v>
      </c>
      <c r="AU125" s="229" t="s">
        <v>84</v>
      </c>
      <c r="AY125" s="17" t="s">
        <v>150</v>
      </c>
      <c r="BE125" s="230">
        <f>IF(N125="základní",J125,0)</f>
        <v>0</v>
      </c>
      <c r="BF125" s="230">
        <f>IF(N125="snížená",J125,0)</f>
        <v>0</v>
      </c>
      <c r="BG125" s="230">
        <f>IF(N125="zákl. přenesená",J125,0)</f>
        <v>0</v>
      </c>
      <c r="BH125" s="230">
        <f>IF(N125="sníž. přenesená",J125,0)</f>
        <v>0</v>
      </c>
      <c r="BI125" s="230">
        <f>IF(N125="nulová",J125,0)</f>
        <v>0</v>
      </c>
      <c r="BJ125" s="17" t="s">
        <v>84</v>
      </c>
      <c r="BK125" s="230">
        <f>ROUND(I125*H125,2)</f>
        <v>0</v>
      </c>
      <c r="BL125" s="17" t="s">
        <v>157</v>
      </c>
      <c r="BM125" s="229" t="s">
        <v>86</v>
      </c>
    </row>
    <row r="126" s="2" customFormat="1" ht="16.5" customHeight="1">
      <c r="A126" s="38"/>
      <c r="B126" s="39"/>
      <c r="C126" s="265" t="s">
        <v>86</v>
      </c>
      <c r="D126" s="265" t="s">
        <v>350</v>
      </c>
      <c r="E126" s="266" t="s">
        <v>1226</v>
      </c>
      <c r="F126" s="267" t="s">
        <v>1227</v>
      </c>
      <c r="G126" s="268" t="s">
        <v>1225</v>
      </c>
      <c r="H126" s="269">
        <v>1</v>
      </c>
      <c r="I126" s="270"/>
      <c r="J126" s="271">
        <f>ROUND(I126*H126,2)</f>
        <v>0</v>
      </c>
      <c r="K126" s="267" t="s">
        <v>1</v>
      </c>
      <c r="L126" s="272"/>
      <c r="M126" s="273" t="s">
        <v>1</v>
      </c>
      <c r="N126" s="274" t="s">
        <v>41</v>
      </c>
      <c r="O126" s="91"/>
      <c r="P126" s="227">
        <f>O126*H126</f>
        <v>0</v>
      </c>
      <c r="Q126" s="227">
        <v>0</v>
      </c>
      <c r="R126" s="227">
        <f>Q126*H126</f>
        <v>0</v>
      </c>
      <c r="S126" s="227">
        <v>0</v>
      </c>
      <c r="T126" s="228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9" t="s">
        <v>173</v>
      </c>
      <c r="AT126" s="229" t="s">
        <v>350</v>
      </c>
      <c r="AU126" s="229" t="s">
        <v>84</v>
      </c>
      <c r="AY126" s="17" t="s">
        <v>150</v>
      </c>
      <c r="BE126" s="230">
        <f>IF(N126="základní",J126,0)</f>
        <v>0</v>
      </c>
      <c r="BF126" s="230">
        <f>IF(N126="snížená",J126,0)</f>
        <v>0</v>
      </c>
      <c r="BG126" s="230">
        <f>IF(N126="zákl. přenesená",J126,0)</f>
        <v>0</v>
      </c>
      <c r="BH126" s="230">
        <f>IF(N126="sníž. přenesená",J126,0)</f>
        <v>0</v>
      </c>
      <c r="BI126" s="230">
        <f>IF(N126="nulová",J126,0)</f>
        <v>0</v>
      </c>
      <c r="BJ126" s="17" t="s">
        <v>84</v>
      </c>
      <c r="BK126" s="230">
        <f>ROUND(I126*H126,2)</f>
        <v>0</v>
      </c>
      <c r="BL126" s="17" t="s">
        <v>157</v>
      </c>
      <c r="BM126" s="229" t="s">
        <v>157</v>
      </c>
    </row>
    <row r="127" s="2" customFormat="1">
      <c r="A127" s="38"/>
      <c r="B127" s="39"/>
      <c r="C127" s="218" t="s">
        <v>165</v>
      </c>
      <c r="D127" s="218" t="s">
        <v>152</v>
      </c>
      <c r="E127" s="219" t="s">
        <v>1228</v>
      </c>
      <c r="F127" s="220" t="s">
        <v>1229</v>
      </c>
      <c r="G127" s="221" t="s">
        <v>1225</v>
      </c>
      <c r="H127" s="222">
        <v>2</v>
      </c>
      <c r="I127" s="223"/>
      <c r="J127" s="224">
        <f>ROUND(I127*H127,2)</f>
        <v>0</v>
      </c>
      <c r="K127" s="220" t="s">
        <v>1</v>
      </c>
      <c r="L127" s="44"/>
      <c r="M127" s="225" t="s">
        <v>1</v>
      </c>
      <c r="N127" s="226" t="s">
        <v>41</v>
      </c>
      <c r="O127" s="91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9" t="s">
        <v>157</v>
      </c>
      <c r="AT127" s="229" t="s">
        <v>152</v>
      </c>
      <c r="AU127" s="229" t="s">
        <v>84</v>
      </c>
      <c r="AY127" s="17" t="s">
        <v>150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7" t="s">
        <v>84</v>
      </c>
      <c r="BK127" s="230">
        <f>ROUND(I127*H127,2)</f>
        <v>0</v>
      </c>
      <c r="BL127" s="17" t="s">
        <v>157</v>
      </c>
      <c r="BM127" s="229" t="s">
        <v>169</v>
      </c>
    </row>
    <row r="128" s="2" customFormat="1">
      <c r="A128" s="38"/>
      <c r="B128" s="39"/>
      <c r="C128" s="265" t="s">
        <v>157</v>
      </c>
      <c r="D128" s="265" t="s">
        <v>350</v>
      </c>
      <c r="E128" s="266" t="s">
        <v>1230</v>
      </c>
      <c r="F128" s="267" t="s">
        <v>1231</v>
      </c>
      <c r="G128" s="268" t="s">
        <v>1225</v>
      </c>
      <c r="H128" s="269">
        <v>1</v>
      </c>
      <c r="I128" s="270"/>
      <c r="J128" s="271">
        <f>ROUND(I128*H128,2)</f>
        <v>0</v>
      </c>
      <c r="K128" s="267" t="s">
        <v>1</v>
      </c>
      <c r="L128" s="272"/>
      <c r="M128" s="273" t="s">
        <v>1</v>
      </c>
      <c r="N128" s="274" t="s">
        <v>41</v>
      </c>
      <c r="O128" s="91"/>
      <c r="P128" s="227">
        <f>O128*H128</f>
        <v>0</v>
      </c>
      <c r="Q128" s="227">
        <v>0</v>
      </c>
      <c r="R128" s="227">
        <f>Q128*H128</f>
        <v>0</v>
      </c>
      <c r="S128" s="227">
        <v>0</v>
      </c>
      <c r="T128" s="228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9" t="s">
        <v>173</v>
      </c>
      <c r="AT128" s="229" t="s">
        <v>350</v>
      </c>
      <c r="AU128" s="229" t="s">
        <v>84</v>
      </c>
      <c r="AY128" s="17" t="s">
        <v>150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7" t="s">
        <v>84</v>
      </c>
      <c r="BK128" s="230">
        <f>ROUND(I128*H128,2)</f>
        <v>0</v>
      </c>
      <c r="BL128" s="17" t="s">
        <v>157</v>
      </c>
      <c r="BM128" s="229" t="s">
        <v>173</v>
      </c>
    </row>
    <row r="129" s="2" customFormat="1">
      <c r="A129" s="38"/>
      <c r="B129" s="39"/>
      <c r="C129" s="265" t="s">
        <v>177</v>
      </c>
      <c r="D129" s="265" t="s">
        <v>350</v>
      </c>
      <c r="E129" s="266" t="s">
        <v>1232</v>
      </c>
      <c r="F129" s="267" t="s">
        <v>1233</v>
      </c>
      <c r="G129" s="268" t="s">
        <v>1225</v>
      </c>
      <c r="H129" s="269">
        <v>3</v>
      </c>
      <c r="I129" s="270"/>
      <c r="J129" s="271">
        <f>ROUND(I129*H129,2)</f>
        <v>0</v>
      </c>
      <c r="K129" s="267" t="s">
        <v>1</v>
      </c>
      <c r="L129" s="272"/>
      <c r="M129" s="273" t="s">
        <v>1</v>
      </c>
      <c r="N129" s="274" t="s">
        <v>41</v>
      </c>
      <c r="O129" s="91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9" t="s">
        <v>173</v>
      </c>
      <c r="AT129" s="229" t="s">
        <v>350</v>
      </c>
      <c r="AU129" s="229" t="s">
        <v>84</v>
      </c>
      <c r="AY129" s="17" t="s">
        <v>150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7" t="s">
        <v>84</v>
      </c>
      <c r="BK129" s="230">
        <f>ROUND(I129*H129,2)</f>
        <v>0</v>
      </c>
      <c r="BL129" s="17" t="s">
        <v>157</v>
      </c>
      <c r="BM129" s="229" t="s">
        <v>180</v>
      </c>
    </row>
    <row r="130" s="2" customFormat="1">
      <c r="A130" s="38"/>
      <c r="B130" s="39"/>
      <c r="C130" s="265" t="s">
        <v>169</v>
      </c>
      <c r="D130" s="265" t="s">
        <v>350</v>
      </c>
      <c r="E130" s="266" t="s">
        <v>1234</v>
      </c>
      <c r="F130" s="267" t="s">
        <v>1235</v>
      </c>
      <c r="G130" s="268" t="s">
        <v>1225</v>
      </c>
      <c r="H130" s="269">
        <v>1</v>
      </c>
      <c r="I130" s="270"/>
      <c r="J130" s="271">
        <f>ROUND(I130*H130,2)</f>
        <v>0</v>
      </c>
      <c r="K130" s="267" t="s">
        <v>1</v>
      </c>
      <c r="L130" s="272"/>
      <c r="M130" s="273" t="s">
        <v>1</v>
      </c>
      <c r="N130" s="274" t="s">
        <v>41</v>
      </c>
      <c r="O130" s="91"/>
      <c r="P130" s="227">
        <f>O130*H130</f>
        <v>0</v>
      </c>
      <c r="Q130" s="227">
        <v>0</v>
      </c>
      <c r="R130" s="227">
        <f>Q130*H130</f>
        <v>0</v>
      </c>
      <c r="S130" s="227">
        <v>0</v>
      </c>
      <c r="T130" s="228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9" t="s">
        <v>173</v>
      </c>
      <c r="AT130" s="229" t="s">
        <v>350</v>
      </c>
      <c r="AU130" s="229" t="s">
        <v>84</v>
      </c>
      <c r="AY130" s="17" t="s">
        <v>150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17" t="s">
        <v>84</v>
      </c>
      <c r="BK130" s="230">
        <f>ROUND(I130*H130,2)</f>
        <v>0</v>
      </c>
      <c r="BL130" s="17" t="s">
        <v>157</v>
      </c>
      <c r="BM130" s="229" t="s">
        <v>184</v>
      </c>
    </row>
    <row r="131" s="2" customFormat="1">
      <c r="A131" s="38"/>
      <c r="B131" s="39"/>
      <c r="C131" s="265" t="s">
        <v>186</v>
      </c>
      <c r="D131" s="265" t="s">
        <v>350</v>
      </c>
      <c r="E131" s="266" t="s">
        <v>1236</v>
      </c>
      <c r="F131" s="267" t="s">
        <v>1237</v>
      </c>
      <c r="G131" s="268" t="s">
        <v>1225</v>
      </c>
      <c r="H131" s="269">
        <v>1</v>
      </c>
      <c r="I131" s="270"/>
      <c r="J131" s="271">
        <f>ROUND(I131*H131,2)</f>
        <v>0</v>
      </c>
      <c r="K131" s="267" t="s">
        <v>1</v>
      </c>
      <c r="L131" s="272"/>
      <c r="M131" s="273" t="s">
        <v>1</v>
      </c>
      <c r="N131" s="274" t="s">
        <v>41</v>
      </c>
      <c r="O131" s="91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9" t="s">
        <v>173</v>
      </c>
      <c r="AT131" s="229" t="s">
        <v>350</v>
      </c>
      <c r="AU131" s="229" t="s">
        <v>84</v>
      </c>
      <c r="AY131" s="17" t="s">
        <v>150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7" t="s">
        <v>84</v>
      </c>
      <c r="BK131" s="230">
        <f>ROUND(I131*H131,2)</f>
        <v>0</v>
      </c>
      <c r="BL131" s="17" t="s">
        <v>157</v>
      </c>
      <c r="BM131" s="229" t="s">
        <v>190</v>
      </c>
    </row>
    <row r="132" s="2" customFormat="1">
      <c r="A132" s="38"/>
      <c r="B132" s="39"/>
      <c r="C132" s="265" t="s">
        <v>173</v>
      </c>
      <c r="D132" s="265" t="s">
        <v>350</v>
      </c>
      <c r="E132" s="266" t="s">
        <v>1238</v>
      </c>
      <c r="F132" s="267" t="s">
        <v>1239</v>
      </c>
      <c r="G132" s="268" t="s">
        <v>1225</v>
      </c>
      <c r="H132" s="269">
        <v>1</v>
      </c>
      <c r="I132" s="270"/>
      <c r="J132" s="271">
        <f>ROUND(I132*H132,2)</f>
        <v>0</v>
      </c>
      <c r="K132" s="267" t="s">
        <v>1</v>
      </c>
      <c r="L132" s="272"/>
      <c r="M132" s="273" t="s">
        <v>1</v>
      </c>
      <c r="N132" s="274" t="s">
        <v>41</v>
      </c>
      <c r="O132" s="91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9" t="s">
        <v>173</v>
      </c>
      <c r="AT132" s="229" t="s">
        <v>350</v>
      </c>
      <c r="AU132" s="229" t="s">
        <v>84</v>
      </c>
      <c r="AY132" s="17" t="s">
        <v>150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7" t="s">
        <v>84</v>
      </c>
      <c r="BK132" s="230">
        <f>ROUND(I132*H132,2)</f>
        <v>0</v>
      </c>
      <c r="BL132" s="17" t="s">
        <v>157</v>
      </c>
      <c r="BM132" s="229" t="s">
        <v>194</v>
      </c>
    </row>
    <row r="133" s="2" customFormat="1">
      <c r="A133" s="38"/>
      <c r="B133" s="39"/>
      <c r="C133" s="265" t="s">
        <v>196</v>
      </c>
      <c r="D133" s="265" t="s">
        <v>350</v>
      </c>
      <c r="E133" s="266" t="s">
        <v>1240</v>
      </c>
      <c r="F133" s="267" t="s">
        <v>1241</v>
      </c>
      <c r="G133" s="268" t="s">
        <v>1225</v>
      </c>
      <c r="H133" s="269">
        <v>1</v>
      </c>
      <c r="I133" s="270"/>
      <c r="J133" s="271">
        <f>ROUND(I133*H133,2)</f>
        <v>0</v>
      </c>
      <c r="K133" s="267" t="s">
        <v>1</v>
      </c>
      <c r="L133" s="272"/>
      <c r="M133" s="273" t="s">
        <v>1</v>
      </c>
      <c r="N133" s="274" t="s">
        <v>41</v>
      </c>
      <c r="O133" s="91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9" t="s">
        <v>173</v>
      </c>
      <c r="AT133" s="229" t="s">
        <v>350</v>
      </c>
      <c r="AU133" s="229" t="s">
        <v>84</v>
      </c>
      <c r="AY133" s="17" t="s">
        <v>150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7" t="s">
        <v>84</v>
      </c>
      <c r="BK133" s="230">
        <f>ROUND(I133*H133,2)</f>
        <v>0</v>
      </c>
      <c r="BL133" s="17" t="s">
        <v>157</v>
      </c>
      <c r="BM133" s="229" t="s">
        <v>199</v>
      </c>
    </row>
    <row r="134" s="2" customFormat="1" ht="16.5" customHeight="1">
      <c r="A134" s="38"/>
      <c r="B134" s="39"/>
      <c r="C134" s="218" t="s">
        <v>180</v>
      </c>
      <c r="D134" s="218" t="s">
        <v>152</v>
      </c>
      <c r="E134" s="219" t="s">
        <v>1242</v>
      </c>
      <c r="F134" s="220" t="s">
        <v>1243</v>
      </c>
      <c r="G134" s="221" t="s">
        <v>1244</v>
      </c>
      <c r="H134" s="222">
        <v>1</v>
      </c>
      <c r="I134" s="223"/>
      <c r="J134" s="224">
        <f>ROUND(I134*H134,2)</f>
        <v>0</v>
      </c>
      <c r="K134" s="220" t="s">
        <v>1</v>
      </c>
      <c r="L134" s="44"/>
      <c r="M134" s="225" t="s">
        <v>1</v>
      </c>
      <c r="N134" s="226" t="s">
        <v>41</v>
      </c>
      <c r="O134" s="91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9" t="s">
        <v>157</v>
      </c>
      <c r="AT134" s="229" t="s">
        <v>152</v>
      </c>
      <c r="AU134" s="229" t="s">
        <v>84</v>
      </c>
      <c r="AY134" s="17" t="s">
        <v>150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7" t="s">
        <v>84</v>
      </c>
      <c r="BK134" s="230">
        <f>ROUND(I134*H134,2)</f>
        <v>0</v>
      </c>
      <c r="BL134" s="17" t="s">
        <v>157</v>
      </c>
      <c r="BM134" s="229" t="s">
        <v>203</v>
      </c>
    </row>
    <row r="135" s="12" customFormat="1" ht="25.92" customHeight="1">
      <c r="A135" s="12"/>
      <c r="B135" s="202"/>
      <c r="C135" s="203"/>
      <c r="D135" s="204" t="s">
        <v>75</v>
      </c>
      <c r="E135" s="205" t="s">
        <v>1245</v>
      </c>
      <c r="F135" s="205" t="s">
        <v>1246</v>
      </c>
      <c r="G135" s="203"/>
      <c r="H135" s="203"/>
      <c r="I135" s="206"/>
      <c r="J135" s="207">
        <f>BK135</f>
        <v>0</v>
      </c>
      <c r="K135" s="203"/>
      <c r="L135" s="208"/>
      <c r="M135" s="209"/>
      <c r="N135" s="210"/>
      <c r="O135" s="210"/>
      <c r="P135" s="211">
        <f>SUM(P136:P174)</f>
        <v>0</v>
      </c>
      <c r="Q135" s="210"/>
      <c r="R135" s="211">
        <f>SUM(R136:R174)</f>
        <v>0</v>
      </c>
      <c r="S135" s="210"/>
      <c r="T135" s="212">
        <f>SUM(T136:T174)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3" t="s">
        <v>84</v>
      </c>
      <c r="AT135" s="214" t="s">
        <v>75</v>
      </c>
      <c r="AU135" s="214" t="s">
        <v>76</v>
      </c>
      <c r="AY135" s="213" t="s">
        <v>150</v>
      </c>
      <c r="BK135" s="215">
        <f>SUM(BK136:BK174)</f>
        <v>0</v>
      </c>
    </row>
    <row r="136" s="2" customFormat="1">
      <c r="A136" s="38"/>
      <c r="B136" s="39"/>
      <c r="C136" s="265" t="s">
        <v>205</v>
      </c>
      <c r="D136" s="265" t="s">
        <v>350</v>
      </c>
      <c r="E136" s="266" t="s">
        <v>1247</v>
      </c>
      <c r="F136" s="267" t="s">
        <v>1248</v>
      </c>
      <c r="G136" s="268" t="s">
        <v>1225</v>
      </c>
      <c r="H136" s="269">
        <v>7</v>
      </c>
      <c r="I136" s="270"/>
      <c r="J136" s="271">
        <f>ROUND(I136*H136,2)</f>
        <v>0</v>
      </c>
      <c r="K136" s="267" t="s">
        <v>1</v>
      </c>
      <c r="L136" s="272"/>
      <c r="M136" s="273" t="s">
        <v>1</v>
      </c>
      <c r="N136" s="274" t="s">
        <v>41</v>
      </c>
      <c r="O136" s="91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9" t="s">
        <v>173</v>
      </c>
      <c r="AT136" s="229" t="s">
        <v>350</v>
      </c>
      <c r="AU136" s="229" t="s">
        <v>84</v>
      </c>
      <c r="AY136" s="17" t="s">
        <v>150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7" t="s">
        <v>84</v>
      </c>
      <c r="BK136" s="230">
        <f>ROUND(I136*H136,2)</f>
        <v>0</v>
      </c>
      <c r="BL136" s="17" t="s">
        <v>157</v>
      </c>
      <c r="BM136" s="229" t="s">
        <v>208</v>
      </c>
    </row>
    <row r="137" s="2" customFormat="1">
      <c r="A137" s="38"/>
      <c r="B137" s="39"/>
      <c r="C137" s="218" t="s">
        <v>184</v>
      </c>
      <c r="D137" s="218" t="s">
        <v>152</v>
      </c>
      <c r="E137" s="219" t="s">
        <v>1249</v>
      </c>
      <c r="F137" s="220" t="s">
        <v>1250</v>
      </c>
      <c r="G137" s="221" t="s">
        <v>1225</v>
      </c>
      <c r="H137" s="222">
        <v>7</v>
      </c>
      <c r="I137" s="223"/>
      <c r="J137" s="224">
        <f>ROUND(I137*H137,2)</f>
        <v>0</v>
      </c>
      <c r="K137" s="220" t="s">
        <v>1</v>
      </c>
      <c r="L137" s="44"/>
      <c r="M137" s="225" t="s">
        <v>1</v>
      </c>
      <c r="N137" s="226" t="s">
        <v>41</v>
      </c>
      <c r="O137" s="91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9" t="s">
        <v>157</v>
      </c>
      <c r="AT137" s="229" t="s">
        <v>152</v>
      </c>
      <c r="AU137" s="229" t="s">
        <v>84</v>
      </c>
      <c r="AY137" s="17" t="s">
        <v>150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7" t="s">
        <v>84</v>
      </c>
      <c r="BK137" s="230">
        <f>ROUND(I137*H137,2)</f>
        <v>0</v>
      </c>
      <c r="BL137" s="17" t="s">
        <v>157</v>
      </c>
      <c r="BM137" s="229" t="s">
        <v>218</v>
      </c>
    </row>
    <row r="138" s="2" customFormat="1">
      <c r="A138" s="38"/>
      <c r="B138" s="39"/>
      <c r="C138" s="265" t="s">
        <v>222</v>
      </c>
      <c r="D138" s="265" t="s">
        <v>350</v>
      </c>
      <c r="E138" s="266" t="s">
        <v>1251</v>
      </c>
      <c r="F138" s="267" t="s">
        <v>1252</v>
      </c>
      <c r="G138" s="268" t="s">
        <v>1225</v>
      </c>
      <c r="H138" s="269">
        <v>10</v>
      </c>
      <c r="I138" s="270"/>
      <c r="J138" s="271">
        <f>ROUND(I138*H138,2)</f>
        <v>0</v>
      </c>
      <c r="K138" s="267" t="s">
        <v>1</v>
      </c>
      <c r="L138" s="272"/>
      <c r="M138" s="273" t="s">
        <v>1</v>
      </c>
      <c r="N138" s="274" t="s">
        <v>41</v>
      </c>
      <c r="O138" s="91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9" t="s">
        <v>173</v>
      </c>
      <c r="AT138" s="229" t="s">
        <v>350</v>
      </c>
      <c r="AU138" s="229" t="s">
        <v>84</v>
      </c>
      <c r="AY138" s="17" t="s">
        <v>150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7" t="s">
        <v>84</v>
      </c>
      <c r="BK138" s="230">
        <f>ROUND(I138*H138,2)</f>
        <v>0</v>
      </c>
      <c r="BL138" s="17" t="s">
        <v>157</v>
      </c>
      <c r="BM138" s="229" t="s">
        <v>225</v>
      </c>
    </row>
    <row r="139" s="2" customFormat="1">
      <c r="A139" s="38"/>
      <c r="B139" s="39"/>
      <c r="C139" s="218" t="s">
        <v>190</v>
      </c>
      <c r="D139" s="218" t="s">
        <v>152</v>
      </c>
      <c r="E139" s="219" t="s">
        <v>1253</v>
      </c>
      <c r="F139" s="220" t="s">
        <v>1254</v>
      </c>
      <c r="G139" s="221" t="s">
        <v>1225</v>
      </c>
      <c r="H139" s="222">
        <v>10</v>
      </c>
      <c r="I139" s="223"/>
      <c r="J139" s="224">
        <f>ROUND(I139*H139,2)</f>
        <v>0</v>
      </c>
      <c r="K139" s="220" t="s">
        <v>1</v>
      </c>
      <c r="L139" s="44"/>
      <c r="M139" s="225" t="s">
        <v>1</v>
      </c>
      <c r="N139" s="226" t="s">
        <v>41</v>
      </c>
      <c r="O139" s="91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9" t="s">
        <v>157</v>
      </c>
      <c r="AT139" s="229" t="s">
        <v>152</v>
      </c>
      <c r="AU139" s="229" t="s">
        <v>84</v>
      </c>
      <c r="AY139" s="17" t="s">
        <v>150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7" t="s">
        <v>84</v>
      </c>
      <c r="BK139" s="230">
        <f>ROUND(I139*H139,2)</f>
        <v>0</v>
      </c>
      <c r="BL139" s="17" t="s">
        <v>157</v>
      </c>
      <c r="BM139" s="229" t="s">
        <v>231</v>
      </c>
    </row>
    <row r="140" s="2" customFormat="1" ht="16.5" customHeight="1">
      <c r="A140" s="38"/>
      <c r="B140" s="39"/>
      <c r="C140" s="265" t="s">
        <v>8</v>
      </c>
      <c r="D140" s="265" t="s">
        <v>350</v>
      </c>
      <c r="E140" s="266" t="s">
        <v>1255</v>
      </c>
      <c r="F140" s="267" t="s">
        <v>1256</v>
      </c>
      <c r="G140" s="268" t="s">
        <v>1225</v>
      </c>
      <c r="H140" s="269">
        <v>1</v>
      </c>
      <c r="I140" s="270"/>
      <c r="J140" s="271">
        <f>ROUND(I140*H140,2)</f>
        <v>0</v>
      </c>
      <c r="K140" s="267" t="s">
        <v>1</v>
      </c>
      <c r="L140" s="272"/>
      <c r="M140" s="273" t="s">
        <v>1</v>
      </c>
      <c r="N140" s="274" t="s">
        <v>41</v>
      </c>
      <c r="O140" s="91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9" t="s">
        <v>173</v>
      </c>
      <c r="AT140" s="229" t="s">
        <v>350</v>
      </c>
      <c r="AU140" s="229" t="s">
        <v>84</v>
      </c>
      <c r="AY140" s="17" t="s">
        <v>150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7" t="s">
        <v>84</v>
      </c>
      <c r="BK140" s="230">
        <f>ROUND(I140*H140,2)</f>
        <v>0</v>
      </c>
      <c r="BL140" s="17" t="s">
        <v>157</v>
      </c>
      <c r="BM140" s="229" t="s">
        <v>301</v>
      </c>
    </row>
    <row r="141" s="2" customFormat="1">
      <c r="A141" s="38"/>
      <c r="B141" s="39"/>
      <c r="C141" s="218" t="s">
        <v>194</v>
      </c>
      <c r="D141" s="218" t="s">
        <v>152</v>
      </c>
      <c r="E141" s="219" t="s">
        <v>1253</v>
      </c>
      <c r="F141" s="220" t="s">
        <v>1254</v>
      </c>
      <c r="G141" s="221" t="s">
        <v>1225</v>
      </c>
      <c r="H141" s="222">
        <v>1</v>
      </c>
      <c r="I141" s="223"/>
      <c r="J141" s="224">
        <f>ROUND(I141*H141,2)</f>
        <v>0</v>
      </c>
      <c r="K141" s="220" t="s">
        <v>1</v>
      </c>
      <c r="L141" s="44"/>
      <c r="M141" s="225" t="s">
        <v>1</v>
      </c>
      <c r="N141" s="226" t="s">
        <v>41</v>
      </c>
      <c r="O141" s="91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9" t="s">
        <v>157</v>
      </c>
      <c r="AT141" s="229" t="s">
        <v>152</v>
      </c>
      <c r="AU141" s="229" t="s">
        <v>84</v>
      </c>
      <c r="AY141" s="17" t="s">
        <v>150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7" t="s">
        <v>84</v>
      </c>
      <c r="BK141" s="230">
        <f>ROUND(I141*H141,2)</f>
        <v>0</v>
      </c>
      <c r="BL141" s="17" t="s">
        <v>157</v>
      </c>
      <c r="BM141" s="229" t="s">
        <v>309</v>
      </c>
    </row>
    <row r="142" s="2" customFormat="1">
      <c r="A142" s="38"/>
      <c r="B142" s="39"/>
      <c r="C142" s="265" t="s">
        <v>232</v>
      </c>
      <c r="D142" s="265" t="s">
        <v>350</v>
      </c>
      <c r="E142" s="266" t="s">
        <v>1257</v>
      </c>
      <c r="F142" s="267" t="s">
        <v>1258</v>
      </c>
      <c r="G142" s="268" t="s">
        <v>1225</v>
      </c>
      <c r="H142" s="269">
        <v>6</v>
      </c>
      <c r="I142" s="270"/>
      <c r="J142" s="271">
        <f>ROUND(I142*H142,2)</f>
        <v>0</v>
      </c>
      <c r="K142" s="267" t="s">
        <v>1</v>
      </c>
      <c r="L142" s="272"/>
      <c r="M142" s="273" t="s">
        <v>1</v>
      </c>
      <c r="N142" s="274" t="s">
        <v>41</v>
      </c>
      <c r="O142" s="91"/>
      <c r="P142" s="227">
        <f>O142*H142</f>
        <v>0</v>
      </c>
      <c r="Q142" s="227">
        <v>0</v>
      </c>
      <c r="R142" s="227">
        <f>Q142*H142</f>
        <v>0</v>
      </c>
      <c r="S142" s="227">
        <v>0</v>
      </c>
      <c r="T142" s="228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9" t="s">
        <v>173</v>
      </c>
      <c r="AT142" s="229" t="s">
        <v>350</v>
      </c>
      <c r="AU142" s="229" t="s">
        <v>84</v>
      </c>
      <c r="AY142" s="17" t="s">
        <v>150</v>
      </c>
      <c r="BE142" s="230">
        <f>IF(N142="základní",J142,0)</f>
        <v>0</v>
      </c>
      <c r="BF142" s="230">
        <f>IF(N142="snížená",J142,0)</f>
        <v>0</v>
      </c>
      <c r="BG142" s="230">
        <f>IF(N142="zákl. přenesená",J142,0)</f>
        <v>0</v>
      </c>
      <c r="BH142" s="230">
        <f>IF(N142="sníž. přenesená",J142,0)</f>
        <v>0</v>
      </c>
      <c r="BI142" s="230">
        <f>IF(N142="nulová",J142,0)</f>
        <v>0</v>
      </c>
      <c r="BJ142" s="17" t="s">
        <v>84</v>
      </c>
      <c r="BK142" s="230">
        <f>ROUND(I142*H142,2)</f>
        <v>0</v>
      </c>
      <c r="BL142" s="17" t="s">
        <v>157</v>
      </c>
      <c r="BM142" s="229" t="s">
        <v>235</v>
      </c>
    </row>
    <row r="143" s="2" customFormat="1">
      <c r="A143" s="38"/>
      <c r="B143" s="39"/>
      <c r="C143" s="218" t="s">
        <v>199</v>
      </c>
      <c r="D143" s="218" t="s">
        <v>152</v>
      </c>
      <c r="E143" s="219" t="s">
        <v>1249</v>
      </c>
      <c r="F143" s="220" t="s">
        <v>1250</v>
      </c>
      <c r="G143" s="221" t="s">
        <v>1225</v>
      </c>
      <c r="H143" s="222">
        <v>6</v>
      </c>
      <c r="I143" s="223"/>
      <c r="J143" s="224">
        <f>ROUND(I143*H143,2)</f>
        <v>0</v>
      </c>
      <c r="K143" s="220" t="s">
        <v>1</v>
      </c>
      <c r="L143" s="44"/>
      <c r="M143" s="225" t="s">
        <v>1</v>
      </c>
      <c r="N143" s="226" t="s">
        <v>41</v>
      </c>
      <c r="O143" s="91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9" t="s">
        <v>157</v>
      </c>
      <c r="AT143" s="229" t="s">
        <v>152</v>
      </c>
      <c r="AU143" s="229" t="s">
        <v>84</v>
      </c>
      <c r="AY143" s="17" t="s">
        <v>150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7" t="s">
        <v>84</v>
      </c>
      <c r="BK143" s="230">
        <f>ROUND(I143*H143,2)</f>
        <v>0</v>
      </c>
      <c r="BL143" s="17" t="s">
        <v>157</v>
      </c>
      <c r="BM143" s="229" t="s">
        <v>243</v>
      </c>
    </row>
    <row r="144" s="2" customFormat="1">
      <c r="A144" s="38"/>
      <c r="B144" s="39"/>
      <c r="C144" s="265" t="s">
        <v>245</v>
      </c>
      <c r="D144" s="265" t="s">
        <v>350</v>
      </c>
      <c r="E144" s="266" t="s">
        <v>1259</v>
      </c>
      <c r="F144" s="267" t="s">
        <v>1260</v>
      </c>
      <c r="G144" s="268" t="s">
        <v>1225</v>
      </c>
      <c r="H144" s="269">
        <v>3</v>
      </c>
      <c r="I144" s="270"/>
      <c r="J144" s="271">
        <f>ROUND(I144*H144,2)</f>
        <v>0</v>
      </c>
      <c r="K144" s="267" t="s">
        <v>1</v>
      </c>
      <c r="L144" s="272"/>
      <c r="M144" s="273" t="s">
        <v>1</v>
      </c>
      <c r="N144" s="274" t="s">
        <v>41</v>
      </c>
      <c r="O144" s="91"/>
      <c r="P144" s="227">
        <f>O144*H144</f>
        <v>0</v>
      </c>
      <c r="Q144" s="227">
        <v>0</v>
      </c>
      <c r="R144" s="227">
        <f>Q144*H144</f>
        <v>0</v>
      </c>
      <c r="S144" s="227">
        <v>0</v>
      </c>
      <c r="T144" s="228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9" t="s">
        <v>173</v>
      </c>
      <c r="AT144" s="229" t="s">
        <v>350</v>
      </c>
      <c r="AU144" s="229" t="s">
        <v>84</v>
      </c>
      <c r="AY144" s="17" t="s">
        <v>150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7" t="s">
        <v>84</v>
      </c>
      <c r="BK144" s="230">
        <f>ROUND(I144*H144,2)</f>
        <v>0</v>
      </c>
      <c r="BL144" s="17" t="s">
        <v>157</v>
      </c>
      <c r="BM144" s="229" t="s">
        <v>248</v>
      </c>
    </row>
    <row r="145" s="2" customFormat="1">
      <c r="A145" s="38"/>
      <c r="B145" s="39"/>
      <c r="C145" s="218" t="s">
        <v>203</v>
      </c>
      <c r="D145" s="218" t="s">
        <v>152</v>
      </c>
      <c r="E145" s="219" t="s">
        <v>1249</v>
      </c>
      <c r="F145" s="220" t="s">
        <v>1250</v>
      </c>
      <c r="G145" s="221" t="s">
        <v>1225</v>
      </c>
      <c r="H145" s="222">
        <v>3</v>
      </c>
      <c r="I145" s="223"/>
      <c r="J145" s="224">
        <f>ROUND(I145*H145,2)</f>
        <v>0</v>
      </c>
      <c r="K145" s="220" t="s">
        <v>1</v>
      </c>
      <c r="L145" s="44"/>
      <c r="M145" s="225" t="s">
        <v>1</v>
      </c>
      <c r="N145" s="226" t="s">
        <v>41</v>
      </c>
      <c r="O145" s="91"/>
      <c r="P145" s="227">
        <f>O145*H145</f>
        <v>0</v>
      </c>
      <c r="Q145" s="227">
        <v>0</v>
      </c>
      <c r="R145" s="227">
        <f>Q145*H145</f>
        <v>0</v>
      </c>
      <c r="S145" s="227">
        <v>0</v>
      </c>
      <c r="T145" s="228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9" t="s">
        <v>157</v>
      </c>
      <c r="AT145" s="229" t="s">
        <v>152</v>
      </c>
      <c r="AU145" s="229" t="s">
        <v>84</v>
      </c>
      <c r="AY145" s="17" t="s">
        <v>150</v>
      </c>
      <c r="BE145" s="230">
        <f>IF(N145="základní",J145,0)</f>
        <v>0</v>
      </c>
      <c r="BF145" s="230">
        <f>IF(N145="snížená",J145,0)</f>
        <v>0</v>
      </c>
      <c r="BG145" s="230">
        <f>IF(N145="zákl. přenesená",J145,0)</f>
        <v>0</v>
      </c>
      <c r="BH145" s="230">
        <f>IF(N145="sníž. přenesená",J145,0)</f>
        <v>0</v>
      </c>
      <c r="BI145" s="230">
        <f>IF(N145="nulová",J145,0)</f>
        <v>0</v>
      </c>
      <c r="BJ145" s="17" t="s">
        <v>84</v>
      </c>
      <c r="BK145" s="230">
        <f>ROUND(I145*H145,2)</f>
        <v>0</v>
      </c>
      <c r="BL145" s="17" t="s">
        <v>157</v>
      </c>
      <c r="BM145" s="229" t="s">
        <v>252</v>
      </c>
    </row>
    <row r="146" s="2" customFormat="1">
      <c r="A146" s="38"/>
      <c r="B146" s="39"/>
      <c r="C146" s="265" t="s">
        <v>7</v>
      </c>
      <c r="D146" s="265" t="s">
        <v>350</v>
      </c>
      <c r="E146" s="266" t="s">
        <v>1261</v>
      </c>
      <c r="F146" s="267" t="s">
        <v>1262</v>
      </c>
      <c r="G146" s="268" t="s">
        <v>1225</v>
      </c>
      <c r="H146" s="269">
        <v>2</v>
      </c>
      <c r="I146" s="270"/>
      <c r="J146" s="271">
        <f>ROUND(I146*H146,2)</f>
        <v>0</v>
      </c>
      <c r="K146" s="267" t="s">
        <v>1</v>
      </c>
      <c r="L146" s="272"/>
      <c r="M146" s="273" t="s">
        <v>1</v>
      </c>
      <c r="N146" s="274" t="s">
        <v>41</v>
      </c>
      <c r="O146" s="91"/>
      <c r="P146" s="227">
        <f>O146*H146</f>
        <v>0</v>
      </c>
      <c r="Q146" s="227">
        <v>0</v>
      </c>
      <c r="R146" s="227">
        <f>Q146*H146</f>
        <v>0</v>
      </c>
      <c r="S146" s="227">
        <v>0</v>
      </c>
      <c r="T146" s="228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9" t="s">
        <v>173</v>
      </c>
      <c r="AT146" s="229" t="s">
        <v>350</v>
      </c>
      <c r="AU146" s="229" t="s">
        <v>84</v>
      </c>
      <c r="AY146" s="17" t="s">
        <v>150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7" t="s">
        <v>84</v>
      </c>
      <c r="BK146" s="230">
        <f>ROUND(I146*H146,2)</f>
        <v>0</v>
      </c>
      <c r="BL146" s="17" t="s">
        <v>157</v>
      </c>
      <c r="BM146" s="229" t="s">
        <v>256</v>
      </c>
    </row>
    <row r="147" s="2" customFormat="1" ht="16.5" customHeight="1">
      <c r="A147" s="38"/>
      <c r="B147" s="39"/>
      <c r="C147" s="218" t="s">
        <v>208</v>
      </c>
      <c r="D147" s="218" t="s">
        <v>152</v>
      </c>
      <c r="E147" s="219" t="s">
        <v>1263</v>
      </c>
      <c r="F147" s="220" t="s">
        <v>1264</v>
      </c>
      <c r="G147" s="221" t="s">
        <v>1225</v>
      </c>
      <c r="H147" s="222">
        <v>2</v>
      </c>
      <c r="I147" s="223"/>
      <c r="J147" s="224">
        <f>ROUND(I147*H147,2)</f>
        <v>0</v>
      </c>
      <c r="K147" s="220" t="s">
        <v>1</v>
      </c>
      <c r="L147" s="44"/>
      <c r="M147" s="225" t="s">
        <v>1</v>
      </c>
      <c r="N147" s="226" t="s">
        <v>41</v>
      </c>
      <c r="O147" s="91"/>
      <c r="P147" s="227">
        <f>O147*H147</f>
        <v>0</v>
      </c>
      <c r="Q147" s="227">
        <v>0</v>
      </c>
      <c r="R147" s="227">
        <f>Q147*H147</f>
        <v>0</v>
      </c>
      <c r="S147" s="227">
        <v>0</v>
      </c>
      <c r="T147" s="22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9" t="s">
        <v>157</v>
      </c>
      <c r="AT147" s="229" t="s">
        <v>152</v>
      </c>
      <c r="AU147" s="229" t="s">
        <v>84</v>
      </c>
      <c r="AY147" s="17" t="s">
        <v>150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7" t="s">
        <v>84</v>
      </c>
      <c r="BK147" s="230">
        <f>ROUND(I147*H147,2)</f>
        <v>0</v>
      </c>
      <c r="BL147" s="17" t="s">
        <v>157</v>
      </c>
      <c r="BM147" s="229" t="s">
        <v>260</v>
      </c>
    </row>
    <row r="148" s="2" customFormat="1">
      <c r="A148" s="38"/>
      <c r="B148" s="39"/>
      <c r="C148" s="265" t="s">
        <v>263</v>
      </c>
      <c r="D148" s="265" t="s">
        <v>350</v>
      </c>
      <c r="E148" s="266" t="s">
        <v>1265</v>
      </c>
      <c r="F148" s="267" t="s">
        <v>1266</v>
      </c>
      <c r="G148" s="268" t="s">
        <v>1225</v>
      </c>
      <c r="H148" s="269">
        <v>2</v>
      </c>
      <c r="I148" s="270"/>
      <c r="J148" s="271">
        <f>ROUND(I148*H148,2)</f>
        <v>0</v>
      </c>
      <c r="K148" s="267" t="s">
        <v>1</v>
      </c>
      <c r="L148" s="272"/>
      <c r="M148" s="273" t="s">
        <v>1</v>
      </c>
      <c r="N148" s="274" t="s">
        <v>41</v>
      </c>
      <c r="O148" s="91"/>
      <c r="P148" s="227">
        <f>O148*H148</f>
        <v>0</v>
      </c>
      <c r="Q148" s="227">
        <v>0</v>
      </c>
      <c r="R148" s="227">
        <f>Q148*H148</f>
        <v>0</v>
      </c>
      <c r="S148" s="227">
        <v>0</v>
      </c>
      <c r="T148" s="228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9" t="s">
        <v>173</v>
      </c>
      <c r="AT148" s="229" t="s">
        <v>350</v>
      </c>
      <c r="AU148" s="229" t="s">
        <v>84</v>
      </c>
      <c r="AY148" s="17" t="s">
        <v>150</v>
      </c>
      <c r="BE148" s="230">
        <f>IF(N148="základní",J148,0)</f>
        <v>0</v>
      </c>
      <c r="BF148" s="230">
        <f>IF(N148="snížená",J148,0)</f>
        <v>0</v>
      </c>
      <c r="BG148" s="230">
        <f>IF(N148="zákl. přenesená",J148,0)</f>
        <v>0</v>
      </c>
      <c r="BH148" s="230">
        <f>IF(N148="sníž. přenesená",J148,0)</f>
        <v>0</v>
      </c>
      <c r="BI148" s="230">
        <f>IF(N148="nulová",J148,0)</f>
        <v>0</v>
      </c>
      <c r="BJ148" s="17" t="s">
        <v>84</v>
      </c>
      <c r="BK148" s="230">
        <f>ROUND(I148*H148,2)</f>
        <v>0</v>
      </c>
      <c r="BL148" s="17" t="s">
        <v>157</v>
      </c>
      <c r="BM148" s="229" t="s">
        <v>266</v>
      </c>
    </row>
    <row r="149" s="2" customFormat="1">
      <c r="A149" s="38"/>
      <c r="B149" s="39"/>
      <c r="C149" s="218" t="s">
        <v>218</v>
      </c>
      <c r="D149" s="218" t="s">
        <v>152</v>
      </c>
      <c r="E149" s="219" t="s">
        <v>1267</v>
      </c>
      <c r="F149" s="220" t="s">
        <v>1268</v>
      </c>
      <c r="G149" s="221" t="s">
        <v>1225</v>
      </c>
      <c r="H149" s="222">
        <v>2</v>
      </c>
      <c r="I149" s="223"/>
      <c r="J149" s="224">
        <f>ROUND(I149*H149,2)</f>
        <v>0</v>
      </c>
      <c r="K149" s="220" t="s">
        <v>1</v>
      </c>
      <c r="L149" s="44"/>
      <c r="M149" s="225" t="s">
        <v>1</v>
      </c>
      <c r="N149" s="226" t="s">
        <v>41</v>
      </c>
      <c r="O149" s="91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9" t="s">
        <v>157</v>
      </c>
      <c r="AT149" s="229" t="s">
        <v>152</v>
      </c>
      <c r="AU149" s="229" t="s">
        <v>84</v>
      </c>
      <c r="AY149" s="17" t="s">
        <v>150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7" t="s">
        <v>84</v>
      </c>
      <c r="BK149" s="230">
        <f>ROUND(I149*H149,2)</f>
        <v>0</v>
      </c>
      <c r="BL149" s="17" t="s">
        <v>157</v>
      </c>
      <c r="BM149" s="229" t="s">
        <v>271</v>
      </c>
    </row>
    <row r="150" s="2" customFormat="1">
      <c r="A150" s="38"/>
      <c r="B150" s="39"/>
      <c r="C150" s="265" t="s">
        <v>274</v>
      </c>
      <c r="D150" s="265" t="s">
        <v>350</v>
      </c>
      <c r="E150" s="266" t="s">
        <v>1269</v>
      </c>
      <c r="F150" s="267" t="s">
        <v>1270</v>
      </c>
      <c r="G150" s="268" t="s">
        <v>1225</v>
      </c>
      <c r="H150" s="269">
        <v>2</v>
      </c>
      <c r="I150" s="270"/>
      <c r="J150" s="271">
        <f>ROUND(I150*H150,2)</f>
        <v>0</v>
      </c>
      <c r="K150" s="267" t="s">
        <v>1</v>
      </c>
      <c r="L150" s="272"/>
      <c r="M150" s="273" t="s">
        <v>1</v>
      </c>
      <c r="N150" s="274" t="s">
        <v>41</v>
      </c>
      <c r="O150" s="91"/>
      <c r="P150" s="227">
        <f>O150*H150</f>
        <v>0</v>
      </c>
      <c r="Q150" s="227">
        <v>0</v>
      </c>
      <c r="R150" s="227">
        <f>Q150*H150</f>
        <v>0</v>
      </c>
      <c r="S150" s="227">
        <v>0</v>
      </c>
      <c r="T150" s="228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9" t="s">
        <v>173</v>
      </c>
      <c r="AT150" s="229" t="s">
        <v>350</v>
      </c>
      <c r="AU150" s="229" t="s">
        <v>84</v>
      </c>
      <c r="AY150" s="17" t="s">
        <v>150</v>
      </c>
      <c r="BE150" s="230">
        <f>IF(N150="základní",J150,0)</f>
        <v>0</v>
      </c>
      <c r="BF150" s="230">
        <f>IF(N150="snížená",J150,0)</f>
        <v>0</v>
      </c>
      <c r="BG150" s="230">
        <f>IF(N150="zákl. přenesená",J150,0)</f>
        <v>0</v>
      </c>
      <c r="BH150" s="230">
        <f>IF(N150="sníž. přenesená",J150,0)</f>
        <v>0</v>
      </c>
      <c r="BI150" s="230">
        <f>IF(N150="nulová",J150,0)</f>
        <v>0</v>
      </c>
      <c r="BJ150" s="17" t="s">
        <v>84</v>
      </c>
      <c r="BK150" s="230">
        <f>ROUND(I150*H150,2)</f>
        <v>0</v>
      </c>
      <c r="BL150" s="17" t="s">
        <v>157</v>
      </c>
      <c r="BM150" s="229" t="s">
        <v>277</v>
      </c>
    </row>
    <row r="151" s="2" customFormat="1" ht="16.5" customHeight="1">
      <c r="A151" s="38"/>
      <c r="B151" s="39"/>
      <c r="C151" s="218" t="s">
        <v>225</v>
      </c>
      <c r="D151" s="218" t="s">
        <v>152</v>
      </c>
      <c r="E151" s="219" t="s">
        <v>1263</v>
      </c>
      <c r="F151" s="220" t="s">
        <v>1264</v>
      </c>
      <c r="G151" s="221" t="s">
        <v>1225</v>
      </c>
      <c r="H151" s="222">
        <v>2</v>
      </c>
      <c r="I151" s="223"/>
      <c r="J151" s="224">
        <f>ROUND(I151*H151,2)</f>
        <v>0</v>
      </c>
      <c r="K151" s="220" t="s">
        <v>1</v>
      </c>
      <c r="L151" s="44"/>
      <c r="M151" s="225" t="s">
        <v>1</v>
      </c>
      <c r="N151" s="226" t="s">
        <v>41</v>
      </c>
      <c r="O151" s="91"/>
      <c r="P151" s="227">
        <f>O151*H151</f>
        <v>0</v>
      </c>
      <c r="Q151" s="227">
        <v>0</v>
      </c>
      <c r="R151" s="227">
        <f>Q151*H151</f>
        <v>0</v>
      </c>
      <c r="S151" s="227">
        <v>0</v>
      </c>
      <c r="T151" s="228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9" t="s">
        <v>157</v>
      </c>
      <c r="AT151" s="229" t="s">
        <v>152</v>
      </c>
      <c r="AU151" s="229" t="s">
        <v>84</v>
      </c>
      <c r="AY151" s="17" t="s">
        <v>150</v>
      </c>
      <c r="BE151" s="230">
        <f>IF(N151="základní",J151,0)</f>
        <v>0</v>
      </c>
      <c r="BF151" s="230">
        <f>IF(N151="snížená",J151,0)</f>
        <v>0</v>
      </c>
      <c r="BG151" s="230">
        <f>IF(N151="zákl. přenesená",J151,0)</f>
        <v>0</v>
      </c>
      <c r="BH151" s="230">
        <f>IF(N151="sníž. přenesená",J151,0)</f>
        <v>0</v>
      </c>
      <c r="BI151" s="230">
        <f>IF(N151="nulová",J151,0)</f>
        <v>0</v>
      </c>
      <c r="BJ151" s="17" t="s">
        <v>84</v>
      </c>
      <c r="BK151" s="230">
        <f>ROUND(I151*H151,2)</f>
        <v>0</v>
      </c>
      <c r="BL151" s="17" t="s">
        <v>157</v>
      </c>
      <c r="BM151" s="229" t="s">
        <v>281</v>
      </c>
    </row>
    <row r="152" s="2" customFormat="1" ht="33" customHeight="1">
      <c r="A152" s="38"/>
      <c r="B152" s="39"/>
      <c r="C152" s="265" t="s">
        <v>289</v>
      </c>
      <c r="D152" s="265" t="s">
        <v>350</v>
      </c>
      <c r="E152" s="266" t="s">
        <v>1271</v>
      </c>
      <c r="F152" s="267" t="s">
        <v>1272</v>
      </c>
      <c r="G152" s="268" t="s">
        <v>1225</v>
      </c>
      <c r="H152" s="269">
        <v>2</v>
      </c>
      <c r="I152" s="270"/>
      <c r="J152" s="271">
        <f>ROUND(I152*H152,2)</f>
        <v>0</v>
      </c>
      <c r="K152" s="267" t="s">
        <v>1</v>
      </c>
      <c r="L152" s="272"/>
      <c r="M152" s="273" t="s">
        <v>1</v>
      </c>
      <c r="N152" s="274" t="s">
        <v>41</v>
      </c>
      <c r="O152" s="91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9" t="s">
        <v>173</v>
      </c>
      <c r="AT152" s="229" t="s">
        <v>350</v>
      </c>
      <c r="AU152" s="229" t="s">
        <v>84</v>
      </c>
      <c r="AY152" s="17" t="s">
        <v>150</v>
      </c>
      <c r="BE152" s="230">
        <f>IF(N152="základní",J152,0)</f>
        <v>0</v>
      </c>
      <c r="BF152" s="230">
        <f>IF(N152="snížená",J152,0)</f>
        <v>0</v>
      </c>
      <c r="BG152" s="230">
        <f>IF(N152="zákl. přenesená",J152,0)</f>
        <v>0</v>
      </c>
      <c r="BH152" s="230">
        <f>IF(N152="sníž. přenesená",J152,0)</f>
        <v>0</v>
      </c>
      <c r="BI152" s="230">
        <f>IF(N152="nulová",J152,0)</f>
        <v>0</v>
      </c>
      <c r="BJ152" s="17" t="s">
        <v>84</v>
      </c>
      <c r="BK152" s="230">
        <f>ROUND(I152*H152,2)</f>
        <v>0</v>
      </c>
      <c r="BL152" s="17" t="s">
        <v>157</v>
      </c>
      <c r="BM152" s="229" t="s">
        <v>293</v>
      </c>
    </row>
    <row r="153" s="2" customFormat="1">
      <c r="A153" s="38"/>
      <c r="B153" s="39"/>
      <c r="C153" s="218" t="s">
        <v>231</v>
      </c>
      <c r="D153" s="218" t="s">
        <v>152</v>
      </c>
      <c r="E153" s="219" t="s">
        <v>1249</v>
      </c>
      <c r="F153" s="220" t="s">
        <v>1250</v>
      </c>
      <c r="G153" s="221" t="s">
        <v>1225</v>
      </c>
      <c r="H153" s="222">
        <v>2</v>
      </c>
      <c r="I153" s="223"/>
      <c r="J153" s="224">
        <f>ROUND(I153*H153,2)</f>
        <v>0</v>
      </c>
      <c r="K153" s="220" t="s">
        <v>1</v>
      </c>
      <c r="L153" s="44"/>
      <c r="M153" s="225" t="s">
        <v>1</v>
      </c>
      <c r="N153" s="226" t="s">
        <v>41</v>
      </c>
      <c r="O153" s="91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9" t="s">
        <v>157</v>
      </c>
      <c r="AT153" s="229" t="s">
        <v>152</v>
      </c>
      <c r="AU153" s="229" t="s">
        <v>84</v>
      </c>
      <c r="AY153" s="17" t="s">
        <v>150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7" t="s">
        <v>84</v>
      </c>
      <c r="BK153" s="230">
        <f>ROUND(I153*H153,2)</f>
        <v>0</v>
      </c>
      <c r="BL153" s="17" t="s">
        <v>157</v>
      </c>
      <c r="BM153" s="229" t="s">
        <v>296</v>
      </c>
    </row>
    <row r="154" s="2" customFormat="1" ht="33" customHeight="1">
      <c r="A154" s="38"/>
      <c r="B154" s="39"/>
      <c r="C154" s="265" t="s">
        <v>297</v>
      </c>
      <c r="D154" s="265" t="s">
        <v>350</v>
      </c>
      <c r="E154" s="266" t="s">
        <v>1273</v>
      </c>
      <c r="F154" s="267" t="s">
        <v>1274</v>
      </c>
      <c r="G154" s="268" t="s">
        <v>1225</v>
      </c>
      <c r="H154" s="269">
        <v>2</v>
      </c>
      <c r="I154" s="270"/>
      <c r="J154" s="271">
        <f>ROUND(I154*H154,2)</f>
        <v>0</v>
      </c>
      <c r="K154" s="267" t="s">
        <v>1</v>
      </c>
      <c r="L154" s="272"/>
      <c r="M154" s="273" t="s">
        <v>1</v>
      </c>
      <c r="N154" s="274" t="s">
        <v>41</v>
      </c>
      <c r="O154" s="91"/>
      <c r="P154" s="227">
        <f>O154*H154</f>
        <v>0</v>
      </c>
      <c r="Q154" s="227">
        <v>0</v>
      </c>
      <c r="R154" s="227">
        <f>Q154*H154</f>
        <v>0</v>
      </c>
      <c r="S154" s="227">
        <v>0</v>
      </c>
      <c r="T154" s="228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9" t="s">
        <v>173</v>
      </c>
      <c r="AT154" s="229" t="s">
        <v>350</v>
      </c>
      <c r="AU154" s="229" t="s">
        <v>84</v>
      </c>
      <c r="AY154" s="17" t="s">
        <v>150</v>
      </c>
      <c r="BE154" s="230">
        <f>IF(N154="základní",J154,0)</f>
        <v>0</v>
      </c>
      <c r="BF154" s="230">
        <f>IF(N154="snížená",J154,0)</f>
        <v>0</v>
      </c>
      <c r="BG154" s="230">
        <f>IF(N154="zákl. přenesená",J154,0)</f>
        <v>0</v>
      </c>
      <c r="BH154" s="230">
        <f>IF(N154="sníž. přenesená",J154,0)</f>
        <v>0</v>
      </c>
      <c r="BI154" s="230">
        <f>IF(N154="nulová",J154,0)</f>
        <v>0</v>
      </c>
      <c r="BJ154" s="17" t="s">
        <v>84</v>
      </c>
      <c r="BK154" s="230">
        <f>ROUND(I154*H154,2)</f>
        <v>0</v>
      </c>
      <c r="BL154" s="17" t="s">
        <v>157</v>
      </c>
      <c r="BM154" s="229" t="s">
        <v>300</v>
      </c>
    </row>
    <row r="155" s="2" customFormat="1">
      <c r="A155" s="38"/>
      <c r="B155" s="39"/>
      <c r="C155" s="218" t="s">
        <v>301</v>
      </c>
      <c r="D155" s="218" t="s">
        <v>152</v>
      </c>
      <c r="E155" s="219" t="s">
        <v>1249</v>
      </c>
      <c r="F155" s="220" t="s">
        <v>1250</v>
      </c>
      <c r="G155" s="221" t="s">
        <v>1225</v>
      </c>
      <c r="H155" s="222">
        <v>2</v>
      </c>
      <c r="I155" s="223"/>
      <c r="J155" s="224">
        <f>ROUND(I155*H155,2)</f>
        <v>0</v>
      </c>
      <c r="K155" s="220" t="s">
        <v>1</v>
      </c>
      <c r="L155" s="44"/>
      <c r="M155" s="225" t="s">
        <v>1</v>
      </c>
      <c r="N155" s="226" t="s">
        <v>41</v>
      </c>
      <c r="O155" s="91"/>
      <c r="P155" s="227">
        <f>O155*H155</f>
        <v>0</v>
      </c>
      <c r="Q155" s="227">
        <v>0</v>
      </c>
      <c r="R155" s="227">
        <f>Q155*H155</f>
        <v>0</v>
      </c>
      <c r="S155" s="227">
        <v>0</v>
      </c>
      <c r="T155" s="228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9" t="s">
        <v>157</v>
      </c>
      <c r="AT155" s="229" t="s">
        <v>152</v>
      </c>
      <c r="AU155" s="229" t="s">
        <v>84</v>
      </c>
      <c r="AY155" s="17" t="s">
        <v>150</v>
      </c>
      <c r="BE155" s="230">
        <f>IF(N155="základní",J155,0)</f>
        <v>0</v>
      </c>
      <c r="BF155" s="230">
        <f>IF(N155="snížená",J155,0)</f>
        <v>0</v>
      </c>
      <c r="BG155" s="230">
        <f>IF(N155="zákl. přenesená",J155,0)</f>
        <v>0</v>
      </c>
      <c r="BH155" s="230">
        <f>IF(N155="sníž. přenesená",J155,0)</f>
        <v>0</v>
      </c>
      <c r="BI155" s="230">
        <f>IF(N155="nulová",J155,0)</f>
        <v>0</v>
      </c>
      <c r="BJ155" s="17" t="s">
        <v>84</v>
      </c>
      <c r="BK155" s="230">
        <f>ROUND(I155*H155,2)</f>
        <v>0</v>
      </c>
      <c r="BL155" s="17" t="s">
        <v>157</v>
      </c>
      <c r="BM155" s="229" t="s">
        <v>304</v>
      </c>
    </row>
    <row r="156" s="2" customFormat="1">
      <c r="A156" s="38"/>
      <c r="B156" s="39"/>
      <c r="C156" s="265" t="s">
        <v>305</v>
      </c>
      <c r="D156" s="265" t="s">
        <v>350</v>
      </c>
      <c r="E156" s="266" t="s">
        <v>1275</v>
      </c>
      <c r="F156" s="267" t="s">
        <v>1276</v>
      </c>
      <c r="G156" s="268" t="s">
        <v>1225</v>
      </c>
      <c r="H156" s="269">
        <v>8</v>
      </c>
      <c r="I156" s="270"/>
      <c r="J156" s="271">
        <f>ROUND(I156*H156,2)</f>
        <v>0</v>
      </c>
      <c r="K156" s="267" t="s">
        <v>1</v>
      </c>
      <c r="L156" s="272"/>
      <c r="M156" s="273" t="s">
        <v>1</v>
      </c>
      <c r="N156" s="274" t="s">
        <v>41</v>
      </c>
      <c r="O156" s="91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9" t="s">
        <v>173</v>
      </c>
      <c r="AT156" s="229" t="s">
        <v>350</v>
      </c>
      <c r="AU156" s="229" t="s">
        <v>84</v>
      </c>
      <c r="AY156" s="17" t="s">
        <v>150</v>
      </c>
      <c r="BE156" s="230">
        <f>IF(N156="základní",J156,0)</f>
        <v>0</v>
      </c>
      <c r="BF156" s="230">
        <f>IF(N156="snížená",J156,0)</f>
        <v>0</v>
      </c>
      <c r="BG156" s="230">
        <f>IF(N156="zákl. přenesená",J156,0)</f>
        <v>0</v>
      </c>
      <c r="BH156" s="230">
        <f>IF(N156="sníž. přenesená",J156,0)</f>
        <v>0</v>
      </c>
      <c r="BI156" s="230">
        <f>IF(N156="nulová",J156,0)</f>
        <v>0</v>
      </c>
      <c r="BJ156" s="17" t="s">
        <v>84</v>
      </c>
      <c r="BK156" s="230">
        <f>ROUND(I156*H156,2)</f>
        <v>0</v>
      </c>
      <c r="BL156" s="17" t="s">
        <v>157</v>
      </c>
      <c r="BM156" s="229" t="s">
        <v>308</v>
      </c>
    </row>
    <row r="157" s="2" customFormat="1">
      <c r="A157" s="38"/>
      <c r="B157" s="39"/>
      <c r="C157" s="218" t="s">
        <v>309</v>
      </c>
      <c r="D157" s="218" t="s">
        <v>152</v>
      </c>
      <c r="E157" s="219" t="s">
        <v>1277</v>
      </c>
      <c r="F157" s="220" t="s">
        <v>1278</v>
      </c>
      <c r="G157" s="221" t="s">
        <v>1225</v>
      </c>
      <c r="H157" s="222">
        <v>8</v>
      </c>
      <c r="I157" s="223"/>
      <c r="J157" s="224">
        <f>ROUND(I157*H157,2)</f>
        <v>0</v>
      </c>
      <c r="K157" s="220" t="s">
        <v>1</v>
      </c>
      <c r="L157" s="44"/>
      <c r="M157" s="225" t="s">
        <v>1</v>
      </c>
      <c r="N157" s="226" t="s">
        <v>41</v>
      </c>
      <c r="O157" s="91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9" t="s">
        <v>157</v>
      </c>
      <c r="AT157" s="229" t="s">
        <v>152</v>
      </c>
      <c r="AU157" s="229" t="s">
        <v>84</v>
      </c>
      <c r="AY157" s="17" t="s">
        <v>150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7" t="s">
        <v>84</v>
      </c>
      <c r="BK157" s="230">
        <f>ROUND(I157*H157,2)</f>
        <v>0</v>
      </c>
      <c r="BL157" s="17" t="s">
        <v>157</v>
      </c>
      <c r="BM157" s="229" t="s">
        <v>312</v>
      </c>
    </row>
    <row r="158" s="2" customFormat="1">
      <c r="A158" s="38"/>
      <c r="B158" s="39"/>
      <c r="C158" s="265" t="s">
        <v>313</v>
      </c>
      <c r="D158" s="265" t="s">
        <v>350</v>
      </c>
      <c r="E158" s="266" t="s">
        <v>1279</v>
      </c>
      <c r="F158" s="267" t="s">
        <v>1280</v>
      </c>
      <c r="G158" s="268" t="s">
        <v>1225</v>
      </c>
      <c r="H158" s="269">
        <v>2</v>
      </c>
      <c r="I158" s="270"/>
      <c r="J158" s="271">
        <f>ROUND(I158*H158,2)</f>
        <v>0</v>
      </c>
      <c r="K158" s="267" t="s">
        <v>1</v>
      </c>
      <c r="L158" s="272"/>
      <c r="M158" s="273" t="s">
        <v>1</v>
      </c>
      <c r="N158" s="274" t="s">
        <v>41</v>
      </c>
      <c r="O158" s="91"/>
      <c r="P158" s="227">
        <f>O158*H158</f>
        <v>0</v>
      </c>
      <c r="Q158" s="227">
        <v>0</v>
      </c>
      <c r="R158" s="227">
        <f>Q158*H158</f>
        <v>0</v>
      </c>
      <c r="S158" s="227">
        <v>0</v>
      </c>
      <c r="T158" s="228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9" t="s">
        <v>173</v>
      </c>
      <c r="AT158" s="229" t="s">
        <v>350</v>
      </c>
      <c r="AU158" s="229" t="s">
        <v>84</v>
      </c>
      <c r="AY158" s="17" t="s">
        <v>150</v>
      </c>
      <c r="BE158" s="230">
        <f>IF(N158="základní",J158,0)</f>
        <v>0</v>
      </c>
      <c r="BF158" s="230">
        <f>IF(N158="snížená",J158,0)</f>
        <v>0</v>
      </c>
      <c r="BG158" s="230">
        <f>IF(N158="zákl. přenesená",J158,0)</f>
        <v>0</v>
      </c>
      <c r="BH158" s="230">
        <f>IF(N158="sníž. přenesená",J158,0)</f>
        <v>0</v>
      </c>
      <c r="BI158" s="230">
        <f>IF(N158="nulová",J158,0)</f>
        <v>0</v>
      </c>
      <c r="BJ158" s="17" t="s">
        <v>84</v>
      </c>
      <c r="BK158" s="230">
        <f>ROUND(I158*H158,2)</f>
        <v>0</v>
      </c>
      <c r="BL158" s="17" t="s">
        <v>157</v>
      </c>
      <c r="BM158" s="229" t="s">
        <v>316</v>
      </c>
    </row>
    <row r="159" s="2" customFormat="1">
      <c r="A159" s="38"/>
      <c r="B159" s="39"/>
      <c r="C159" s="218" t="s">
        <v>235</v>
      </c>
      <c r="D159" s="218" t="s">
        <v>152</v>
      </c>
      <c r="E159" s="219" t="s">
        <v>1277</v>
      </c>
      <c r="F159" s="220" t="s">
        <v>1278</v>
      </c>
      <c r="G159" s="221" t="s">
        <v>1225</v>
      </c>
      <c r="H159" s="222">
        <v>2</v>
      </c>
      <c r="I159" s="223"/>
      <c r="J159" s="224">
        <f>ROUND(I159*H159,2)</f>
        <v>0</v>
      </c>
      <c r="K159" s="220" t="s">
        <v>1</v>
      </c>
      <c r="L159" s="44"/>
      <c r="M159" s="225" t="s">
        <v>1</v>
      </c>
      <c r="N159" s="226" t="s">
        <v>41</v>
      </c>
      <c r="O159" s="91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9" t="s">
        <v>157</v>
      </c>
      <c r="AT159" s="229" t="s">
        <v>152</v>
      </c>
      <c r="AU159" s="229" t="s">
        <v>84</v>
      </c>
      <c r="AY159" s="17" t="s">
        <v>150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7" t="s">
        <v>84</v>
      </c>
      <c r="BK159" s="230">
        <f>ROUND(I159*H159,2)</f>
        <v>0</v>
      </c>
      <c r="BL159" s="17" t="s">
        <v>157</v>
      </c>
      <c r="BM159" s="229" t="s">
        <v>319</v>
      </c>
    </row>
    <row r="160" s="2" customFormat="1" ht="33" customHeight="1">
      <c r="A160" s="38"/>
      <c r="B160" s="39"/>
      <c r="C160" s="265" t="s">
        <v>320</v>
      </c>
      <c r="D160" s="265" t="s">
        <v>350</v>
      </c>
      <c r="E160" s="266" t="s">
        <v>1281</v>
      </c>
      <c r="F160" s="267" t="s">
        <v>1282</v>
      </c>
      <c r="G160" s="268" t="s">
        <v>1225</v>
      </c>
      <c r="H160" s="269">
        <v>1</v>
      </c>
      <c r="I160" s="270"/>
      <c r="J160" s="271">
        <f>ROUND(I160*H160,2)</f>
        <v>0</v>
      </c>
      <c r="K160" s="267" t="s">
        <v>1</v>
      </c>
      <c r="L160" s="272"/>
      <c r="M160" s="273" t="s">
        <v>1</v>
      </c>
      <c r="N160" s="274" t="s">
        <v>41</v>
      </c>
      <c r="O160" s="91"/>
      <c r="P160" s="227">
        <f>O160*H160</f>
        <v>0</v>
      </c>
      <c r="Q160" s="227">
        <v>0</v>
      </c>
      <c r="R160" s="227">
        <f>Q160*H160</f>
        <v>0</v>
      </c>
      <c r="S160" s="227">
        <v>0</v>
      </c>
      <c r="T160" s="228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9" t="s">
        <v>173</v>
      </c>
      <c r="AT160" s="229" t="s">
        <v>350</v>
      </c>
      <c r="AU160" s="229" t="s">
        <v>84</v>
      </c>
      <c r="AY160" s="17" t="s">
        <v>150</v>
      </c>
      <c r="BE160" s="230">
        <f>IF(N160="základní",J160,0)</f>
        <v>0</v>
      </c>
      <c r="BF160" s="230">
        <f>IF(N160="snížená",J160,0)</f>
        <v>0</v>
      </c>
      <c r="BG160" s="230">
        <f>IF(N160="zákl. přenesená",J160,0)</f>
        <v>0</v>
      </c>
      <c r="BH160" s="230">
        <f>IF(N160="sníž. přenesená",J160,0)</f>
        <v>0</v>
      </c>
      <c r="BI160" s="230">
        <f>IF(N160="nulová",J160,0)</f>
        <v>0</v>
      </c>
      <c r="BJ160" s="17" t="s">
        <v>84</v>
      </c>
      <c r="BK160" s="230">
        <f>ROUND(I160*H160,2)</f>
        <v>0</v>
      </c>
      <c r="BL160" s="17" t="s">
        <v>157</v>
      </c>
      <c r="BM160" s="229" t="s">
        <v>323</v>
      </c>
    </row>
    <row r="161" s="2" customFormat="1">
      <c r="A161" s="38"/>
      <c r="B161" s="39"/>
      <c r="C161" s="218" t="s">
        <v>243</v>
      </c>
      <c r="D161" s="218" t="s">
        <v>152</v>
      </c>
      <c r="E161" s="219" t="s">
        <v>1277</v>
      </c>
      <c r="F161" s="220" t="s">
        <v>1278</v>
      </c>
      <c r="G161" s="221" t="s">
        <v>1225</v>
      </c>
      <c r="H161" s="222">
        <v>1</v>
      </c>
      <c r="I161" s="223"/>
      <c r="J161" s="224">
        <f>ROUND(I161*H161,2)</f>
        <v>0</v>
      </c>
      <c r="K161" s="220" t="s">
        <v>1</v>
      </c>
      <c r="L161" s="44"/>
      <c r="M161" s="225" t="s">
        <v>1</v>
      </c>
      <c r="N161" s="226" t="s">
        <v>41</v>
      </c>
      <c r="O161" s="91"/>
      <c r="P161" s="227">
        <f>O161*H161</f>
        <v>0</v>
      </c>
      <c r="Q161" s="227">
        <v>0</v>
      </c>
      <c r="R161" s="227">
        <f>Q161*H161</f>
        <v>0</v>
      </c>
      <c r="S161" s="227">
        <v>0</v>
      </c>
      <c r="T161" s="228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9" t="s">
        <v>157</v>
      </c>
      <c r="AT161" s="229" t="s">
        <v>152</v>
      </c>
      <c r="AU161" s="229" t="s">
        <v>84</v>
      </c>
      <c r="AY161" s="17" t="s">
        <v>150</v>
      </c>
      <c r="BE161" s="230">
        <f>IF(N161="základní",J161,0)</f>
        <v>0</v>
      </c>
      <c r="BF161" s="230">
        <f>IF(N161="snížená",J161,0)</f>
        <v>0</v>
      </c>
      <c r="BG161" s="230">
        <f>IF(N161="zákl. přenesená",J161,0)</f>
        <v>0</v>
      </c>
      <c r="BH161" s="230">
        <f>IF(N161="sníž. přenesená",J161,0)</f>
        <v>0</v>
      </c>
      <c r="BI161" s="230">
        <f>IF(N161="nulová",J161,0)</f>
        <v>0</v>
      </c>
      <c r="BJ161" s="17" t="s">
        <v>84</v>
      </c>
      <c r="BK161" s="230">
        <f>ROUND(I161*H161,2)</f>
        <v>0</v>
      </c>
      <c r="BL161" s="17" t="s">
        <v>157</v>
      </c>
      <c r="BM161" s="229" t="s">
        <v>327</v>
      </c>
    </row>
    <row r="162" s="2" customFormat="1" ht="33" customHeight="1">
      <c r="A162" s="38"/>
      <c r="B162" s="39"/>
      <c r="C162" s="265" t="s">
        <v>329</v>
      </c>
      <c r="D162" s="265" t="s">
        <v>350</v>
      </c>
      <c r="E162" s="266" t="s">
        <v>1283</v>
      </c>
      <c r="F162" s="267" t="s">
        <v>1284</v>
      </c>
      <c r="G162" s="268" t="s">
        <v>1225</v>
      </c>
      <c r="H162" s="269">
        <v>2</v>
      </c>
      <c r="I162" s="270"/>
      <c r="J162" s="271">
        <f>ROUND(I162*H162,2)</f>
        <v>0</v>
      </c>
      <c r="K162" s="267" t="s">
        <v>1</v>
      </c>
      <c r="L162" s="272"/>
      <c r="M162" s="273" t="s">
        <v>1</v>
      </c>
      <c r="N162" s="274" t="s">
        <v>41</v>
      </c>
      <c r="O162" s="91"/>
      <c r="P162" s="227">
        <f>O162*H162</f>
        <v>0</v>
      </c>
      <c r="Q162" s="227">
        <v>0</v>
      </c>
      <c r="R162" s="227">
        <f>Q162*H162</f>
        <v>0</v>
      </c>
      <c r="S162" s="227">
        <v>0</v>
      </c>
      <c r="T162" s="228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9" t="s">
        <v>173</v>
      </c>
      <c r="AT162" s="229" t="s">
        <v>350</v>
      </c>
      <c r="AU162" s="229" t="s">
        <v>84</v>
      </c>
      <c r="AY162" s="17" t="s">
        <v>150</v>
      </c>
      <c r="BE162" s="230">
        <f>IF(N162="základní",J162,0)</f>
        <v>0</v>
      </c>
      <c r="BF162" s="230">
        <f>IF(N162="snížená",J162,0)</f>
        <v>0</v>
      </c>
      <c r="BG162" s="230">
        <f>IF(N162="zákl. přenesená",J162,0)</f>
        <v>0</v>
      </c>
      <c r="BH162" s="230">
        <f>IF(N162="sníž. přenesená",J162,0)</f>
        <v>0</v>
      </c>
      <c r="BI162" s="230">
        <f>IF(N162="nulová",J162,0)</f>
        <v>0</v>
      </c>
      <c r="BJ162" s="17" t="s">
        <v>84</v>
      </c>
      <c r="BK162" s="230">
        <f>ROUND(I162*H162,2)</f>
        <v>0</v>
      </c>
      <c r="BL162" s="17" t="s">
        <v>157</v>
      </c>
      <c r="BM162" s="229" t="s">
        <v>332</v>
      </c>
    </row>
    <row r="163" s="2" customFormat="1">
      <c r="A163" s="38"/>
      <c r="B163" s="39"/>
      <c r="C163" s="218" t="s">
        <v>248</v>
      </c>
      <c r="D163" s="218" t="s">
        <v>152</v>
      </c>
      <c r="E163" s="219" t="s">
        <v>1285</v>
      </c>
      <c r="F163" s="220" t="s">
        <v>1286</v>
      </c>
      <c r="G163" s="221" t="s">
        <v>1225</v>
      </c>
      <c r="H163" s="222">
        <v>2</v>
      </c>
      <c r="I163" s="223"/>
      <c r="J163" s="224">
        <f>ROUND(I163*H163,2)</f>
        <v>0</v>
      </c>
      <c r="K163" s="220" t="s">
        <v>1</v>
      </c>
      <c r="L163" s="44"/>
      <c r="M163" s="225" t="s">
        <v>1</v>
      </c>
      <c r="N163" s="226" t="s">
        <v>41</v>
      </c>
      <c r="O163" s="91"/>
      <c r="P163" s="227">
        <f>O163*H163</f>
        <v>0</v>
      </c>
      <c r="Q163" s="227">
        <v>0</v>
      </c>
      <c r="R163" s="227">
        <f>Q163*H163</f>
        <v>0</v>
      </c>
      <c r="S163" s="227">
        <v>0</v>
      </c>
      <c r="T163" s="228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9" t="s">
        <v>157</v>
      </c>
      <c r="AT163" s="229" t="s">
        <v>152</v>
      </c>
      <c r="AU163" s="229" t="s">
        <v>84</v>
      </c>
      <c r="AY163" s="17" t="s">
        <v>150</v>
      </c>
      <c r="BE163" s="230">
        <f>IF(N163="základní",J163,0)</f>
        <v>0</v>
      </c>
      <c r="BF163" s="230">
        <f>IF(N163="snížená",J163,0)</f>
        <v>0</v>
      </c>
      <c r="BG163" s="230">
        <f>IF(N163="zákl. přenesená",J163,0)</f>
        <v>0</v>
      </c>
      <c r="BH163" s="230">
        <f>IF(N163="sníž. přenesená",J163,0)</f>
        <v>0</v>
      </c>
      <c r="BI163" s="230">
        <f>IF(N163="nulová",J163,0)</f>
        <v>0</v>
      </c>
      <c r="BJ163" s="17" t="s">
        <v>84</v>
      </c>
      <c r="BK163" s="230">
        <f>ROUND(I163*H163,2)</f>
        <v>0</v>
      </c>
      <c r="BL163" s="17" t="s">
        <v>157</v>
      </c>
      <c r="BM163" s="229" t="s">
        <v>336</v>
      </c>
    </row>
    <row r="164" s="2" customFormat="1">
      <c r="A164" s="38"/>
      <c r="B164" s="39"/>
      <c r="C164" s="265" t="s">
        <v>339</v>
      </c>
      <c r="D164" s="265" t="s">
        <v>350</v>
      </c>
      <c r="E164" s="266" t="s">
        <v>1287</v>
      </c>
      <c r="F164" s="267" t="s">
        <v>1288</v>
      </c>
      <c r="G164" s="268" t="s">
        <v>1225</v>
      </c>
      <c r="H164" s="269">
        <v>3</v>
      </c>
      <c r="I164" s="270"/>
      <c r="J164" s="271">
        <f>ROUND(I164*H164,2)</f>
        <v>0</v>
      </c>
      <c r="K164" s="267" t="s">
        <v>1</v>
      </c>
      <c r="L164" s="272"/>
      <c r="M164" s="273" t="s">
        <v>1</v>
      </c>
      <c r="N164" s="274" t="s">
        <v>41</v>
      </c>
      <c r="O164" s="91"/>
      <c r="P164" s="227">
        <f>O164*H164</f>
        <v>0</v>
      </c>
      <c r="Q164" s="227">
        <v>0</v>
      </c>
      <c r="R164" s="227">
        <f>Q164*H164</f>
        <v>0</v>
      </c>
      <c r="S164" s="227">
        <v>0</v>
      </c>
      <c r="T164" s="228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9" t="s">
        <v>173</v>
      </c>
      <c r="AT164" s="229" t="s">
        <v>350</v>
      </c>
      <c r="AU164" s="229" t="s">
        <v>84</v>
      </c>
      <c r="AY164" s="17" t="s">
        <v>150</v>
      </c>
      <c r="BE164" s="230">
        <f>IF(N164="základní",J164,0)</f>
        <v>0</v>
      </c>
      <c r="BF164" s="230">
        <f>IF(N164="snížená",J164,0)</f>
        <v>0</v>
      </c>
      <c r="BG164" s="230">
        <f>IF(N164="zákl. přenesená",J164,0)</f>
        <v>0</v>
      </c>
      <c r="BH164" s="230">
        <f>IF(N164="sníž. přenesená",J164,0)</f>
        <v>0</v>
      </c>
      <c r="BI164" s="230">
        <f>IF(N164="nulová",J164,0)</f>
        <v>0</v>
      </c>
      <c r="BJ164" s="17" t="s">
        <v>84</v>
      </c>
      <c r="BK164" s="230">
        <f>ROUND(I164*H164,2)</f>
        <v>0</v>
      </c>
      <c r="BL164" s="17" t="s">
        <v>157</v>
      </c>
      <c r="BM164" s="229" t="s">
        <v>342</v>
      </c>
    </row>
    <row r="165" s="2" customFormat="1">
      <c r="A165" s="38"/>
      <c r="B165" s="39"/>
      <c r="C165" s="218" t="s">
        <v>252</v>
      </c>
      <c r="D165" s="218" t="s">
        <v>152</v>
      </c>
      <c r="E165" s="219" t="s">
        <v>1277</v>
      </c>
      <c r="F165" s="220" t="s">
        <v>1278</v>
      </c>
      <c r="G165" s="221" t="s">
        <v>1225</v>
      </c>
      <c r="H165" s="222">
        <v>3</v>
      </c>
      <c r="I165" s="223"/>
      <c r="J165" s="224">
        <f>ROUND(I165*H165,2)</f>
        <v>0</v>
      </c>
      <c r="K165" s="220" t="s">
        <v>1</v>
      </c>
      <c r="L165" s="44"/>
      <c r="M165" s="225" t="s">
        <v>1</v>
      </c>
      <c r="N165" s="226" t="s">
        <v>41</v>
      </c>
      <c r="O165" s="91"/>
      <c r="P165" s="227">
        <f>O165*H165</f>
        <v>0</v>
      </c>
      <c r="Q165" s="227">
        <v>0</v>
      </c>
      <c r="R165" s="227">
        <f>Q165*H165</f>
        <v>0</v>
      </c>
      <c r="S165" s="227">
        <v>0</v>
      </c>
      <c r="T165" s="228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9" t="s">
        <v>157</v>
      </c>
      <c r="AT165" s="229" t="s">
        <v>152</v>
      </c>
      <c r="AU165" s="229" t="s">
        <v>84</v>
      </c>
      <c r="AY165" s="17" t="s">
        <v>150</v>
      </c>
      <c r="BE165" s="230">
        <f>IF(N165="základní",J165,0)</f>
        <v>0</v>
      </c>
      <c r="BF165" s="230">
        <f>IF(N165="snížená",J165,0)</f>
        <v>0</v>
      </c>
      <c r="BG165" s="230">
        <f>IF(N165="zákl. přenesená",J165,0)</f>
        <v>0</v>
      </c>
      <c r="BH165" s="230">
        <f>IF(N165="sníž. přenesená",J165,0)</f>
        <v>0</v>
      </c>
      <c r="BI165" s="230">
        <f>IF(N165="nulová",J165,0)</f>
        <v>0</v>
      </c>
      <c r="BJ165" s="17" t="s">
        <v>84</v>
      </c>
      <c r="BK165" s="230">
        <f>ROUND(I165*H165,2)</f>
        <v>0</v>
      </c>
      <c r="BL165" s="17" t="s">
        <v>157</v>
      </c>
      <c r="BM165" s="229" t="s">
        <v>538</v>
      </c>
    </row>
    <row r="166" s="2" customFormat="1">
      <c r="A166" s="38"/>
      <c r="B166" s="39"/>
      <c r="C166" s="265" t="s">
        <v>344</v>
      </c>
      <c r="D166" s="265" t="s">
        <v>350</v>
      </c>
      <c r="E166" s="266" t="s">
        <v>1289</v>
      </c>
      <c r="F166" s="267" t="s">
        <v>1290</v>
      </c>
      <c r="G166" s="268" t="s">
        <v>1225</v>
      </c>
      <c r="H166" s="269">
        <v>4</v>
      </c>
      <c r="I166" s="270"/>
      <c r="J166" s="271">
        <f>ROUND(I166*H166,2)</f>
        <v>0</v>
      </c>
      <c r="K166" s="267" t="s">
        <v>1</v>
      </c>
      <c r="L166" s="272"/>
      <c r="M166" s="273" t="s">
        <v>1</v>
      </c>
      <c r="N166" s="274" t="s">
        <v>41</v>
      </c>
      <c r="O166" s="91"/>
      <c r="P166" s="227">
        <f>O166*H166</f>
        <v>0</v>
      </c>
      <c r="Q166" s="227">
        <v>0</v>
      </c>
      <c r="R166" s="227">
        <f>Q166*H166</f>
        <v>0</v>
      </c>
      <c r="S166" s="227">
        <v>0</v>
      </c>
      <c r="T166" s="228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9" t="s">
        <v>173</v>
      </c>
      <c r="AT166" s="229" t="s">
        <v>350</v>
      </c>
      <c r="AU166" s="229" t="s">
        <v>84</v>
      </c>
      <c r="AY166" s="17" t="s">
        <v>150</v>
      </c>
      <c r="BE166" s="230">
        <f>IF(N166="základní",J166,0)</f>
        <v>0</v>
      </c>
      <c r="BF166" s="230">
        <f>IF(N166="snížená",J166,0)</f>
        <v>0</v>
      </c>
      <c r="BG166" s="230">
        <f>IF(N166="zákl. přenesená",J166,0)</f>
        <v>0</v>
      </c>
      <c r="BH166" s="230">
        <f>IF(N166="sníž. přenesená",J166,0)</f>
        <v>0</v>
      </c>
      <c r="BI166" s="230">
        <f>IF(N166="nulová",J166,0)</f>
        <v>0</v>
      </c>
      <c r="BJ166" s="17" t="s">
        <v>84</v>
      </c>
      <c r="BK166" s="230">
        <f>ROUND(I166*H166,2)</f>
        <v>0</v>
      </c>
      <c r="BL166" s="17" t="s">
        <v>157</v>
      </c>
      <c r="BM166" s="229" t="s">
        <v>347</v>
      </c>
    </row>
    <row r="167" s="2" customFormat="1">
      <c r="A167" s="38"/>
      <c r="B167" s="39"/>
      <c r="C167" s="218" t="s">
        <v>256</v>
      </c>
      <c r="D167" s="218" t="s">
        <v>152</v>
      </c>
      <c r="E167" s="219" t="s">
        <v>1291</v>
      </c>
      <c r="F167" s="220" t="s">
        <v>1292</v>
      </c>
      <c r="G167" s="221" t="s">
        <v>1225</v>
      </c>
      <c r="H167" s="222">
        <v>4</v>
      </c>
      <c r="I167" s="223"/>
      <c r="J167" s="224">
        <f>ROUND(I167*H167,2)</f>
        <v>0</v>
      </c>
      <c r="K167" s="220" t="s">
        <v>1</v>
      </c>
      <c r="L167" s="44"/>
      <c r="M167" s="225" t="s">
        <v>1</v>
      </c>
      <c r="N167" s="226" t="s">
        <v>41</v>
      </c>
      <c r="O167" s="91"/>
      <c r="P167" s="227">
        <f>O167*H167</f>
        <v>0</v>
      </c>
      <c r="Q167" s="227">
        <v>0</v>
      </c>
      <c r="R167" s="227">
        <f>Q167*H167</f>
        <v>0</v>
      </c>
      <c r="S167" s="227">
        <v>0</v>
      </c>
      <c r="T167" s="228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9" t="s">
        <v>157</v>
      </c>
      <c r="AT167" s="229" t="s">
        <v>152</v>
      </c>
      <c r="AU167" s="229" t="s">
        <v>84</v>
      </c>
      <c r="AY167" s="17" t="s">
        <v>150</v>
      </c>
      <c r="BE167" s="230">
        <f>IF(N167="základní",J167,0)</f>
        <v>0</v>
      </c>
      <c r="BF167" s="230">
        <f>IF(N167="snížená",J167,0)</f>
        <v>0</v>
      </c>
      <c r="BG167" s="230">
        <f>IF(N167="zákl. přenesená",J167,0)</f>
        <v>0</v>
      </c>
      <c r="BH167" s="230">
        <f>IF(N167="sníž. přenesená",J167,0)</f>
        <v>0</v>
      </c>
      <c r="BI167" s="230">
        <f>IF(N167="nulová",J167,0)</f>
        <v>0</v>
      </c>
      <c r="BJ167" s="17" t="s">
        <v>84</v>
      </c>
      <c r="BK167" s="230">
        <f>ROUND(I167*H167,2)</f>
        <v>0</v>
      </c>
      <c r="BL167" s="17" t="s">
        <v>157</v>
      </c>
      <c r="BM167" s="229" t="s">
        <v>353</v>
      </c>
    </row>
    <row r="168" s="2" customFormat="1">
      <c r="A168" s="38"/>
      <c r="B168" s="39"/>
      <c r="C168" s="265" t="s">
        <v>355</v>
      </c>
      <c r="D168" s="265" t="s">
        <v>350</v>
      </c>
      <c r="E168" s="266" t="s">
        <v>1293</v>
      </c>
      <c r="F168" s="267" t="s">
        <v>1294</v>
      </c>
      <c r="G168" s="268" t="s">
        <v>1225</v>
      </c>
      <c r="H168" s="269">
        <v>1</v>
      </c>
      <c r="I168" s="270"/>
      <c r="J168" s="271">
        <f>ROUND(I168*H168,2)</f>
        <v>0</v>
      </c>
      <c r="K168" s="267" t="s">
        <v>1</v>
      </c>
      <c r="L168" s="272"/>
      <c r="M168" s="273" t="s">
        <v>1</v>
      </c>
      <c r="N168" s="274" t="s">
        <v>41</v>
      </c>
      <c r="O168" s="91"/>
      <c r="P168" s="227">
        <f>O168*H168</f>
        <v>0</v>
      </c>
      <c r="Q168" s="227">
        <v>0</v>
      </c>
      <c r="R168" s="227">
        <f>Q168*H168</f>
        <v>0</v>
      </c>
      <c r="S168" s="227">
        <v>0</v>
      </c>
      <c r="T168" s="228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9" t="s">
        <v>173</v>
      </c>
      <c r="AT168" s="229" t="s">
        <v>350</v>
      </c>
      <c r="AU168" s="229" t="s">
        <v>84</v>
      </c>
      <c r="AY168" s="17" t="s">
        <v>150</v>
      </c>
      <c r="BE168" s="230">
        <f>IF(N168="základní",J168,0)</f>
        <v>0</v>
      </c>
      <c r="BF168" s="230">
        <f>IF(N168="snížená",J168,0)</f>
        <v>0</v>
      </c>
      <c r="BG168" s="230">
        <f>IF(N168="zákl. přenesená",J168,0)</f>
        <v>0</v>
      </c>
      <c r="BH168" s="230">
        <f>IF(N168="sníž. přenesená",J168,0)</f>
        <v>0</v>
      </c>
      <c r="BI168" s="230">
        <f>IF(N168="nulová",J168,0)</f>
        <v>0</v>
      </c>
      <c r="BJ168" s="17" t="s">
        <v>84</v>
      </c>
      <c r="BK168" s="230">
        <f>ROUND(I168*H168,2)</f>
        <v>0</v>
      </c>
      <c r="BL168" s="17" t="s">
        <v>157</v>
      </c>
      <c r="BM168" s="229" t="s">
        <v>358</v>
      </c>
    </row>
    <row r="169" s="2" customFormat="1">
      <c r="A169" s="38"/>
      <c r="B169" s="39"/>
      <c r="C169" s="218" t="s">
        <v>260</v>
      </c>
      <c r="D169" s="218" t="s">
        <v>152</v>
      </c>
      <c r="E169" s="219" t="s">
        <v>1295</v>
      </c>
      <c r="F169" s="220" t="s">
        <v>1296</v>
      </c>
      <c r="G169" s="221" t="s">
        <v>326</v>
      </c>
      <c r="H169" s="222">
        <v>8.0999999999999996</v>
      </c>
      <c r="I169" s="223"/>
      <c r="J169" s="224">
        <f>ROUND(I169*H169,2)</f>
        <v>0</v>
      </c>
      <c r="K169" s="220" t="s">
        <v>1</v>
      </c>
      <c r="L169" s="44"/>
      <c r="M169" s="225" t="s">
        <v>1</v>
      </c>
      <c r="N169" s="226" t="s">
        <v>41</v>
      </c>
      <c r="O169" s="91"/>
      <c r="P169" s="227">
        <f>O169*H169</f>
        <v>0</v>
      </c>
      <c r="Q169" s="227">
        <v>0</v>
      </c>
      <c r="R169" s="227">
        <f>Q169*H169</f>
        <v>0</v>
      </c>
      <c r="S169" s="227">
        <v>0</v>
      </c>
      <c r="T169" s="228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9" t="s">
        <v>157</v>
      </c>
      <c r="AT169" s="229" t="s">
        <v>152</v>
      </c>
      <c r="AU169" s="229" t="s">
        <v>84</v>
      </c>
      <c r="AY169" s="17" t="s">
        <v>150</v>
      </c>
      <c r="BE169" s="230">
        <f>IF(N169="základní",J169,0)</f>
        <v>0</v>
      </c>
      <c r="BF169" s="230">
        <f>IF(N169="snížená",J169,0)</f>
        <v>0</v>
      </c>
      <c r="BG169" s="230">
        <f>IF(N169="zákl. přenesená",J169,0)</f>
        <v>0</v>
      </c>
      <c r="BH169" s="230">
        <f>IF(N169="sníž. přenesená",J169,0)</f>
        <v>0</v>
      </c>
      <c r="BI169" s="230">
        <f>IF(N169="nulová",J169,0)</f>
        <v>0</v>
      </c>
      <c r="BJ169" s="17" t="s">
        <v>84</v>
      </c>
      <c r="BK169" s="230">
        <f>ROUND(I169*H169,2)</f>
        <v>0</v>
      </c>
      <c r="BL169" s="17" t="s">
        <v>157</v>
      </c>
      <c r="BM169" s="229" t="s">
        <v>362</v>
      </c>
    </row>
    <row r="170" s="2" customFormat="1">
      <c r="A170" s="38"/>
      <c r="B170" s="39"/>
      <c r="C170" s="265" t="s">
        <v>364</v>
      </c>
      <c r="D170" s="265" t="s">
        <v>350</v>
      </c>
      <c r="E170" s="266" t="s">
        <v>1297</v>
      </c>
      <c r="F170" s="267" t="s">
        <v>1298</v>
      </c>
      <c r="G170" s="268" t="s">
        <v>1225</v>
      </c>
      <c r="H170" s="269">
        <v>6</v>
      </c>
      <c r="I170" s="270"/>
      <c r="J170" s="271">
        <f>ROUND(I170*H170,2)</f>
        <v>0</v>
      </c>
      <c r="K170" s="267" t="s">
        <v>1</v>
      </c>
      <c r="L170" s="272"/>
      <c r="M170" s="273" t="s">
        <v>1</v>
      </c>
      <c r="N170" s="274" t="s">
        <v>41</v>
      </c>
      <c r="O170" s="91"/>
      <c r="P170" s="227">
        <f>O170*H170</f>
        <v>0</v>
      </c>
      <c r="Q170" s="227">
        <v>0</v>
      </c>
      <c r="R170" s="227">
        <f>Q170*H170</f>
        <v>0</v>
      </c>
      <c r="S170" s="227">
        <v>0</v>
      </c>
      <c r="T170" s="228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9" t="s">
        <v>173</v>
      </c>
      <c r="AT170" s="229" t="s">
        <v>350</v>
      </c>
      <c r="AU170" s="229" t="s">
        <v>84</v>
      </c>
      <c r="AY170" s="17" t="s">
        <v>150</v>
      </c>
      <c r="BE170" s="230">
        <f>IF(N170="základní",J170,0)</f>
        <v>0</v>
      </c>
      <c r="BF170" s="230">
        <f>IF(N170="snížená",J170,0)</f>
        <v>0</v>
      </c>
      <c r="BG170" s="230">
        <f>IF(N170="zákl. přenesená",J170,0)</f>
        <v>0</v>
      </c>
      <c r="BH170" s="230">
        <f>IF(N170="sníž. přenesená",J170,0)</f>
        <v>0</v>
      </c>
      <c r="BI170" s="230">
        <f>IF(N170="nulová",J170,0)</f>
        <v>0</v>
      </c>
      <c r="BJ170" s="17" t="s">
        <v>84</v>
      </c>
      <c r="BK170" s="230">
        <f>ROUND(I170*H170,2)</f>
        <v>0</v>
      </c>
      <c r="BL170" s="17" t="s">
        <v>157</v>
      </c>
      <c r="BM170" s="229" t="s">
        <v>367</v>
      </c>
    </row>
    <row r="171" s="2" customFormat="1">
      <c r="A171" s="38"/>
      <c r="B171" s="39"/>
      <c r="C171" s="218" t="s">
        <v>266</v>
      </c>
      <c r="D171" s="218" t="s">
        <v>152</v>
      </c>
      <c r="E171" s="219" t="s">
        <v>1267</v>
      </c>
      <c r="F171" s="220" t="s">
        <v>1268</v>
      </c>
      <c r="G171" s="221" t="s">
        <v>1225</v>
      </c>
      <c r="H171" s="222">
        <v>6</v>
      </c>
      <c r="I171" s="223"/>
      <c r="J171" s="224">
        <f>ROUND(I171*H171,2)</f>
        <v>0</v>
      </c>
      <c r="K171" s="220" t="s">
        <v>1</v>
      </c>
      <c r="L171" s="44"/>
      <c r="M171" s="225" t="s">
        <v>1</v>
      </c>
      <c r="N171" s="226" t="s">
        <v>41</v>
      </c>
      <c r="O171" s="91"/>
      <c r="P171" s="227">
        <f>O171*H171</f>
        <v>0</v>
      </c>
      <c r="Q171" s="227">
        <v>0</v>
      </c>
      <c r="R171" s="227">
        <f>Q171*H171</f>
        <v>0</v>
      </c>
      <c r="S171" s="227">
        <v>0</v>
      </c>
      <c r="T171" s="228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9" t="s">
        <v>157</v>
      </c>
      <c r="AT171" s="229" t="s">
        <v>152</v>
      </c>
      <c r="AU171" s="229" t="s">
        <v>84</v>
      </c>
      <c r="AY171" s="17" t="s">
        <v>150</v>
      </c>
      <c r="BE171" s="230">
        <f>IF(N171="základní",J171,0)</f>
        <v>0</v>
      </c>
      <c r="BF171" s="230">
        <f>IF(N171="snížená",J171,0)</f>
        <v>0</v>
      </c>
      <c r="BG171" s="230">
        <f>IF(N171="zákl. přenesená",J171,0)</f>
        <v>0</v>
      </c>
      <c r="BH171" s="230">
        <f>IF(N171="sníž. přenesená",J171,0)</f>
        <v>0</v>
      </c>
      <c r="BI171" s="230">
        <f>IF(N171="nulová",J171,0)</f>
        <v>0</v>
      </c>
      <c r="BJ171" s="17" t="s">
        <v>84</v>
      </c>
      <c r="BK171" s="230">
        <f>ROUND(I171*H171,2)</f>
        <v>0</v>
      </c>
      <c r="BL171" s="17" t="s">
        <v>157</v>
      </c>
      <c r="BM171" s="229" t="s">
        <v>371</v>
      </c>
    </row>
    <row r="172" s="2" customFormat="1">
      <c r="A172" s="38"/>
      <c r="B172" s="39"/>
      <c r="C172" s="265" t="s">
        <v>386</v>
      </c>
      <c r="D172" s="265" t="s">
        <v>350</v>
      </c>
      <c r="E172" s="266" t="s">
        <v>1299</v>
      </c>
      <c r="F172" s="267" t="s">
        <v>1300</v>
      </c>
      <c r="G172" s="268" t="s">
        <v>1225</v>
      </c>
      <c r="H172" s="269">
        <v>8</v>
      </c>
      <c r="I172" s="270"/>
      <c r="J172" s="271">
        <f>ROUND(I172*H172,2)</f>
        <v>0</v>
      </c>
      <c r="K172" s="267" t="s">
        <v>1</v>
      </c>
      <c r="L172" s="272"/>
      <c r="M172" s="273" t="s">
        <v>1</v>
      </c>
      <c r="N172" s="274" t="s">
        <v>41</v>
      </c>
      <c r="O172" s="91"/>
      <c r="P172" s="227">
        <f>O172*H172</f>
        <v>0</v>
      </c>
      <c r="Q172" s="227">
        <v>0</v>
      </c>
      <c r="R172" s="227">
        <f>Q172*H172</f>
        <v>0</v>
      </c>
      <c r="S172" s="227">
        <v>0</v>
      </c>
      <c r="T172" s="228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9" t="s">
        <v>173</v>
      </c>
      <c r="AT172" s="229" t="s">
        <v>350</v>
      </c>
      <c r="AU172" s="229" t="s">
        <v>84</v>
      </c>
      <c r="AY172" s="17" t="s">
        <v>150</v>
      </c>
      <c r="BE172" s="230">
        <f>IF(N172="základní",J172,0)</f>
        <v>0</v>
      </c>
      <c r="BF172" s="230">
        <f>IF(N172="snížená",J172,0)</f>
        <v>0</v>
      </c>
      <c r="BG172" s="230">
        <f>IF(N172="zákl. přenesená",J172,0)</f>
        <v>0</v>
      </c>
      <c r="BH172" s="230">
        <f>IF(N172="sníž. přenesená",J172,0)</f>
        <v>0</v>
      </c>
      <c r="BI172" s="230">
        <f>IF(N172="nulová",J172,0)</f>
        <v>0</v>
      </c>
      <c r="BJ172" s="17" t="s">
        <v>84</v>
      </c>
      <c r="BK172" s="230">
        <f>ROUND(I172*H172,2)</f>
        <v>0</v>
      </c>
      <c r="BL172" s="17" t="s">
        <v>157</v>
      </c>
      <c r="BM172" s="229" t="s">
        <v>389</v>
      </c>
    </row>
    <row r="173" s="2" customFormat="1">
      <c r="A173" s="38"/>
      <c r="B173" s="39"/>
      <c r="C173" s="218" t="s">
        <v>271</v>
      </c>
      <c r="D173" s="218" t="s">
        <v>152</v>
      </c>
      <c r="E173" s="219" t="s">
        <v>1277</v>
      </c>
      <c r="F173" s="220" t="s">
        <v>1278</v>
      </c>
      <c r="G173" s="221" t="s">
        <v>1225</v>
      </c>
      <c r="H173" s="222">
        <v>8</v>
      </c>
      <c r="I173" s="223"/>
      <c r="J173" s="224">
        <f>ROUND(I173*H173,2)</f>
        <v>0</v>
      </c>
      <c r="K173" s="220" t="s">
        <v>1</v>
      </c>
      <c r="L173" s="44"/>
      <c r="M173" s="225" t="s">
        <v>1</v>
      </c>
      <c r="N173" s="226" t="s">
        <v>41</v>
      </c>
      <c r="O173" s="91"/>
      <c r="P173" s="227">
        <f>O173*H173</f>
        <v>0</v>
      </c>
      <c r="Q173" s="227">
        <v>0</v>
      </c>
      <c r="R173" s="227">
        <f>Q173*H173</f>
        <v>0</v>
      </c>
      <c r="S173" s="227">
        <v>0</v>
      </c>
      <c r="T173" s="228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9" t="s">
        <v>157</v>
      </c>
      <c r="AT173" s="229" t="s">
        <v>152</v>
      </c>
      <c r="AU173" s="229" t="s">
        <v>84</v>
      </c>
      <c r="AY173" s="17" t="s">
        <v>150</v>
      </c>
      <c r="BE173" s="230">
        <f>IF(N173="základní",J173,0)</f>
        <v>0</v>
      </c>
      <c r="BF173" s="230">
        <f>IF(N173="snížená",J173,0)</f>
        <v>0</v>
      </c>
      <c r="BG173" s="230">
        <f>IF(N173="zákl. přenesená",J173,0)</f>
        <v>0</v>
      </c>
      <c r="BH173" s="230">
        <f>IF(N173="sníž. přenesená",J173,0)</f>
        <v>0</v>
      </c>
      <c r="BI173" s="230">
        <f>IF(N173="nulová",J173,0)</f>
        <v>0</v>
      </c>
      <c r="BJ173" s="17" t="s">
        <v>84</v>
      </c>
      <c r="BK173" s="230">
        <f>ROUND(I173*H173,2)</f>
        <v>0</v>
      </c>
      <c r="BL173" s="17" t="s">
        <v>157</v>
      </c>
      <c r="BM173" s="229" t="s">
        <v>394</v>
      </c>
    </row>
    <row r="174" s="2" customFormat="1" ht="24.15" customHeight="1">
      <c r="A174" s="38"/>
      <c r="B174" s="39"/>
      <c r="C174" s="218" t="s">
        <v>395</v>
      </c>
      <c r="D174" s="218" t="s">
        <v>152</v>
      </c>
      <c r="E174" s="219" t="s">
        <v>1301</v>
      </c>
      <c r="F174" s="220" t="s">
        <v>1302</v>
      </c>
      <c r="G174" s="221" t="s">
        <v>1303</v>
      </c>
      <c r="H174" s="222">
        <v>1</v>
      </c>
      <c r="I174" s="223"/>
      <c r="J174" s="224">
        <f>ROUND(I174*H174,2)</f>
        <v>0</v>
      </c>
      <c r="K174" s="220" t="s">
        <v>1</v>
      </c>
      <c r="L174" s="44"/>
      <c r="M174" s="225" t="s">
        <v>1</v>
      </c>
      <c r="N174" s="226" t="s">
        <v>41</v>
      </c>
      <c r="O174" s="91"/>
      <c r="P174" s="227">
        <f>O174*H174</f>
        <v>0</v>
      </c>
      <c r="Q174" s="227">
        <v>0</v>
      </c>
      <c r="R174" s="227">
        <f>Q174*H174</f>
        <v>0</v>
      </c>
      <c r="S174" s="227">
        <v>0</v>
      </c>
      <c r="T174" s="228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9" t="s">
        <v>157</v>
      </c>
      <c r="AT174" s="229" t="s">
        <v>152</v>
      </c>
      <c r="AU174" s="229" t="s">
        <v>84</v>
      </c>
      <c r="AY174" s="17" t="s">
        <v>150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17" t="s">
        <v>84</v>
      </c>
      <c r="BK174" s="230">
        <f>ROUND(I174*H174,2)</f>
        <v>0</v>
      </c>
      <c r="BL174" s="17" t="s">
        <v>157</v>
      </c>
      <c r="BM174" s="229" t="s">
        <v>398</v>
      </c>
    </row>
    <row r="175" s="12" customFormat="1" ht="25.92" customHeight="1">
      <c r="A175" s="12"/>
      <c r="B175" s="202"/>
      <c r="C175" s="203"/>
      <c r="D175" s="204" t="s">
        <v>75</v>
      </c>
      <c r="E175" s="205" t="s">
        <v>1304</v>
      </c>
      <c r="F175" s="205" t="s">
        <v>1305</v>
      </c>
      <c r="G175" s="203"/>
      <c r="H175" s="203"/>
      <c r="I175" s="206"/>
      <c r="J175" s="207">
        <f>BK175</f>
        <v>0</v>
      </c>
      <c r="K175" s="203"/>
      <c r="L175" s="208"/>
      <c r="M175" s="209"/>
      <c r="N175" s="210"/>
      <c r="O175" s="210"/>
      <c r="P175" s="211">
        <f>SUM(P176:P266)</f>
        <v>0</v>
      </c>
      <c r="Q175" s="210"/>
      <c r="R175" s="211">
        <f>SUM(R176:R266)</f>
        <v>0</v>
      </c>
      <c r="S175" s="210"/>
      <c r="T175" s="212">
        <f>SUM(T176:T266)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13" t="s">
        <v>84</v>
      </c>
      <c r="AT175" s="214" t="s">
        <v>75</v>
      </c>
      <c r="AU175" s="214" t="s">
        <v>76</v>
      </c>
      <c r="AY175" s="213" t="s">
        <v>150</v>
      </c>
      <c r="BK175" s="215">
        <f>SUM(BK176:BK266)</f>
        <v>0</v>
      </c>
    </row>
    <row r="176" s="2" customFormat="1" ht="16.5" customHeight="1">
      <c r="A176" s="38"/>
      <c r="B176" s="39"/>
      <c r="C176" s="265" t="s">
        <v>277</v>
      </c>
      <c r="D176" s="265" t="s">
        <v>350</v>
      </c>
      <c r="E176" s="266" t="s">
        <v>1306</v>
      </c>
      <c r="F176" s="267" t="s">
        <v>1307</v>
      </c>
      <c r="G176" s="268" t="s">
        <v>1225</v>
      </c>
      <c r="H176" s="269">
        <v>14</v>
      </c>
      <c r="I176" s="270"/>
      <c r="J176" s="271">
        <f>ROUND(I176*H176,2)</f>
        <v>0</v>
      </c>
      <c r="K176" s="267" t="s">
        <v>1</v>
      </c>
      <c r="L176" s="272"/>
      <c r="M176" s="273" t="s">
        <v>1</v>
      </c>
      <c r="N176" s="274" t="s">
        <v>41</v>
      </c>
      <c r="O176" s="91"/>
      <c r="P176" s="227">
        <f>O176*H176</f>
        <v>0</v>
      </c>
      <c r="Q176" s="227">
        <v>0</v>
      </c>
      <c r="R176" s="227">
        <f>Q176*H176</f>
        <v>0</v>
      </c>
      <c r="S176" s="227">
        <v>0</v>
      </c>
      <c r="T176" s="228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9" t="s">
        <v>173</v>
      </c>
      <c r="AT176" s="229" t="s">
        <v>350</v>
      </c>
      <c r="AU176" s="229" t="s">
        <v>84</v>
      </c>
      <c r="AY176" s="17" t="s">
        <v>150</v>
      </c>
      <c r="BE176" s="230">
        <f>IF(N176="základní",J176,0)</f>
        <v>0</v>
      </c>
      <c r="BF176" s="230">
        <f>IF(N176="snížená",J176,0)</f>
        <v>0</v>
      </c>
      <c r="BG176" s="230">
        <f>IF(N176="zákl. přenesená",J176,0)</f>
        <v>0</v>
      </c>
      <c r="BH176" s="230">
        <f>IF(N176="sníž. přenesená",J176,0)</f>
        <v>0</v>
      </c>
      <c r="BI176" s="230">
        <f>IF(N176="nulová",J176,0)</f>
        <v>0</v>
      </c>
      <c r="BJ176" s="17" t="s">
        <v>84</v>
      </c>
      <c r="BK176" s="230">
        <f>ROUND(I176*H176,2)</f>
        <v>0</v>
      </c>
      <c r="BL176" s="17" t="s">
        <v>157</v>
      </c>
      <c r="BM176" s="229" t="s">
        <v>403</v>
      </c>
    </row>
    <row r="177" s="2" customFormat="1">
      <c r="A177" s="38"/>
      <c r="B177" s="39"/>
      <c r="C177" s="218" t="s">
        <v>415</v>
      </c>
      <c r="D177" s="218" t="s">
        <v>152</v>
      </c>
      <c r="E177" s="219" t="s">
        <v>1308</v>
      </c>
      <c r="F177" s="220" t="s">
        <v>1309</v>
      </c>
      <c r="G177" s="221" t="s">
        <v>1225</v>
      </c>
      <c r="H177" s="222">
        <v>14</v>
      </c>
      <c r="I177" s="223"/>
      <c r="J177" s="224">
        <f>ROUND(I177*H177,2)</f>
        <v>0</v>
      </c>
      <c r="K177" s="220" t="s">
        <v>1</v>
      </c>
      <c r="L177" s="44"/>
      <c r="M177" s="225" t="s">
        <v>1</v>
      </c>
      <c r="N177" s="226" t="s">
        <v>41</v>
      </c>
      <c r="O177" s="91"/>
      <c r="P177" s="227">
        <f>O177*H177</f>
        <v>0</v>
      </c>
      <c r="Q177" s="227">
        <v>0</v>
      </c>
      <c r="R177" s="227">
        <f>Q177*H177</f>
        <v>0</v>
      </c>
      <c r="S177" s="227">
        <v>0</v>
      </c>
      <c r="T177" s="228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9" t="s">
        <v>157</v>
      </c>
      <c r="AT177" s="229" t="s">
        <v>152</v>
      </c>
      <c r="AU177" s="229" t="s">
        <v>84</v>
      </c>
      <c r="AY177" s="17" t="s">
        <v>150</v>
      </c>
      <c r="BE177" s="230">
        <f>IF(N177="základní",J177,0)</f>
        <v>0</v>
      </c>
      <c r="BF177" s="230">
        <f>IF(N177="snížená",J177,0)</f>
        <v>0</v>
      </c>
      <c r="BG177" s="230">
        <f>IF(N177="zákl. přenesená",J177,0)</f>
        <v>0</v>
      </c>
      <c r="BH177" s="230">
        <f>IF(N177="sníž. přenesená",J177,0)</f>
        <v>0</v>
      </c>
      <c r="BI177" s="230">
        <f>IF(N177="nulová",J177,0)</f>
        <v>0</v>
      </c>
      <c r="BJ177" s="17" t="s">
        <v>84</v>
      </c>
      <c r="BK177" s="230">
        <f>ROUND(I177*H177,2)</f>
        <v>0</v>
      </c>
      <c r="BL177" s="17" t="s">
        <v>157</v>
      </c>
      <c r="BM177" s="229" t="s">
        <v>418</v>
      </c>
    </row>
    <row r="178" s="2" customFormat="1">
      <c r="A178" s="38"/>
      <c r="B178" s="39"/>
      <c r="C178" s="265" t="s">
        <v>281</v>
      </c>
      <c r="D178" s="265" t="s">
        <v>350</v>
      </c>
      <c r="E178" s="266" t="s">
        <v>1310</v>
      </c>
      <c r="F178" s="267" t="s">
        <v>1311</v>
      </c>
      <c r="G178" s="268" t="s">
        <v>1225</v>
      </c>
      <c r="H178" s="269">
        <v>4</v>
      </c>
      <c r="I178" s="270"/>
      <c r="J178" s="271">
        <f>ROUND(I178*H178,2)</f>
        <v>0</v>
      </c>
      <c r="K178" s="267" t="s">
        <v>1</v>
      </c>
      <c r="L178" s="272"/>
      <c r="M178" s="273" t="s">
        <v>1</v>
      </c>
      <c r="N178" s="274" t="s">
        <v>41</v>
      </c>
      <c r="O178" s="91"/>
      <c r="P178" s="227">
        <f>O178*H178</f>
        <v>0</v>
      </c>
      <c r="Q178" s="227">
        <v>0</v>
      </c>
      <c r="R178" s="227">
        <f>Q178*H178</f>
        <v>0</v>
      </c>
      <c r="S178" s="227">
        <v>0</v>
      </c>
      <c r="T178" s="228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9" t="s">
        <v>173</v>
      </c>
      <c r="AT178" s="229" t="s">
        <v>350</v>
      </c>
      <c r="AU178" s="229" t="s">
        <v>84</v>
      </c>
      <c r="AY178" s="17" t="s">
        <v>150</v>
      </c>
      <c r="BE178" s="230">
        <f>IF(N178="základní",J178,0)</f>
        <v>0</v>
      </c>
      <c r="BF178" s="230">
        <f>IF(N178="snížená",J178,0)</f>
        <v>0</v>
      </c>
      <c r="BG178" s="230">
        <f>IF(N178="zákl. přenesená",J178,0)</f>
        <v>0</v>
      </c>
      <c r="BH178" s="230">
        <f>IF(N178="sníž. přenesená",J178,0)</f>
        <v>0</v>
      </c>
      <c r="BI178" s="230">
        <f>IF(N178="nulová",J178,0)</f>
        <v>0</v>
      </c>
      <c r="BJ178" s="17" t="s">
        <v>84</v>
      </c>
      <c r="BK178" s="230">
        <f>ROUND(I178*H178,2)</f>
        <v>0</v>
      </c>
      <c r="BL178" s="17" t="s">
        <v>157</v>
      </c>
      <c r="BM178" s="229" t="s">
        <v>422</v>
      </c>
    </row>
    <row r="179" s="2" customFormat="1">
      <c r="A179" s="38"/>
      <c r="B179" s="39"/>
      <c r="C179" s="218" t="s">
        <v>424</v>
      </c>
      <c r="D179" s="218" t="s">
        <v>152</v>
      </c>
      <c r="E179" s="219" t="s">
        <v>1312</v>
      </c>
      <c r="F179" s="220" t="s">
        <v>1313</v>
      </c>
      <c r="G179" s="221" t="s">
        <v>1225</v>
      </c>
      <c r="H179" s="222">
        <v>4</v>
      </c>
      <c r="I179" s="223"/>
      <c r="J179" s="224">
        <f>ROUND(I179*H179,2)</f>
        <v>0</v>
      </c>
      <c r="K179" s="220" t="s">
        <v>1</v>
      </c>
      <c r="L179" s="44"/>
      <c r="M179" s="225" t="s">
        <v>1</v>
      </c>
      <c r="N179" s="226" t="s">
        <v>41</v>
      </c>
      <c r="O179" s="91"/>
      <c r="P179" s="227">
        <f>O179*H179</f>
        <v>0</v>
      </c>
      <c r="Q179" s="227">
        <v>0</v>
      </c>
      <c r="R179" s="227">
        <f>Q179*H179</f>
        <v>0</v>
      </c>
      <c r="S179" s="227">
        <v>0</v>
      </c>
      <c r="T179" s="228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9" t="s">
        <v>157</v>
      </c>
      <c r="AT179" s="229" t="s">
        <v>152</v>
      </c>
      <c r="AU179" s="229" t="s">
        <v>84</v>
      </c>
      <c r="AY179" s="17" t="s">
        <v>150</v>
      </c>
      <c r="BE179" s="230">
        <f>IF(N179="základní",J179,0)</f>
        <v>0</v>
      </c>
      <c r="BF179" s="230">
        <f>IF(N179="snížená",J179,0)</f>
        <v>0</v>
      </c>
      <c r="BG179" s="230">
        <f>IF(N179="zákl. přenesená",J179,0)</f>
        <v>0</v>
      </c>
      <c r="BH179" s="230">
        <f>IF(N179="sníž. přenesená",J179,0)</f>
        <v>0</v>
      </c>
      <c r="BI179" s="230">
        <f>IF(N179="nulová",J179,0)</f>
        <v>0</v>
      </c>
      <c r="BJ179" s="17" t="s">
        <v>84</v>
      </c>
      <c r="BK179" s="230">
        <f>ROUND(I179*H179,2)</f>
        <v>0</v>
      </c>
      <c r="BL179" s="17" t="s">
        <v>157</v>
      </c>
      <c r="BM179" s="229" t="s">
        <v>427</v>
      </c>
    </row>
    <row r="180" s="2" customFormat="1" ht="16.5" customHeight="1">
      <c r="A180" s="38"/>
      <c r="B180" s="39"/>
      <c r="C180" s="265" t="s">
        <v>293</v>
      </c>
      <c r="D180" s="265" t="s">
        <v>350</v>
      </c>
      <c r="E180" s="266" t="s">
        <v>1314</v>
      </c>
      <c r="F180" s="267" t="s">
        <v>1315</v>
      </c>
      <c r="G180" s="268" t="s">
        <v>1225</v>
      </c>
      <c r="H180" s="269">
        <v>12</v>
      </c>
      <c r="I180" s="270"/>
      <c r="J180" s="271">
        <f>ROUND(I180*H180,2)</f>
        <v>0</v>
      </c>
      <c r="K180" s="267" t="s">
        <v>1</v>
      </c>
      <c r="L180" s="272"/>
      <c r="M180" s="273" t="s">
        <v>1</v>
      </c>
      <c r="N180" s="274" t="s">
        <v>41</v>
      </c>
      <c r="O180" s="91"/>
      <c r="P180" s="227">
        <f>O180*H180</f>
        <v>0</v>
      </c>
      <c r="Q180" s="227">
        <v>0</v>
      </c>
      <c r="R180" s="227">
        <f>Q180*H180</f>
        <v>0</v>
      </c>
      <c r="S180" s="227">
        <v>0</v>
      </c>
      <c r="T180" s="228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9" t="s">
        <v>173</v>
      </c>
      <c r="AT180" s="229" t="s">
        <v>350</v>
      </c>
      <c r="AU180" s="229" t="s">
        <v>84</v>
      </c>
      <c r="AY180" s="17" t="s">
        <v>150</v>
      </c>
      <c r="BE180" s="230">
        <f>IF(N180="základní",J180,0)</f>
        <v>0</v>
      </c>
      <c r="BF180" s="230">
        <f>IF(N180="snížená",J180,0)</f>
        <v>0</v>
      </c>
      <c r="BG180" s="230">
        <f>IF(N180="zákl. přenesená",J180,0)</f>
        <v>0</v>
      </c>
      <c r="BH180" s="230">
        <f>IF(N180="sníž. přenesená",J180,0)</f>
        <v>0</v>
      </c>
      <c r="BI180" s="230">
        <f>IF(N180="nulová",J180,0)</f>
        <v>0</v>
      </c>
      <c r="BJ180" s="17" t="s">
        <v>84</v>
      </c>
      <c r="BK180" s="230">
        <f>ROUND(I180*H180,2)</f>
        <v>0</v>
      </c>
      <c r="BL180" s="17" t="s">
        <v>157</v>
      </c>
      <c r="BM180" s="229" t="s">
        <v>431</v>
      </c>
    </row>
    <row r="181" s="2" customFormat="1">
      <c r="A181" s="38"/>
      <c r="B181" s="39"/>
      <c r="C181" s="218" t="s">
        <v>432</v>
      </c>
      <c r="D181" s="218" t="s">
        <v>152</v>
      </c>
      <c r="E181" s="219" t="s">
        <v>1308</v>
      </c>
      <c r="F181" s="220" t="s">
        <v>1309</v>
      </c>
      <c r="G181" s="221" t="s">
        <v>1225</v>
      </c>
      <c r="H181" s="222">
        <v>12</v>
      </c>
      <c r="I181" s="223"/>
      <c r="J181" s="224">
        <f>ROUND(I181*H181,2)</f>
        <v>0</v>
      </c>
      <c r="K181" s="220" t="s">
        <v>1</v>
      </c>
      <c r="L181" s="44"/>
      <c r="M181" s="225" t="s">
        <v>1</v>
      </c>
      <c r="N181" s="226" t="s">
        <v>41</v>
      </c>
      <c r="O181" s="91"/>
      <c r="P181" s="227">
        <f>O181*H181</f>
        <v>0</v>
      </c>
      <c r="Q181" s="227">
        <v>0</v>
      </c>
      <c r="R181" s="227">
        <f>Q181*H181</f>
        <v>0</v>
      </c>
      <c r="S181" s="227">
        <v>0</v>
      </c>
      <c r="T181" s="228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9" t="s">
        <v>157</v>
      </c>
      <c r="AT181" s="229" t="s">
        <v>152</v>
      </c>
      <c r="AU181" s="229" t="s">
        <v>84</v>
      </c>
      <c r="AY181" s="17" t="s">
        <v>150</v>
      </c>
      <c r="BE181" s="230">
        <f>IF(N181="základní",J181,0)</f>
        <v>0</v>
      </c>
      <c r="BF181" s="230">
        <f>IF(N181="snížená",J181,0)</f>
        <v>0</v>
      </c>
      <c r="BG181" s="230">
        <f>IF(N181="zákl. přenesená",J181,0)</f>
        <v>0</v>
      </c>
      <c r="BH181" s="230">
        <f>IF(N181="sníž. přenesená",J181,0)</f>
        <v>0</v>
      </c>
      <c r="BI181" s="230">
        <f>IF(N181="nulová",J181,0)</f>
        <v>0</v>
      </c>
      <c r="BJ181" s="17" t="s">
        <v>84</v>
      </c>
      <c r="BK181" s="230">
        <f>ROUND(I181*H181,2)</f>
        <v>0</v>
      </c>
      <c r="BL181" s="17" t="s">
        <v>157</v>
      </c>
      <c r="BM181" s="229" t="s">
        <v>435</v>
      </c>
    </row>
    <row r="182" s="2" customFormat="1" ht="16.5" customHeight="1">
      <c r="A182" s="38"/>
      <c r="B182" s="39"/>
      <c r="C182" s="265" t="s">
        <v>296</v>
      </c>
      <c r="D182" s="265" t="s">
        <v>350</v>
      </c>
      <c r="E182" s="266" t="s">
        <v>1316</v>
      </c>
      <c r="F182" s="267" t="s">
        <v>1317</v>
      </c>
      <c r="G182" s="268" t="s">
        <v>1225</v>
      </c>
      <c r="H182" s="269">
        <v>8</v>
      </c>
      <c r="I182" s="270"/>
      <c r="J182" s="271">
        <f>ROUND(I182*H182,2)</f>
        <v>0</v>
      </c>
      <c r="K182" s="267" t="s">
        <v>1</v>
      </c>
      <c r="L182" s="272"/>
      <c r="M182" s="273" t="s">
        <v>1</v>
      </c>
      <c r="N182" s="274" t="s">
        <v>41</v>
      </c>
      <c r="O182" s="91"/>
      <c r="P182" s="227">
        <f>O182*H182</f>
        <v>0</v>
      </c>
      <c r="Q182" s="227">
        <v>0</v>
      </c>
      <c r="R182" s="227">
        <f>Q182*H182</f>
        <v>0</v>
      </c>
      <c r="S182" s="227">
        <v>0</v>
      </c>
      <c r="T182" s="228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9" t="s">
        <v>173</v>
      </c>
      <c r="AT182" s="229" t="s">
        <v>350</v>
      </c>
      <c r="AU182" s="229" t="s">
        <v>84</v>
      </c>
      <c r="AY182" s="17" t="s">
        <v>150</v>
      </c>
      <c r="BE182" s="230">
        <f>IF(N182="základní",J182,0)</f>
        <v>0</v>
      </c>
      <c r="BF182" s="230">
        <f>IF(N182="snížená",J182,0)</f>
        <v>0</v>
      </c>
      <c r="BG182" s="230">
        <f>IF(N182="zákl. přenesená",J182,0)</f>
        <v>0</v>
      </c>
      <c r="BH182" s="230">
        <f>IF(N182="sníž. přenesená",J182,0)</f>
        <v>0</v>
      </c>
      <c r="BI182" s="230">
        <f>IF(N182="nulová",J182,0)</f>
        <v>0</v>
      </c>
      <c r="BJ182" s="17" t="s">
        <v>84</v>
      </c>
      <c r="BK182" s="230">
        <f>ROUND(I182*H182,2)</f>
        <v>0</v>
      </c>
      <c r="BL182" s="17" t="s">
        <v>157</v>
      </c>
      <c r="BM182" s="229" t="s">
        <v>442</v>
      </c>
    </row>
    <row r="183" s="2" customFormat="1">
      <c r="A183" s="38"/>
      <c r="B183" s="39"/>
      <c r="C183" s="218" t="s">
        <v>443</v>
      </c>
      <c r="D183" s="218" t="s">
        <v>152</v>
      </c>
      <c r="E183" s="219" t="s">
        <v>1318</v>
      </c>
      <c r="F183" s="220" t="s">
        <v>1319</v>
      </c>
      <c r="G183" s="221" t="s">
        <v>1225</v>
      </c>
      <c r="H183" s="222">
        <v>8</v>
      </c>
      <c r="I183" s="223"/>
      <c r="J183" s="224">
        <f>ROUND(I183*H183,2)</f>
        <v>0</v>
      </c>
      <c r="K183" s="220" t="s">
        <v>1</v>
      </c>
      <c r="L183" s="44"/>
      <c r="M183" s="225" t="s">
        <v>1</v>
      </c>
      <c r="N183" s="226" t="s">
        <v>41</v>
      </c>
      <c r="O183" s="91"/>
      <c r="P183" s="227">
        <f>O183*H183</f>
        <v>0</v>
      </c>
      <c r="Q183" s="227">
        <v>0</v>
      </c>
      <c r="R183" s="227">
        <f>Q183*H183</f>
        <v>0</v>
      </c>
      <c r="S183" s="227">
        <v>0</v>
      </c>
      <c r="T183" s="228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9" t="s">
        <v>157</v>
      </c>
      <c r="AT183" s="229" t="s">
        <v>152</v>
      </c>
      <c r="AU183" s="229" t="s">
        <v>84</v>
      </c>
      <c r="AY183" s="17" t="s">
        <v>150</v>
      </c>
      <c r="BE183" s="230">
        <f>IF(N183="základní",J183,0)</f>
        <v>0</v>
      </c>
      <c r="BF183" s="230">
        <f>IF(N183="snížená",J183,0)</f>
        <v>0</v>
      </c>
      <c r="BG183" s="230">
        <f>IF(N183="zákl. přenesená",J183,0)</f>
        <v>0</v>
      </c>
      <c r="BH183" s="230">
        <f>IF(N183="sníž. přenesená",J183,0)</f>
        <v>0</v>
      </c>
      <c r="BI183" s="230">
        <f>IF(N183="nulová",J183,0)</f>
        <v>0</v>
      </c>
      <c r="BJ183" s="17" t="s">
        <v>84</v>
      </c>
      <c r="BK183" s="230">
        <f>ROUND(I183*H183,2)</f>
        <v>0</v>
      </c>
      <c r="BL183" s="17" t="s">
        <v>157</v>
      </c>
      <c r="BM183" s="229" t="s">
        <v>446</v>
      </c>
    </row>
    <row r="184" s="2" customFormat="1" ht="21.75" customHeight="1">
      <c r="A184" s="38"/>
      <c r="B184" s="39"/>
      <c r="C184" s="265" t="s">
        <v>300</v>
      </c>
      <c r="D184" s="265" t="s">
        <v>350</v>
      </c>
      <c r="E184" s="266" t="s">
        <v>1320</v>
      </c>
      <c r="F184" s="267" t="s">
        <v>1321</v>
      </c>
      <c r="G184" s="268" t="s">
        <v>1225</v>
      </c>
      <c r="H184" s="269">
        <v>2</v>
      </c>
      <c r="I184" s="270"/>
      <c r="J184" s="271">
        <f>ROUND(I184*H184,2)</f>
        <v>0</v>
      </c>
      <c r="K184" s="267" t="s">
        <v>1</v>
      </c>
      <c r="L184" s="272"/>
      <c r="M184" s="273" t="s">
        <v>1</v>
      </c>
      <c r="N184" s="274" t="s">
        <v>41</v>
      </c>
      <c r="O184" s="91"/>
      <c r="P184" s="227">
        <f>O184*H184</f>
        <v>0</v>
      </c>
      <c r="Q184" s="227">
        <v>0</v>
      </c>
      <c r="R184" s="227">
        <f>Q184*H184</f>
        <v>0</v>
      </c>
      <c r="S184" s="227">
        <v>0</v>
      </c>
      <c r="T184" s="228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9" t="s">
        <v>173</v>
      </c>
      <c r="AT184" s="229" t="s">
        <v>350</v>
      </c>
      <c r="AU184" s="229" t="s">
        <v>84</v>
      </c>
      <c r="AY184" s="17" t="s">
        <v>150</v>
      </c>
      <c r="BE184" s="230">
        <f>IF(N184="základní",J184,0)</f>
        <v>0</v>
      </c>
      <c r="BF184" s="230">
        <f>IF(N184="snížená",J184,0)</f>
        <v>0</v>
      </c>
      <c r="BG184" s="230">
        <f>IF(N184="zákl. přenesená",J184,0)</f>
        <v>0</v>
      </c>
      <c r="BH184" s="230">
        <f>IF(N184="sníž. přenesená",J184,0)</f>
        <v>0</v>
      </c>
      <c r="BI184" s="230">
        <f>IF(N184="nulová",J184,0)</f>
        <v>0</v>
      </c>
      <c r="BJ184" s="17" t="s">
        <v>84</v>
      </c>
      <c r="BK184" s="230">
        <f>ROUND(I184*H184,2)</f>
        <v>0</v>
      </c>
      <c r="BL184" s="17" t="s">
        <v>157</v>
      </c>
      <c r="BM184" s="229" t="s">
        <v>703</v>
      </c>
    </row>
    <row r="185" s="2" customFormat="1">
      <c r="A185" s="38"/>
      <c r="B185" s="39"/>
      <c r="C185" s="218" t="s">
        <v>448</v>
      </c>
      <c r="D185" s="218" t="s">
        <v>152</v>
      </c>
      <c r="E185" s="219" t="s">
        <v>1322</v>
      </c>
      <c r="F185" s="220" t="s">
        <v>1323</v>
      </c>
      <c r="G185" s="221" t="s">
        <v>1225</v>
      </c>
      <c r="H185" s="222">
        <v>2</v>
      </c>
      <c r="I185" s="223"/>
      <c r="J185" s="224">
        <f>ROUND(I185*H185,2)</f>
        <v>0</v>
      </c>
      <c r="K185" s="220" t="s">
        <v>1</v>
      </c>
      <c r="L185" s="44"/>
      <c r="M185" s="225" t="s">
        <v>1</v>
      </c>
      <c r="N185" s="226" t="s">
        <v>41</v>
      </c>
      <c r="O185" s="91"/>
      <c r="P185" s="227">
        <f>O185*H185</f>
        <v>0</v>
      </c>
      <c r="Q185" s="227">
        <v>0</v>
      </c>
      <c r="R185" s="227">
        <f>Q185*H185</f>
        <v>0</v>
      </c>
      <c r="S185" s="227">
        <v>0</v>
      </c>
      <c r="T185" s="228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9" t="s">
        <v>157</v>
      </c>
      <c r="AT185" s="229" t="s">
        <v>152</v>
      </c>
      <c r="AU185" s="229" t="s">
        <v>84</v>
      </c>
      <c r="AY185" s="17" t="s">
        <v>150</v>
      </c>
      <c r="BE185" s="230">
        <f>IF(N185="základní",J185,0)</f>
        <v>0</v>
      </c>
      <c r="BF185" s="230">
        <f>IF(N185="snížená",J185,0)</f>
        <v>0</v>
      </c>
      <c r="BG185" s="230">
        <f>IF(N185="zákl. přenesená",J185,0)</f>
        <v>0</v>
      </c>
      <c r="BH185" s="230">
        <f>IF(N185="sníž. přenesená",J185,0)</f>
        <v>0</v>
      </c>
      <c r="BI185" s="230">
        <f>IF(N185="nulová",J185,0)</f>
        <v>0</v>
      </c>
      <c r="BJ185" s="17" t="s">
        <v>84</v>
      </c>
      <c r="BK185" s="230">
        <f>ROUND(I185*H185,2)</f>
        <v>0</v>
      </c>
      <c r="BL185" s="17" t="s">
        <v>157</v>
      </c>
      <c r="BM185" s="229" t="s">
        <v>451</v>
      </c>
    </row>
    <row r="186" s="2" customFormat="1" ht="16.5" customHeight="1">
      <c r="A186" s="38"/>
      <c r="B186" s="39"/>
      <c r="C186" s="265" t="s">
        <v>304</v>
      </c>
      <c r="D186" s="265" t="s">
        <v>350</v>
      </c>
      <c r="E186" s="266" t="s">
        <v>1324</v>
      </c>
      <c r="F186" s="267" t="s">
        <v>1325</v>
      </c>
      <c r="G186" s="268" t="s">
        <v>1225</v>
      </c>
      <c r="H186" s="269">
        <v>3</v>
      </c>
      <c r="I186" s="270"/>
      <c r="J186" s="271">
        <f>ROUND(I186*H186,2)</f>
        <v>0</v>
      </c>
      <c r="K186" s="267" t="s">
        <v>1</v>
      </c>
      <c r="L186" s="272"/>
      <c r="M186" s="273" t="s">
        <v>1</v>
      </c>
      <c r="N186" s="274" t="s">
        <v>41</v>
      </c>
      <c r="O186" s="91"/>
      <c r="P186" s="227">
        <f>O186*H186</f>
        <v>0</v>
      </c>
      <c r="Q186" s="227">
        <v>0</v>
      </c>
      <c r="R186" s="227">
        <f>Q186*H186</f>
        <v>0</v>
      </c>
      <c r="S186" s="227">
        <v>0</v>
      </c>
      <c r="T186" s="228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9" t="s">
        <v>173</v>
      </c>
      <c r="AT186" s="229" t="s">
        <v>350</v>
      </c>
      <c r="AU186" s="229" t="s">
        <v>84</v>
      </c>
      <c r="AY186" s="17" t="s">
        <v>150</v>
      </c>
      <c r="BE186" s="230">
        <f>IF(N186="základní",J186,0)</f>
        <v>0</v>
      </c>
      <c r="BF186" s="230">
        <f>IF(N186="snížená",J186,0)</f>
        <v>0</v>
      </c>
      <c r="BG186" s="230">
        <f>IF(N186="zákl. přenesená",J186,0)</f>
        <v>0</v>
      </c>
      <c r="BH186" s="230">
        <f>IF(N186="sníž. přenesená",J186,0)</f>
        <v>0</v>
      </c>
      <c r="BI186" s="230">
        <f>IF(N186="nulová",J186,0)</f>
        <v>0</v>
      </c>
      <c r="BJ186" s="17" t="s">
        <v>84</v>
      </c>
      <c r="BK186" s="230">
        <f>ROUND(I186*H186,2)</f>
        <v>0</v>
      </c>
      <c r="BL186" s="17" t="s">
        <v>157</v>
      </c>
      <c r="BM186" s="229" t="s">
        <v>454</v>
      </c>
    </row>
    <row r="187" s="2" customFormat="1">
      <c r="A187" s="38"/>
      <c r="B187" s="39"/>
      <c r="C187" s="218" t="s">
        <v>456</v>
      </c>
      <c r="D187" s="218" t="s">
        <v>152</v>
      </c>
      <c r="E187" s="219" t="s">
        <v>1326</v>
      </c>
      <c r="F187" s="220" t="s">
        <v>1327</v>
      </c>
      <c r="G187" s="221" t="s">
        <v>1225</v>
      </c>
      <c r="H187" s="222">
        <v>3</v>
      </c>
      <c r="I187" s="223"/>
      <c r="J187" s="224">
        <f>ROUND(I187*H187,2)</f>
        <v>0</v>
      </c>
      <c r="K187" s="220" t="s">
        <v>1</v>
      </c>
      <c r="L187" s="44"/>
      <c r="M187" s="225" t="s">
        <v>1</v>
      </c>
      <c r="N187" s="226" t="s">
        <v>41</v>
      </c>
      <c r="O187" s="91"/>
      <c r="P187" s="227">
        <f>O187*H187</f>
        <v>0</v>
      </c>
      <c r="Q187" s="227">
        <v>0</v>
      </c>
      <c r="R187" s="227">
        <f>Q187*H187</f>
        <v>0</v>
      </c>
      <c r="S187" s="227">
        <v>0</v>
      </c>
      <c r="T187" s="228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9" t="s">
        <v>157</v>
      </c>
      <c r="AT187" s="229" t="s">
        <v>152</v>
      </c>
      <c r="AU187" s="229" t="s">
        <v>84</v>
      </c>
      <c r="AY187" s="17" t="s">
        <v>150</v>
      </c>
      <c r="BE187" s="230">
        <f>IF(N187="základní",J187,0)</f>
        <v>0</v>
      </c>
      <c r="BF187" s="230">
        <f>IF(N187="snížená",J187,0)</f>
        <v>0</v>
      </c>
      <c r="BG187" s="230">
        <f>IF(N187="zákl. přenesená",J187,0)</f>
        <v>0</v>
      </c>
      <c r="BH187" s="230">
        <f>IF(N187="sníž. přenesená",J187,0)</f>
        <v>0</v>
      </c>
      <c r="BI187" s="230">
        <f>IF(N187="nulová",J187,0)</f>
        <v>0</v>
      </c>
      <c r="BJ187" s="17" t="s">
        <v>84</v>
      </c>
      <c r="BK187" s="230">
        <f>ROUND(I187*H187,2)</f>
        <v>0</v>
      </c>
      <c r="BL187" s="17" t="s">
        <v>157</v>
      </c>
      <c r="BM187" s="229" t="s">
        <v>459</v>
      </c>
    </row>
    <row r="188" s="2" customFormat="1">
      <c r="A188" s="38"/>
      <c r="B188" s="39"/>
      <c r="C188" s="265" t="s">
        <v>308</v>
      </c>
      <c r="D188" s="265" t="s">
        <v>350</v>
      </c>
      <c r="E188" s="266" t="s">
        <v>1328</v>
      </c>
      <c r="F188" s="267" t="s">
        <v>1329</v>
      </c>
      <c r="G188" s="268" t="s">
        <v>1225</v>
      </c>
      <c r="H188" s="269">
        <v>3</v>
      </c>
      <c r="I188" s="270"/>
      <c r="J188" s="271">
        <f>ROUND(I188*H188,2)</f>
        <v>0</v>
      </c>
      <c r="K188" s="267" t="s">
        <v>1</v>
      </c>
      <c r="L188" s="272"/>
      <c r="M188" s="273" t="s">
        <v>1</v>
      </c>
      <c r="N188" s="274" t="s">
        <v>41</v>
      </c>
      <c r="O188" s="91"/>
      <c r="P188" s="227">
        <f>O188*H188</f>
        <v>0</v>
      </c>
      <c r="Q188" s="227">
        <v>0</v>
      </c>
      <c r="R188" s="227">
        <f>Q188*H188</f>
        <v>0</v>
      </c>
      <c r="S188" s="227">
        <v>0</v>
      </c>
      <c r="T188" s="228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9" t="s">
        <v>173</v>
      </c>
      <c r="AT188" s="229" t="s">
        <v>350</v>
      </c>
      <c r="AU188" s="229" t="s">
        <v>84</v>
      </c>
      <c r="AY188" s="17" t="s">
        <v>150</v>
      </c>
      <c r="BE188" s="230">
        <f>IF(N188="základní",J188,0)</f>
        <v>0</v>
      </c>
      <c r="BF188" s="230">
        <f>IF(N188="snížená",J188,0)</f>
        <v>0</v>
      </c>
      <c r="BG188" s="230">
        <f>IF(N188="zákl. přenesená",J188,0)</f>
        <v>0</v>
      </c>
      <c r="BH188" s="230">
        <f>IF(N188="sníž. přenesená",J188,0)</f>
        <v>0</v>
      </c>
      <c r="BI188" s="230">
        <f>IF(N188="nulová",J188,0)</f>
        <v>0</v>
      </c>
      <c r="BJ188" s="17" t="s">
        <v>84</v>
      </c>
      <c r="BK188" s="230">
        <f>ROUND(I188*H188,2)</f>
        <v>0</v>
      </c>
      <c r="BL188" s="17" t="s">
        <v>157</v>
      </c>
      <c r="BM188" s="229" t="s">
        <v>463</v>
      </c>
    </row>
    <row r="189" s="2" customFormat="1">
      <c r="A189" s="38"/>
      <c r="B189" s="39"/>
      <c r="C189" s="218" t="s">
        <v>465</v>
      </c>
      <c r="D189" s="218" t="s">
        <v>152</v>
      </c>
      <c r="E189" s="219" t="s">
        <v>1330</v>
      </c>
      <c r="F189" s="220" t="s">
        <v>1331</v>
      </c>
      <c r="G189" s="221" t="s">
        <v>1225</v>
      </c>
      <c r="H189" s="222">
        <v>3</v>
      </c>
      <c r="I189" s="223"/>
      <c r="J189" s="224">
        <f>ROUND(I189*H189,2)</f>
        <v>0</v>
      </c>
      <c r="K189" s="220" t="s">
        <v>1</v>
      </c>
      <c r="L189" s="44"/>
      <c r="M189" s="225" t="s">
        <v>1</v>
      </c>
      <c r="N189" s="226" t="s">
        <v>41</v>
      </c>
      <c r="O189" s="91"/>
      <c r="P189" s="227">
        <f>O189*H189</f>
        <v>0</v>
      </c>
      <c r="Q189" s="227">
        <v>0</v>
      </c>
      <c r="R189" s="227">
        <f>Q189*H189</f>
        <v>0</v>
      </c>
      <c r="S189" s="227">
        <v>0</v>
      </c>
      <c r="T189" s="228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9" t="s">
        <v>157</v>
      </c>
      <c r="AT189" s="229" t="s">
        <v>152</v>
      </c>
      <c r="AU189" s="229" t="s">
        <v>84</v>
      </c>
      <c r="AY189" s="17" t="s">
        <v>150</v>
      </c>
      <c r="BE189" s="230">
        <f>IF(N189="základní",J189,0)</f>
        <v>0</v>
      </c>
      <c r="BF189" s="230">
        <f>IF(N189="snížená",J189,0)</f>
        <v>0</v>
      </c>
      <c r="BG189" s="230">
        <f>IF(N189="zákl. přenesená",J189,0)</f>
        <v>0</v>
      </c>
      <c r="BH189" s="230">
        <f>IF(N189="sníž. přenesená",J189,0)</f>
        <v>0</v>
      </c>
      <c r="BI189" s="230">
        <f>IF(N189="nulová",J189,0)</f>
        <v>0</v>
      </c>
      <c r="BJ189" s="17" t="s">
        <v>84</v>
      </c>
      <c r="BK189" s="230">
        <f>ROUND(I189*H189,2)</f>
        <v>0</v>
      </c>
      <c r="BL189" s="17" t="s">
        <v>157</v>
      </c>
      <c r="BM189" s="229" t="s">
        <v>468</v>
      </c>
    </row>
    <row r="190" s="2" customFormat="1" ht="16.5" customHeight="1">
      <c r="A190" s="38"/>
      <c r="B190" s="39"/>
      <c r="C190" s="265" t="s">
        <v>312</v>
      </c>
      <c r="D190" s="265" t="s">
        <v>350</v>
      </c>
      <c r="E190" s="266" t="s">
        <v>1332</v>
      </c>
      <c r="F190" s="267" t="s">
        <v>1333</v>
      </c>
      <c r="G190" s="268" t="s">
        <v>1225</v>
      </c>
      <c r="H190" s="269">
        <v>1</v>
      </c>
      <c r="I190" s="270"/>
      <c r="J190" s="271">
        <f>ROUND(I190*H190,2)</f>
        <v>0</v>
      </c>
      <c r="K190" s="267" t="s">
        <v>1</v>
      </c>
      <c r="L190" s="272"/>
      <c r="M190" s="273" t="s">
        <v>1</v>
      </c>
      <c r="N190" s="274" t="s">
        <v>41</v>
      </c>
      <c r="O190" s="91"/>
      <c r="P190" s="227">
        <f>O190*H190</f>
        <v>0</v>
      </c>
      <c r="Q190" s="227">
        <v>0</v>
      </c>
      <c r="R190" s="227">
        <f>Q190*H190</f>
        <v>0</v>
      </c>
      <c r="S190" s="227">
        <v>0</v>
      </c>
      <c r="T190" s="228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9" t="s">
        <v>173</v>
      </c>
      <c r="AT190" s="229" t="s">
        <v>350</v>
      </c>
      <c r="AU190" s="229" t="s">
        <v>84</v>
      </c>
      <c r="AY190" s="17" t="s">
        <v>150</v>
      </c>
      <c r="BE190" s="230">
        <f>IF(N190="základní",J190,0)</f>
        <v>0</v>
      </c>
      <c r="BF190" s="230">
        <f>IF(N190="snížená",J190,0)</f>
        <v>0</v>
      </c>
      <c r="BG190" s="230">
        <f>IF(N190="zákl. přenesená",J190,0)</f>
        <v>0</v>
      </c>
      <c r="BH190" s="230">
        <f>IF(N190="sníž. přenesená",J190,0)</f>
        <v>0</v>
      </c>
      <c r="BI190" s="230">
        <f>IF(N190="nulová",J190,0)</f>
        <v>0</v>
      </c>
      <c r="BJ190" s="17" t="s">
        <v>84</v>
      </c>
      <c r="BK190" s="230">
        <f>ROUND(I190*H190,2)</f>
        <v>0</v>
      </c>
      <c r="BL190" s="17" t="s">
        <v>157</v>
      </c>
      <c r="BM190" s="229" t="s">
        <v>472</v>
      </c>
    </row>
    <row r="191" s="2" customFormat="1">
      <c r="A191" s="38"/>
      <c r="B191" s="39"/>
      <c r="C191" s="218" t="s">
        <v>473</v>
      </c>
      <c r="D191" s="218" t="s">
        <v>152</v>
      </c>
      <c r="E191" s="219" t="s">
        <v>1334</v>
      </c>
      <c r="F191" s="220" t="s">
        <v>1335</v>
      </c>
      <c r="G191" s="221" t="s">
        <v>1225</v>
      </c>
      <c r="H191" s="222">
        <v>1</v>
      </c>
      <c r="I191" s="223"/>
      <c r="J191" s="224">
        <f>ROUND(I191*H191,2)</f>
        <v>0</v>
      </c>
      <c r="K191" s="220" t="s">
        <v>1</v>
      </c>
      <c r="L191" s="44"/>
      <c r="M191" s="225" t="s">
        <v>1</v>
      </c>
      <c r="N191" s="226" t="s">
        <v>41</v>
      </c>
      <c r="O191" s="91"/>
      <c r="P191" s="227">
        <f>O191*H191</f>
        <v>0</v>
      </c>
      <c r="Q191" s="227">
        <v>0</v>
      </c>
      <c r="R191" s="227">
        <f>Q191*H191</f>
        <v>0</v>
      </c>
      <c r="S191" s="227">
        <v>0</v>
      </c>
      <c r="T191" s="228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9" t="s">
        <v>157</v>
      </c>
      <c r="AT191" s="229" t="s">
        <v>152</v>
      </c>
      <c r="AU191" s="229" t="s">
        <v>84</v>
      </c>
      <c r="AY191" s="17" t="s">
        <v>150</v>
      </c>
      <c r="BE191" s="230">
        <f>IF(N191="základní",J191,0)</f>
        <v>0</v>
      </c>
      <c r="BF191" s="230">
        <f>IF(N191="snížená",J191,0)</f>
        <v>0</v>
      </c>
      <c r="BG191" s="230">
        <f>IF(N191="zákl. přenesená",J191,0)</f>
        <v>0</v>
      </c>
      <c r="BH191" s="230">
        <f>IF(N191="sníž. přenesená",J191,0)</f>
        <v>0</v>
      </c>
      <c r="BI191" s="230">
        <f>IF(N191="nulová",J191,0)</f>
        <v>0</v>
      </c>
      <c r="BJ191" s="17" t="s">
        <v>84</v>
      </c>
      <c r="BK191" s="230">
        <f>ROUND(I191*H191,2)</f>
        <v>0</v>
      </c>
      <c r="BL191" s="17" t="s">
        <v>157</v>
      </c>
      <c r="BM191" s="229" t="s">
        <v>476</v>
      </c>
    </row>
    <row r="192" s="2" customFormat="1" ht="16.5" customHeight="1">
      <c r="A192" s="38"/>
      <c r="B192" s="39"/>
      <c r="C192" s="265" t="s">
        <v>316</v>
      </c>
      <c r="D192" s="265" t="s">
        <v>350</v>
      </c>
      <c r="E192" s="266" t="s">
        <v>1336</v>
      </c>
      <c r="F192" s="267" t="s">
        <v>1337</v>
      </c>
      <c r="G192" s="268" t="s">
        <v>1225</v>
      </c>
      <c r="H192" s="269">
        <v>16</v>
      </c>
      <c r="I192" s="270"/>
      <c r="J192" s="271">
        <f>ROUND(I192*H192,2)</f>
        <v>0</v>
      </c>
      <c r="K192" s="267" t="s">
        <v>1</v>
      </c>
      <c r="L192" s="272"/>
      <c r="M192" s="273" t="s">
        <v>1</v>
      </c>
      <c r="N192" s="274" t="s">
        <v>41</v>
      </c>
      <c r="O192" s="91"/>
      <c r="P192" s="227">
        <f>O192*H192</f>
        <v>0</v>
      </c>
      <c r="Q192" s="227">
        <v>0</v>
      </c>
      <c r="R192" s="227">
        <f>Q192*H192</f>
        <v>0</v>
      </c>
      <c r="S192" s="227">
        <v>0</v>
      </c>
      <c r="T192" s="228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9" t="s">
        <v>173</v>
      </c>
      <c r="AT192" s="229" t="s">
        <v>350</v>
      </c>
      <c r="AU192" s="229" t="s">
        <v>84</v>
      </c>
      <c r="AY192" s="17" t="s">
        <v>150</v>
      </c>
      <c r="BE192" s="230">
        <f>IF(N192="základní",J192,0)</f>
        <v>0</v>
      </c>
      <c r="BF192" s="230">
        <f>IF(N192="snížená",J192,0)</f>
        <v>0</v>
      </c>
      <c r="BG192" s="230">
        <f>IF(N192="zákl. přenesená",J192,0)</f>
        <v>0</v>
      </c>
      <c r="BH192" s="230">
        <f>IF(N192="sníž. přenesená",J192,0)</f>
        <v>0</v>
      </c>
      <c r="BI192" s="230">
        <f>IF(N192="nulová",J192,0)</f>
        <v>0</v>
      </c>
      <c r="BJ192" s="17" t="s">
        <v>84</v>
      </c>
      <c r="BK192" s="230">
        <f>ROUND(I192*H192,2)</f>
        <v>0</v>
      </c>
      <c r="BL192" s="17" t="s">
        <v>157</v>
      </c>
      <c r="BM192" s="229" t="s">
        <v>481</v>
      </c>
    </row>
    <row r="193" s="2" customFormat="1" ht="21.75" customHeight="1">
      <c r="A193" s="38"/>
      <c r="B193" s="39"/>
      <c r="C193" s="218" t="s">
        <v>482</v>
      </c>
      <c r="D193" s="218" t="s">
        <v>152</v>
      </c>
      <c r="E193" s="219" t="s">
        <v>1338</v>
      </c>
      <c r="F193" s="220" t="s">
        <v>1339</v>
      </c>
      <c r="G193" s="221" t="s">
        <v>1225</v>
      </c>
      <c r="H193" s="222">
        <v>16</v>
      </c>
      <c r="I193" s="223"/>
      <c r="J193" s="224">
        <f>ROUND(I193*H193,2)</f>
        <v>0</v>
      </c>
      <c r="K193" s="220" t="s">
        <v>1</v>
      </c>
      <c r="L193" s="44"/>
      <c r="M193" s="225" t="s">
        <v>1</v>
      </c>
      <c r="N193" s="226" t="s">
        <v>41</v>
      </c>
      <c r="O193" s="91"/>
      <c r="P193" s="227">
        <f>O193*H193</f>
        <v>0</v>
      </c>
      <c r="Q193" s="227">
        <v>0</v>
      </c>
      <c r="R193" s="227">
        <f>Q193*H193</f>
        <v>0</v>
      </c>
      <c r="S193" s="227">
        <v>0</v>
      </c>
      <c r="T193" s="228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9" t="s">
        <v>157</v>
      </c>
      <c r="AT193" s="229" t="s">
        <v>152</v>
      </c>
      <c r="AU193" s="229" t="s">
        <v>84</v>
      </c>
      <c r="AY193" s="17" t="s">
        <v>150</v>
      </c>
      <c r="BE193" s="230">
        <f>IF(N193="základní",J193,0)</f>
        <v>0</v>
      </c>
      <c r="BF193" s="230">
        <f>IF(N193="snížená",J193,0)</f>
        <v>0</v>
      </c>
      <c r="BG193" s="230">
        <f>IF(N193="zákl. přenesená",J193,0)</f>
        <v>0</v>
      </c>
      <c r="BH193" s="230">
        <f>IF(N193="sníž. přenesená",J193,0)</f>
        <v>0</v>
      </c>
      <c r="BI193" s="230">
        <f>IF(N193="nulová",J193,0)</f>
        <v>0</v>
      </c>
      <c r="BJ193" s="17" t="s">
        <v>84</v>
      </c>
      <c r="BK193" s="230">
        <f>ROUND(I193*H193,2)</f>
        <v>0</v>
      </c>
      <c r="BL193" s="17" t="s">
        <v>157</v>
      </c>
      <c r="BM193" s="229" t="s">
        <v>485</v>
      </c>
    </row>
    <row r="194" s="2" customFormat="1">
      <c r="A194" s="38"/>
      <c r="B194" s="39"/>
      <c r="C194" s="265" t="s">
        <v>319</v>
      </c>
      <c r="D194" s="265" t="s">
        <v>350</v>
      </c>
      <c r="E194" s="266" t="s">
        <v>1340</v>
      </c>
      <c r="F194" s="267" t="s">
        <v>1341</v>
      </c>
      <c r="G194" s="268" t="s">
        <v>1225</v>
      </c>
      <c r="H194" s="269">
        <v>10</v>
      </c>
      <c r="I194" s="270"/>
      <c r="J194" s="271">
        <f>ROUND(I194*H194,2)</f>
        <v>0</v>
      </c>
      <c r="K194" s="267" t="s">
        <v>1</v>
      </c>
      <c r="L194" s="272"/>
      <c r="M194" s="273" t="s">
        <v>1</v>
      </c>
      <c r="N194" s="274" t="s">
        <v>41</v>
      </c>
      <c r="O194" s="91"/>
      <c r="P194" s="227">
        <f>O194*H194</f>
        <v>0</v>
      </c>
      <c r="Q194" s="227">
        <v>0</v>
      </c>
      <c r="R194" s="227">
        <f>Q194*H194</f>
        <v>0</v>
      </c>
      <c r="S194" s="227">
        <v>0</v>
      </c>
      <c r="T194" s="228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9" t="s">
        <v>173</v>
      </c>
      <c r="AT194" s="229" t="s">
        <v>350</v>
      </c>
      <c r="AU194" s="229" t="s">
        <v>84</v>
      </c>
      <c r="AY194" s="17" t="s">
        <v>150</v>
      </c>
      <c r="BE194" s="230">
        <f>IF(N194="základní",J194,0)</f>
        <v>0</v>
      </c>
      <c r="BF194" s="230">
        <f>IF(N194="snížená",J194,0)</f>
        <v>0</v>
      </c>
      <c r="BG194" s="230">
        <f>IF(N194="zákl. přenesená",J194,0)</f>
        <v>0</v>
      </c>
      <c r="BH194" s="230">
        <f>IF(N194="sníž. přenesená",J194,0)</f>
        <v>0</v>
      </c>
      <c r="BI194" s="230">
        <f>IF(N194="nulová",J194,0)</f>
        <v>0</v>
      </c>
      <c r="BJ194" s="17" t="s">
        <v>84</v>
      </c>
      <c r="BK194" s="230">
        <f>ROUND(I194*H194,2)</f>
        <v>0</v>
      </c>
      <c r="BL194" s="17" t="s">
        <v>157</v>
      </c>
      <c r="BM194" s="229" t="s">
        <v>488</v>
      </c>
    </row>
    <row r="195" s="2" customFormat="1">
      <c r="A195" s="38"/>
      <c r="B195" s="39"/>
      <c r="C195" s="218" t="s">
        <v>489</v>
      </c>
      <c r="D195" s="218" t="s">
        <v>152</v>
      </c>
      <c r="E195" s="219" t="s">
        <v>1342</v>
      </c>
      <c r="F195" s="220" t="s">
        <v>1343</v>
      </c>
      <c r="G195" s="221" t="s">
        <v>1225</v>
      </c>
      <c r="H195" s="222">
        <v>10</v>
      </c>
      <c r="I195" s="223"/>
      <c r="J195" s="224">
        <f>ROUND(I195*H195,2)</f>
        <v>0</v>
      </c>
      <c r="K195" s="220" t="s">
        <v>1</v>
      </c>
      <c r="L195" s="44"/>
      <c r="M195" s="225" t="s">
        <v>1</v>
      </c>
      <c r="N195" s="226" t="s">
        <v>41</v>
      </c>
      <c r="O195" s="91"/>
      <c r="P195" s="227">
        <f>O195*H195</f>
        <v>0</v>
      </c>
      <c r="Q195" s="227">
        <v>0</v>
      </c>
      <c r="R195" s="227">
        <f>Q195*H195</f>
        <v>0</v>
      </c>
      <c r="S195" s="227">
        <v>0</v>
      </c>
      <c r="T195" s="228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9" t="s">
        <v>157</v>
      </c>
      <c r="AT195" s="229" t="s">
        <v>152</v>
      </c>
      <c r="AU195" s="229" t="s">
        <v>84</v>
      </c>
      <c r="AY195" s="17" t="s">
        <v>150</v>
      </c>
      <c r="BE195" s="230">
        <f>IF(N195="základní",J195,0)</f>
        <v>0</v>
      </c>
      <c r="BF195" s="230">
        <f>IF(N195="snížená",J195,0)</f>
        <v>0</v>
      </c>
      <c r="BG195" s="230">
        <f>IF(N195="zákl. přenesená",J195,0)</f>
        <v>0</v>
      </c>
      <c r="BH195" s="230">
        <f>IF(N195="sníž. přenesená",J195,0)</f>
        <v>0</v>
      </c>
      <c r="BI195" s="230">
        <f>IF(N195="nulová",J195,0)</f>
        <v>0</v>
      </c>
      <c r="BJ195" s="17" t="s">
        <v>84</v>
      </c>
      <c r="BK195" s="230">
        <f>ROUND(I195*H195,2)</f>
        <v>0</v>
      </c>
      <c r="BL195" s="17" t="s">
        <v>157</v>
      </c>
      <c r="BM195" s="229" t="s">
        <v>492</v>
      </c>
    </row>
    <row r="196" s="2" customFormat="1">
      <c r="A196" s="38"/>
      <c r="B196" s="39"/>
      <c r="C196" s="265" t="s">
        <v>323</v>
      </c>
      <c r="D196" s="265" t="s">
        <v>350</v>
      </c>
      <c r="E196" s="266" t="s">
        <v>1344</v>
      </c>
      <c r="F196" s="267" t="s">
        <v>1345</v>
      </c>
      <c r="G196" s="268" t="s">
        <v>1225</v>
      </c>
      <c r="H196" s="269">
        <v>15</v>
      </c>
      <c r="I196" s="270"/>
      <c r="J196" s="271">
        <f>ROUND(I196*H196,2)</f>
        <v>0</v>
      </c>
      <c r="K196" s="267" t="s">
        <v>1</v>
      </c>
      <c r="L196" s="272"/>
      <c r="M196" s="273" t="s">
        <v>1</v>
      </c>
      <c r="N196" s="274" t="s">
        <v>41</v>
      </c>
      <c r="O196" s="91"/>
      <c r="P196" s="227">
        <f>O196*H196</f>
        <v>0</v>
      </c>
      <c r="Q196" s="227">
        <v>0</v>
      </c>
      <c r="R196" s="227">
        <f>Q196*H196</f>
        <v>0</v>
      </c>
      <c r="S196" s="227">
        <v>0</v>
      </c>
      <c r="T196" s="228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9" t="s">
        <v>173</v>
      </c>
      <c r="AT196" s="229" t="s">
        <v>350</v>
      </c>
      <c r="AU196" s="229" t="s">
        <v>84</v>
      </c>
      <c r="AY196" s="17" t="s">
        <v>150</v>
      </c>
      <c r="BE196" s="230">
        <f>IF(N196="základní",J196,0)</f>
        <v>0</v>
      </c>
      <c r="BF196" s="230">
        <f>IF(N196="snížená",J196,0)</f>
        <v>0</v>
      </c>
      <c r="BG196" s="230">
        <f>IF(N196="zákl. přenesená",J196,0)</f>
        <v>0</v>
      </c>
      <c r="BH196" s="230">
        <f>IF(N196="sníž. přenesená",J196,0)</f>
        <v>0</v>
      </c>
      <c r="BI196" s="230">
        <f>IF(N196="nulová",J196,0)</f>
        <v>0</v>
      </c>
      <c r="BJ196" s="17" t="s">
        <v>84</v>
      </c>
      <c r="BK196" s="230">
        <f>ROUND(I196*H196,2)</f>
        <v>0</v>
      </c>
      <c r="BL196" s="17" t="s">
        <v>157</v>
      </c>
      <c r="BM196" s="229" t="s">
        <v>495</v>
      </c>
    </row>
    <row r="197" s="2" customFormat="1">
      <c r="A197" s="38"/>
      <c r="B197" s="39"/>
      <c r="C197" s="218" t="s">
        <v>496</v>
      </c>
      <c r="D197" s="218" t="s">
        <v>152</v>
      </c>
      <c r="E197" s="219" t="s">
        <v>1346</v>
      </c>
      <c r="F197" s="220" t="s">
        <v>1347</v>
      </c>
      <c r="G197" s="221" t="s">
        <v>1225</v>
      </c>
      <c r="H197" s="222">
        <v>15</v>
      </c>
      <c r="I197" s="223"/>
      <c r="J197" s="224">
        <f>ROUND(I197*H197,2)</f>
        <v>0</v>
      </c>
      <c r="K197" s="220" t="s">
        <v>1</v>
      </c>
      <c r="L197" s="44"/>
      <c r="M197" s="225" t="s">
        <v>1</v>
      </c>
      <c r="N197" s="226" t="s">
        <v>41</v>
      </c>
      <c r="O197" s="91"/>
      <c r="P197" s="227">
        <f>O197*H197</f>
        <v>0</v>
      </c>
      <c r="Q197" s="227">
        <v>0</v>
      </c>
      <c r="R197" s="227">
        <f>Q197*H197</f>
        <v>0</v>
      </c>
      <c r="S197" s="227">
        <v>0</v>
      </c>
      <c r="T197" s="228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9" t="s">
        <v>157</v>
      </c>
      <c r="AT197" s="229" t="s">
        <v>152</v>
      </c>
      <c r="AU197" s="229" t="s">
        <v>84</v>
      </c>
      <c r="AY197" s="17" t="s">
        <v>150</v>
      </c>
      <c r="BE197" s="230">
        <f>IF(N197="základní",J197,0)</f>
        <v>0</v>
      </c>
      <c r="BF197" s="230">
        <f>IF(N197="snížená",J197,0)</f>
        <v>0</v>
      </c>
      <c r="BG197" s="230">
        <f>IF(N197="zákl. přenesená",J197,0)</f>
        <v>0</v>
      </c>
      <c r="BH197" s="230">
        <f>IF(N197="sníž. přenesená",J197,0)</f>
        <v>0</v>
      </c>
      <c r="BI197" s="230">
        <f>IF(N197="nulová",J197,0)</f>
        <v>0</v>
      </c>
      <c r="BJ197" s="17" t="s">
        <v>84</v>
      </c>
      <c r="BK197" s="230">
        <f>ROUND(I197*H197,2)</f>
        <v>0</v>
      </c>
      <c r="BL197" s="17" t="s">
        <v>157</v>
      </c>
      <c r="BM197" s="229" t="s">
        <v>499</v>
      </c>
    </row>
    <row r="198" s="2" customFormat="1">
      <c r="A198" s="38"/>
      <c r="B198" s="39"/>
      <c r="C198" s="265" t="s">
        <v>327</v>
      </c>
      <c r="D198" s="265" t="s">
        <v>350</v>
      </c>
      <c r="E198" s="266" t="s">
        <v>1348</v>
      </c>
      <c r="F198" s="267" t="s">
        <v>1349</v>
      </c>
      <c r="G198" s="268" t="s">
        <v>1225</v>
      </c>
      <c r="H198" s="269">
        <v>17</v>
      </c>
      <c r="I198" s="270"/>
      <c r="J198" s="271">
        <f>ROUND(I198*H198,2)</f>
        <v>0</v>
      </c>
      <c r="K198" s="267" t="s">
        <v>1</v>
      </c>
      <c r="L198" s="272"/>
      <c r="M198" s="273" t="s">
        <v>1</v>
      </c>
      <c r="N198" s="274" t="s">
        <v>41</v>
      </c>
      <c r="O198" s="91"/>
      <c r="P198" s="227">
        <f>O198*H198</f>
        <v>0</v>
      </c>
      <c r="Q198" s="227">
        <v>0</v>
      </c>
      <c r="R198" s="227">
        <f>Q198*H198</f>
        <v>0</v>
      </c>
      <c r="S198" s="227">
        <v>0</v>
      </c>
      <c r="T198" s="228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9" t="s">
        <v>173</v>
      </c>
      <c r="AT198" s="229" t="s">
        <v>350</v>
      </c>
      <c r="AU198" s="229" t="s">
        <v>84</v>
      </c>
      <c r="AY198" s="17" t="s">
        <v>150</v>
      </c>
      <c r="BE198" s="230">
        <f>IF(N198="základní",J198,0)</f>
        <v>0</v>
      </c>
      <c r="BF198" s="230">
        <f>IF(N198="snížená",J198,0)</f>
        <v>0</v>
      </c>
      <c r="BG198" s="230">
        <f>IF(N198="zákl. přenesená",J198,0)</f>
        <v>0</v>
      </c>
      <c r="BH198" s="230">
        <f>IF(N198="sníž. přenesená",J198,0)</f>
        <v>0</v>
      </c>
      <c r="BI198" s="230">
        <f>IF(N198="nulová",J198,0)</f>
        <v>0</v>
      </c>
      <c r="BJ198" s="17" t="s">
        <v>84</v>
      </c>
      <c r="BK198" s="230">
        <f>ROUND(I198*H198,2)</f>
        <v>0</v>
      </c>
      <c r="BL198" s="17" t="s">
        <v>157</v>
      </c>
      <c r="BM198" s="229" t="s">
        <v>502</v>
      </c>
    </row>
    <row r="199" s="2" customFormat="1">
      <c r="A199" s="38"/>
      <c r="B199" s="39"/>
      <c r="C199" s="218" t="s">
        <v>504</v>
      </c>
      <c r="D199" s="218" t="s">
        <v>152</v>
      </c>
      <c r="E199" s="219" t="s">
        <v>1350</v>
      </c>
      <c r="F199" s="220" t="s">
        <v>1351</v>
      </c>
      <c r="G199" s="221" t="s">
        <v>1225</v>
      </c>
      <c r="H199" s="222">
        <v>17</v>
      </c>
      <c r="I199" s="223"/>
      <c r="J199" s="224">
        <f>ROUND(I199*H199,2)</f>
        <v>0</v>
      </c>
      <c r="K199" s="220" t="s">
        <v>1</v>
      </c>
      <c r="L199" s="44"/>
      <c r="M199" s="225" t="s">
        <v>1</v>
      </c>
      <c r="N199" s="226" t="s">
        <v>41</v>
      </c>
      <c r="O199" s="91"/>
      <c r="P199" s="227">
        <f>O199*H199</f>
        <v>0</v>
      </c>
      <c r="Q199" s="227">
        <v>0</v>
      </c>
      <c r="R199" s="227">
        <f>Q199*H199</f>
        <v>0</v>
      </c>
      <c r="S199" s="227">
        <v>0</v>
      </c>
      <c r="T199" s="228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9" t="s">
        <v>157</v>
      </c>
      <c r="AT199" s="229" t="s">
        <v>152</v>
      </c>
      <c r="AU199" s="229" t="s">
        <v>84</v>
      </c>
      <c r="AY199" s="17" t="s">
        <v>150</v>
      </c>
      <c r="BE199" s="230">
        <f>IF(N199="základní",J199,0)</f>
        <v>0</v>
      </c>
      <c r="BF199" s="230">
        <f>IF(N199="snížená",J199,0)</f>
        <v>0</v>
      </c>
      <c r="BG199" s="230">
        <f>IF(N199="zákl. přenesená",J199,0)</f>
        <v>0</v>
      </c>
      <c r="BH199" s="230">
        <f>IF(N199="sníž. přenesená",J199,0)</f>
        <v>0</v>
      </c>
      <c r="BI199" s="230">
        <f>IF(N199="nulová",J199,0)</f>
        <v>0</v>
      </c>
      <c r="BJ199" s="17" t="s">
        <v>84</v>
      </c>
      <c r="BK199" s="230">
        <f>ROUND(I199*H199,2)</f>
        <v>0</v>
      </c>
      <c r="BL199" s="17" t="s">
        <v>157</v>
      </c>
      <c r="BM199" s="229" t="s">
        <v>507</v>
      </c>
    </row>
    <row r="200" s="2" customFormat="1">
      <c r="A200" s="38"/>
      <c r="B200" s="39"/>
      <c r="C200" s="265" t="s">
        <v>332</v>
      </c>
      <c r="D200" s="265" t="s">
        <v>350</v>
      </c>
      <c r="E200" s="266" t="s">
        <v>1352</v>
      </c>
      <c r="F200" s="267" t="s">
        <v>1353</v>
      </c>
      <c r="G200" s="268" t="s">
        <v>1225</v>
      </c>
      <c r="H200" s="269">
        <v>11</v>
      </c>
      <c r="I200" s="270"/>
      <c r="J200" s="271">
        <f>ROUND(I200*H200,2)</f>
        <v>0</v>
      </c>
      <c r="K200" s="267" t="s">
        <v>1</v>
      </c>
      <c r="L200" s="272"/>
      <c r="M200" s="273" t="s">
        <v>1</v>
      </c>
      <c r="N200" s="274" t="s">
        <v>41</v>
      </c>
      <c r="O200" s="91"/>
      <c r="P200" s="227">
        <f>O200*H200</f>
        <v>0</v>
      </c>
      <c r="Q200" s="227">
        <v>0</v>
      </c>
      <c r="R200" s="227">
        <f>Q200*H200</f>
        <v>0</v>
      </c>
      <c r="S200" s="227">
        <v>0</v>
      </c>
      <c r="T200" s="228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29" t="s">
        <v>173</v>
      </c>
      <c r="AT200" s="229" t="s">
        <v>350</v>
      </c>
      <c r="AU200" s="229" t="s">
        <v>84</v>
      </c>
      <c r="AY200" s="17" t="s">
        <v>150</v>
      </c>
      <c r="BE200" s="230">
        <f>IF(N200="základní",J200,0)</f>
        <v>0</v>
      </c>
      <c r="BF200" s="230">
        <f>IF(N200="snížená",J200,0)</f>
        <v>0</v>
      </c>
      <c r="BG200" s="230">
        <f>IF(N200="zákl. přenesená",J200,0)</f>
        <v>0</v>
      </c>
      <c r="BH200" s="230">
        <f>IF(N200="sníž. přenesená",J200,0)</f>
        <v>0</v>
      </c>
      <c r="BI200" s="230">
        <f>IF(N200="nulová",J200,0)</f>
        <v>0</v>
      </c>
      <c r="BJ200" s="17" t="s">
        <v>84</v>
      </c>
      <c r="BK200" s="230">
        <f>ROUND(I200*H200,2)</f>
        <v>0</v>
      </c>
      <c r="BL200" s="17" t="s">
        <v>157</v>
      </c>
      <c r="BM200" s="229" t="s">
        <v>512</v>
      </c>
    </row>
    <row r="201" s="2" customFormat="1">
      <c r="A201" s="38"/>
      <c r="B201" s="39"/>
      <c r="C201" s="218" t="s">
        <v>516</v>
      </c>
      <c r="D201" s="218" t="s">
        <v>152</v>
      </c>
      <c r="E201" s="219" t="s">
        <v>1354</v>
      </c>
      <c r="F201" s="220" t="s">
        <v>1355</v>
      </c>
      <c r="G201" s="221" t="s">
        <v>1225</v>
      </c>
      <c r="H201" s="222">
        <v>11</v>
      </c>
      <c r="I201" s="223"/>
      <c r="J201" s="224">
        <f>ROUND(I201*H201,2)</f>
        <v>0</v>
      </c>
      <c r="K201" s="220" t="s">
        <v>1</v>
      </c>
      <c r="L201" s="44"/>
      <c r="M201" s="225" t="s">
        <v>1</v>
      </c>
      <c r="N201" s="226" t="s">
        <v>41</v>
      </c>
      <c r="O201" s="91"/>
      <c r="P201" s="227">
        <f>O201*H201</f>
        <v>0</v>
      </c>
      <c r="Q201" s="227">
        <v>0</v>
      </c>
      <c r="R201" s="227">
        <f>Q201*H201</f>
        <v>0</v>
      </c>
      <c r="S201" s="227">
        <v>0</v>
      </c>
      <c r="T201" s="228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29" t="s">
        <v>157</v>
      </c>
      <c r="AT201" s="229" t="s">
        <v>152</v>
      </c>
      <c r="AU201" s="229" t="s">
        <v>84</v>
      </c>
      <c r="AY201" s="17" t="s">
        <v>150</v>
      </c>
      <c r="BE201" s="230">
        <f>IF(N201="základní",J201,0)</f>
        <v>0</v>
      </c>
      <c r="BF201" s="230">
        <f>IF(N201="snížená",J201,0)</f>
        <v>0</v>
      </c>
      <c r="BG201" s="230">
        <f>IF(N201="zákl. přenesená",J201,0)</f>
        <v>0</v>
      </c>
      <c r="BH201" s="230">
        <f>IF(N201="sníž. přenesená",J201,0)</f>
        <v>0</v>
      </c>
      <c r="BI201" s="230">
        <f>IF(N201="nulová",J201,0)</f>
        <v>0</v>
      </c>
      <c r="BJ201" s="17" t="s">
        <v>84</v>
      </c>
      <c r="BK201" s="230">
        <f>ROUND(I201*H201,2)</f>
        <v>0</v>
      </c>
      <c r="BL201" s="17" t="s">
        <v>157</v>
      </c>
      <c r="BM201" s="229" t="s">
        <v>519</v>
      </c>
    </row>
    <row r="202" s="2" customFormat="1">
      <c r="A202" s="38"/>
      <c r="B202" s="39"/>
      <c r="C202" s="265" t="s">
        <v>336</v>
      </c>
      <c r="D202" s="265" t="s">
        <v>350</v>
      </c>
      <c r="E202" s="266" t="s">
        <v>1356</v>
      </c>
      <c r="F202" s="267" t="s">
        <v>1357</v>
      </c>
      <c r="G202" s="268" t="s">
        <v>1225</v>
      </c>
      <c r="H202" s="269">
        <v>10</v>
      </c>
      <c r="I202" s="270"/>
      <c r="J202" s="271">
        <f>ROUND(I202*H202,2)</f>
        <v>0</v>
      </c>
      <c r="K202" s="267" t="s">
        <v>1</v>
      </c>
      <c r="L202" s="272"/>
      <c r="M202" s="273" t="s">
        <v>1</v>
      </c>
      <c r="N202" s="274" t="s">
        <v>41</v>
      </c>
      <c r="O202" s="91"/>
      <c r="P202" s="227">
        <f>O202*H202</f>
        <v>0</v>
      </c>
      <c r="Q202" s="227">
        <v>0</v>
      </c>
      <c r="R202" s="227">
        <f>Q202*H202</f>
        <v>0</v>
      </c>
      <c r="S202" s="227">
        <v>0</v>
      </c>
      <c r="T202" s="228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9" t="s">
        <v>173</v>
      </c>
      <c r="AT202" s="229" t="s">
        <v>350</v>
      </c>
      <c r="AU202" s="229" t="s">
        <v>84</v>
      </c>
      <c r="AY202" s="17" t="s">
        <v>150</v>
      </c>
      <c r="BE202" s="230">
        <f>IF(N202="základní",J202,0)</f>
        <v>0</v>
      </c>
      <c r="BF202" s="230">
        <f>IF(N202="snížená",J202,0)</f>
        <v>0</v>
      </c>
      <c r="BG202" s="230">
        <f>IF(N202="zákl. přenesená",J202,0)</f>
        <v>0</v>
      </c>
      <c r="BH202" s="230">
        <f>IF(N202="sníž. přenesená",J202,0)</f>
        <v>0</v>
      </c>
      <c r="BI202" s="230">
        <f>IF(N202="nulová",J202,0)</f>
        <v>0</v>
      </c>
      <c r="BJ202" s="17" t="s">
        <v>84</v>
      </c>
      <c r="BK202" s="230">
        <f>ROUND(I202*H202,2)</f>
        <v>0</v>
      </c>
      <c r="BL202" s="17" t="s">
        <v>157</v>
      </c>
      <c r="BM202" s="229" t="s">
        <v>523</v>
      </c>
    </row>
    <row r="203" s="2" customFormat="1">
      <c r="A203" s="38"/>
      <c r="B203" s="39"/>
      <c r="C203" s="218" t="s">
        <v>524</v>
      </c>
      <c r="D203" s="218" t="s">
        <v>152</v>
      </c>
      <c r="E203" s="219" t="s">
        <v>1346</v>
      </c>
      <c r="F203" s="220" t="s">
        <v>1347</v>
      </c>
      <c r="G203" s="221" t="s">
        <v>1225</v>
      </c>
      <c r="H203" s="222">
        <v>10</v>
      </c>
      <c r="I203" s="223"/>
      <c r="J203" s="224">
        <f>ROUND(I203*H203,2)</f>
        <v>0</v>
      </c>
      <c r="K203" s="220" t="s">
        <v>1</v>
      </c>
      <c r="L203" s="44"/>
      <c r="M203" s="225" t="s">
        <v>1</v>
      </c>
      <c r="N203" s="226" t="s">
        <v>41</v>
      </c>
      <c r="O203" s="91"/>
      <c r="P203" s="227">
        <f>O203*H203</f>
        <v>0</v>
      </c>
      <c r="Q203" s="227">
        <v>0</v>
      </c>
      <c r="R203" s="227">
        <f>Q203*H203</f>
        <v>0</v>
      </c>
      <c r="S203" s="227">
        <v>0</v>
      </c>
      <c r="T203" s="228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9" t="s">
        <v>157</v>
      </c>
      <c r="AT203" s="229" t="s">
        <v>152</v>
      </c>
      <c r="AU203" s="229" t="s">
        <v>84</v>
      </c>
      <c r="AY203" s="17" t="s">
        <v>150</v>
      </c>
      <c r="BE203" s="230">
        <f>IF(N203="základní",J203,0)</f>
        <v>0</v>
      </c>
      <c r="BF203" s="230">
        <f>IF(N203="snížená",J203,0)</f>
        <v>0</v>
      </c>
      <c r="BG203" s="230">
        <f>IF(N203="zákl. přenesená",J203,0)</f>
        <v>0</v>
      </c>
      <c r="BH203" s="230">
        <f>IF(N203="sníž. přenesená",J203,0)</f>
        <v>0</v>
      </c>
      <c r="BI203" s="230">
        <f>IF(N203="nulová",J203,0)</f>
        <v>0</v>
      </c>
      <c r="BJ203" s="17" t="s">
        <v>84</v>
      </c>
      <c r="BK203" s="230">
        <f>ROUND(I203*H203,2)</f>
        <v>0</v>
      </c>
      <c r="BL203" s="17" t="s">
        <v>157</v>
      </c>
      <c r="BM203" s="229" t="s">
        <v>527</v>
      </c>
    </row>
    <row r="204" s="2" customFormat="1">
      <c r="A204" s="38"/>
      <c r="B204" s="39"/>
      <c r="C204" s="265" t="s">
        <v>342</v>
      </c>
      <c r="D204" s="265" t="s">
        <v>350</v>
      </c>
      <c r="E204" s="266" t="s">
        <v>1358</v>
      </c>
      <c r="F204" s="267" t="s">
        <v>1359</v>
      </c>
      <c r="G204" s="268" t="s">
        <v>1225</v>
      </c>
      <c r="H204" s="269">
        <v>2</v>
      </c>
      <c r="I204" s="270"/>
      <c r="J204" s="271">
        <f>ROUND(I204*H204,2)</f>
        <v>0</v>
      </c>
      <c r="K204" s="267" t="s">
        <v>1</v>
      </c>
      <c r="L204" s="272"/>
      <c r="M204" s="273" t="s">
        <v>1</v>
      </c>
      <c r="N204" s="274" t="s">
        <v>41</v>
      </c>
      <c r="O204" s="91"/>
      <c r="P204" s="227">
        <f>O204*H204</f>
        <v>0</v>
      </c>
      <c r="Q204" s="227">
        <v>0</v>
      </c>
      <c r="R204" s="227">
        <f>Q204*H204</f>
        <v>0</v>
      </c>
      <c r="S204" s="227">
        <v>0</v>
      </c>
      <c r="T204" s="228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29" t="s">
        <v>173</v>
      </c>
      <c r="AT204" s="229" t="s">
        <v>350</v>
      </c>
      <c r="AU204" s="229" t="s">
        <v>84</v>
      </c>
      <c r="AY204" s="17" t="s">
        <v>150</v>
      </c>
      <c r="BE204" s="230">
        <f>IF(N204="základní",J204,0)</f>
        <v>0</v>
      </c>
      <c r="BF204" s="230">
        <f>IF(N204="snížená",J204,0)</f>
        <v>0</v>
      </c>
      <c r="BG204" s="230">
        <f>IF(N204="zákl. přenesená",J204,0)</f>
        <v>0</v>
      </c>
      <c r="BH204" s="230">
        <f>IF(N204="sníž. přenesená",J204,0)</f>
        <v>0</v>
      </c>
      <c r="BI204" s="230">
        <f>IF(N204="nulová",J204,0)</f>
        <v>0</v>
      </c>
      <c r="BJ204" s="17" t="s">
        <v>84</v>
      </c>
      <c r="BK204" s="230">
        <f>ROUND(I204*H204,2)</f>
        <v>0</v>
      </c>
      <c r="BL204" s="17" t="s">
        <v>157</v>
      </c>
      <c r="BM204" s="229" t="s">
        <v>532</v>
      </c>
    </row>
    <row r="205" s="2" customFormat="1">
      <c r="A205" s="38"/>
      <c r="B205" s="39"/>
      <c r="C205" s="218" t="s">
        <v>533</v>
      </c>
      <c r="D205" s="218" t="s">
        <v>152</v>
      </c>
      <c r="E205" s="219" t="s">
        <v>1360</v>
      </c>
      <c r="F205" s="220" t="s">
        <v>1361</v>
      </c>
      <c r="G205" s="221" t="s">
        <v>1225</v>
      </c>
      <c r="H205" s="222">
        <v>2</v>
      </c>
      <c r="I205" s="223"/>
      <c r="J205" s="224">
        <f>ROUND(I205*H205,2)</f>
        <v>0</v>
      </c>
      <c r="K205" s="220" t="s">
        <v>1</v>
      </c>
      <c r="L205" s="44"/>
      <c r="M205" s="225" t="s">
        <v>1</v>
      </c>
      <c r="N205" s="226" t="s">
        <v>41</v>
      </c>
      <c r="O205" s="91"/>
      <c r="P205" s="227">
        <f>O205*H205</f>
        <v>0</v>
      </c>
      <c r="Q205" s="227">
        <v>0</v>
      </c>
      <c r="R205" s="227">
        <f>Q205*H205</f>
        <v>0</v>
      </c>
      <c r="S205" s="227">
        <v>0</v>
      </c>
      <c r="T205" s="228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9" t="s">
        <v>157</v>
      </c>
      <c r="AT205" s="229" t="s">
        <v>152</v>
      </c>
      <c r="AU205" s="229" t="s">
        <v>84</v>
      </c>
      <c r="AY205" s="17" t="s">
        <v>150</v>
      </c>
      <c r="BE205" s="230">
        <f>IF(N205="základní",J205,0)</f>
        <v>0</v>
      </c>
      <c r="BF205" s="230">
        <f>IF(N205="snížená",J205,0)</f>
        <v>0</v>
      </c>
      <c r="BG205" s="230">
        <f>IF(N205="zákl. přenesená",J205,0)</f>
        <v>0</v>
      </c>
      <c r="BH205" s="230">
        <f>IF(N205="sníž. přenesená",J205,0)</f>
        <v>0</v>
      </c>
      <c r="BI205" s="230">
        <f>IF(N205="nulová",J205,0)</f>
        <v>0</v>
      </c>
      <c r="BJ205" s="17" t="s">
        <v>84</v>
      </c>
      <c r="BK205" s="230">
        <f>ROUND(I205*H205,2)</f>
        <v>0</v>
      </c>
      <c r="BL205" s="17" t="s">
        <v>157</v>
      </c>
      <c r="BM205" s="229" t="s">
        <v>536</v>
      </c>
    </row>
    <row r="206" s="2" customFormat="1">
      <c r="A206" s="38"/>
      <c r="B206" s="39"/>
      <c r="C206" s="265" t="s">
        <v>538</v>
      </c>
      <c r="D206" s="265" t="s">
        <v>350</v>
      </c>
      <c r="E206" s="266" t="s">
        <v>1362</v>
      </c>
      <c r="F206" s="267" t="s">
        <v>1363</v>
      </c>
      <c r="G206" s="268" t="s">
        <v>1225</v>
      </c>
      <c r="H206" s="269">
        <v>1</v>
      </c>
      <c r="I206" s="270"/>
      <c r="J206" s="271">
        <f>ROUND(I206*H206,2)</f>
        <v>0</v>
      </c>
      <c r="K206" s="267" t="s">
        <v>1</v>
      </c>
      <c r="L206" s="272"/>
      <c r="M206" s="273" t="s">
        <v>1</v>
      </c>
      <c r="N206" s="274" t="s">
        <v>41</v>
      </c>
      <c r="O206" s="91"/>
      <c r="P206" s="227">
        <f>O206*H206</f>
        <v>0</v>
      </c>
      <c r="Q206" s="227">
        <v>0</v>
      </c>
      <c r="R206" s="227">
        <f>Q206*H206</f>
        <v>0</v>
      </c>
      <c r="S206" s="227">
        <v>0</v>
      </c>
      <c r="T206" s="228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9" t="s">
        <v>173</v>
      </c>
      <c r="AT206" s="229" t="s">
        <v>350</v>
      </c>
      <c r="AU206" s="229" t="s">
        <v>84</v>
      </c>
      <c r="AY206" s="17" t="s">
        <v>150</v>
      </c>
      <c r="BE206" s="230">
        <f>IF(N206="základní",J206,0)</f>
        <v>0</v>
      </c>
      <c r="BF206" s="230">
        <f>IF(N206="snížená",J206,0)</f>
        <v>0</v>
      </c>
      <c r="BG206" s="230">
        <f>IF(N206="zákl. přenesená",J206,0)</f>
        <v>0</v>
      </c>
      <c r="BH206" s="230">
        <f>IF(N206="sníž. přenesená",J206,0)</f>
        <v>0</v>
      </c>
      <c r="BI206" s="230">
        <f>IF(N206="nulová",J206,0)</f>
        <v>0</v>
      </c>
      <c r="BJ206" s="17" t="s">
        <v>84</v>
      </c>
      <c r="BK206" s="230">
        <f>ROUND(I206*H206,2)</f>
        <v>0</v>
      </c>
      <c r="BL206" s="17" t="s">
        <v>157</v>
      </c>
      <c r="BM206" s="229" t="s">
        <v>541</v>
      </c>
    </row>
    <row r="207" s="2" customFormat="1">
      <c r="A207" s="38"/>
      <c r="B207" s="39"/>
      <c r="C207" s="218" t="s">
        <v>542</v>
      </c>
      <c r="D207" s="218" t="s">
        <v>152</v>
      </c>
      <c r="E207" s="219" t="s">
        <v>1364</v>
      </c>
      <c r="F207" s="220" t="s">
        <v>1365</v>
      </c>
      <c r="G207" s="221" t="s">
        <v>1225</v>
      </c>
      <c r="H207" s="222">
        <v>1</v>
      </c>
      <c r="I207" s="223"/>
      <c r="J207" s="224">
        <f>ROUND(I207*H207,2)</f>
        <v>0</v>
      </c>
      <c r="K207" s="220" t="s">
        <v>1</v>
      </c>
      <c r="L207" s="44"/>
      <c r="M207" s="225" t="s">
        <v>1</v>
      </c>
      <c r="N207" s="226" t="s">
        <v>41</v>
      </c>
      <c r="O207" s="91"/>
      <c r="P207" s="227">
        <f>O207*H207</f>
        <v>0</v>
      </c>
      <c r="Q207" s="227">
        <v>0</v>
      </c>
      <c r="R207" s="227">
        <f>Q207*H207</f>
        <v>0</v>
      </c>
      <c r="S207" s="227">
        <v>0</v>
      </c>
      <c r="T207" s="228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29" t="s">
        <v>157</v>
      </c>
      <c r="AT207" s="229" t="s">
        <v>152</v>
      </c>
      <c r="AU207" s="229" t="s">
        <v>84</v>
      </c>
      <c r="AY207" s="17" t="s">
        <v>150</v>
      </c>
      <c r="BE207" s="230">
        <f>IF(N207="základní",J207,0)</f>
        <v>0</v>
      </c>
      <c r="BF207" s="230">
        <f>IF(N207="snížená",J207,0)</f>
        <v>0</v>
      </c>
      <c r="BG207" s="230">
        <f>IF(N207="zákl. přenesená",J207,0)</f>
        <v>0</v>
      </c>
      <c r="BH207" s="230">
        <f>IF(N207="sníž. přenesená",J207,0)</f>
        <v>0</v>
      </c>
      <c r="BI207" s="230">
        <f>IF(N207="nulová",J207,0)</f>
        <v>0</v>
      </c>
      <c r="BJ207" s="17" t="s">
        <v>84</v>
      </c>
      <c r="BK207" s="230">
        <f>ROUND(I207*H207,2)</f>
        <v>0</v>
      </c>
      <c r="BL207" s="17" t="s">
        <v>157</v>
      </c>
      <c r="BM207" s="229" t="s">
        <v>545</v>
      </c>
    </row>
    <row r="208" s="2" customFormat="1">
      <c r="A208" s="38"/>
      <c r="B208" s="39"/>
      <c r="C208" s="265" t="s">
        <v>347</v>
      </c>
      <c r="D208" s="265" t="s">
        <v>350</v>
      </c>
      <c r="E208" s="266" t="s">
        <v>1366</v>
      </c>
      <c r="F208" s="267" t="s">
        <v>1367</v>
      </c>
      <c r="G208" s="268" t="s">
        <v>1225</v>
      </c>
      <c r="H208" s="269">
        <v>5</v>
      </c>
      <c r="I208" s="270"/>
      <c r="J208" s="271">
        <f>ROUND(I208*H208,2)</f>
        <v>0</v>
      </c>
      <c r="K208" s="267" t="s">
        <v>1</v>
      </c>
      <c r="L208" s="272"/>
      <c r="M208" s="273" t="s">
        <v>1</v>
      </c>
      <c r="N208" s="274" t="s">
        <v>41</v>
      </c>
      <c r="O208" s="91"/>
      <c r="P208" s="227">
        <f>O208*H208</f>
        <v>0</v>
      </c>
      <c r="Q208" s="227">
        <v>0</v>
      </c>
      <c r="R208" s="227">
        <f>Q208*H208</f>
        <v>0</v>
      </c>
      <c r="S208" s="227">
        <v>0</v>
      </c>
      <c r="T208" s="228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9" t="s">
        <v>173</v>
      </c>
      <c r="AT208" s="229" t="s">
        <v>350</v>
      </c>
      <c r="AU208" s="229" t="s">
        <v>84</v>
      </c>
      <c r="AY208" s="17" t="s">
        <v>150</v>
      </c>
      <c r="BE208" s="230">
        <f>IF(N208="základní",J208,0)</f>
        <v>0</v>
      </c>
      <c r="BF208" s="230">
        <f>IF(N208="snížená",J208,0)</f>
        <v>0</v>
      </c>
      <c r="BG208" s="230">
        <f>IF(N208="zákl. přenesená",J208,0)</f>
        <v>0</v>
      </c>
      <c r="BH208" s="230">
        <f>IF(N208="sníž. přenesená",J208,0)</f>
        <v>0</v>
      </c>
      <c r="BI208" s="230">
        <f>IF(N208="nulová",J208,0)</f>
        <v>0</v>
      </c>
      <c r="BJ208" s="17" t="s">
        <v>84</v>
      </c>
      <c r="BK208" s="230">
        <f>ROUND(I208*H208,2)</f>
        <v>0</v>
      </c>
      <c r="BL208" s="17" t="s">
        <v>157</v>
      </c>
      <c r="BM208" s="229" t="s">
        <v>550</v>
      </c>
    </row>
    <row r="209" s="2" customFormat="1" ht="16.5" customHeight="1">
      <c r="A209" s="38"/>
      <c r="B209" s="39"/>
      <c r="C209" s="218" t="s">
        <v>555</v>
      </c>
      <c r="D209" s="218" t="s">
        <v>152</v>
      </c>
      <c r="E209" s="219" t="s">
        <v>1368</v>
      </c>
      <c r="F209" s="220" t="s">
        <v>1369</v>
      </c>
      <c r="G209" s="221" t="s">
        <v>1225</v>
      </c>
      <c r="H209" s="222">
        <v>5</v>
      </c>
      <c r="I209" s="223"/>
      <c r="J209" s="224">
        <f>ROUND(I209*H209,2)</f>
        <v>0</v>
      </c>
      <c r="K209" s="220" t="s">
        <v>1</v>
      </c>
      <c r="L209" s="44"/>
      <c r="M209" s="225" t="s">
        <v>1</v>
      </c>
      <c r="N209" s="226" t="s">
        <v>41</v>
      </c>
      <c r="O209" s="91"/>
      <c r="P209" s="227">
        <f>O209*H209</f>
        <v>0</v>
      </c>
      <c r="Q209" s="227">
        <v>0</v>
      </c>
      <c r="R209" s="227">
        <f>Q209*H209</f>
        <v>0</v>
      </c>
      <c r="S209" s="227">
        <v>0</v>
      </c>
      <c r="T209" s="228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9" t="s">
        <v>157</v>
      </c>
      <c r="AT209" s="229" t="s">
        <v>152</v>
      </c>
      <c r="AU209" s="229" t="s">
        <v>84</v>
      </c>
      <c r="AY209" s="17" t="s">
        <v>150</v>
      </c>
      <c r="BE209" s="230">
        <f>IF(N209="základní",J209,0)</f>
        <v>0</v>
      </c>
      <c r="BF209" s="230">
        <f>IF(N209="snížená",J209,0)</f>
        <v>0</v>
      </c>
      <c r="BG209" s="230">
        <f>IF(N209="zákl. přenesená",J209,0)</f>
        <v>0</v>
      </c>
      <c r="BH209" s="230">
        <f>IF(N209="sníž. přenesená",J209,0)</f>
        <v>0</v>
      </c>
      <c r="BI209" s="230">
        <f>IF(N209="nulová",J209,0)</f>
        <v>0</v>
      </c>
      <c r="BJ209" s="17" t="s">
        <v>84</v>
      </c>
      <c r="BK209" s="230">
        <f>ROUND(I209*H209,2)</f>
        <v>0</v>
      </c>
      <c r="BL209" s="17" t="s">
        <v>157</v>
      </c>
      <c r="BM209" s="229" t="s">
        <v>558</v>
      </c>
    </row>
    <row r="210" s="2" customFormat="1" ht="21.75" customHeight="1">
      <c r="A210" s="38"/>
      <c r="B210" s="39"/>
      <c r="C210" s="265" t="s">
        <v>353</v>
      </c>
      <c r="D210" s="265" t="s">
        <v>350</v>
      </c>
      <c r="E210" s="266" t="s">
        <v>1370</v>
      </c>
      <c r="F210" s="267" t="s">
        <v>1371</v>
      </c>
      <c r="G210" s="268" t="s">
        <v>1225</v>
      </c>
      <c r="H210" s="269">
        <v>112</v>
      </c>
      <c r="I210" s="270"/>
      <c r="J210" s="271">
        <f>ROUND(I210*H210,2)</f>
        <v>0</v>
      </c>
      <c r="K210" s="267" t="s">
        <v>1</v>
      </c>
      <c r="L210" s="272"/>
      <c r="M210" s="273" t="s">
        <v>1</v>
      </c>
      <c r="N210" s="274" t="s">
        <v>41</v>
      </c>
      <c r="O210" s="91"/>
      <c r="P210" s="227">
        <f>O210*H210</f>
        <v>0</v>
      </c>
      <c r="Q210" s="227">
        <v>0</v>
      </c>
      <c r="R210" s="227">
        <f>Q210*H210</f>
        <v>0</v>
      </c>
      <c r="S210" s="227">
        <v>0</v>
      </c>
      <c r="T210" s="228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29" t="s">
        <v>173</v>
      </c>
      <c r="AT210" s="229" t="s">
        <v>350</v>
      </c>
      <c r="AU210" s="229" t="s">
        <v>84</v>
      </c>
      <c r="AY210" s="17" t="s">
        <v>150</v>
      </c>
      <c r="BE210" s="230">
        <f>IF(N210="základní",J210,0)</f>
        <v>0</v>
      </c>
      <c r="BF210" s="230">
        <f>IF(N210="snížená",J210,0)</f>
        <v>0</v>
      </c>
      <c r="BG210" s="230">
        <f>IF(N210="zákl. přenesená",J210,0)</f>
        <v>0</v>
      </c>
      <c r="BH210" s="230">
        <f>IF(N210="sníž. přenesená",J210,0)</f>
        <v>0</v>
      </c>
      <c r="BI210" s="230">
        <f>IF(N210="nulová",J210,0)</f>
        <v>0</v>
      </c>
      <c r="BJ210" s="17" t="s">
        <v>84</v>
      </c>
      <c r="BK210" s="230">
        <f>ROUND(I210*H210,2)</f>
        <v>0</v>
      </c>
      <c r="BL210" s="17" t="s">
        <v>157</v>
      </c>
      <c r="BM210" s="229" t="s">
        <v>562</v>
      </c>
    </row>
    <row r="211" s="2" customFormat="1" ht="16.5" customHeight="1">
      <c r="A211" s="38"/>
      <c r="B211" s="39"/>
      <c r="C211" s="218" t="s">
        <v>564</v>
      </c>
      <c r="D211" s="218" t="s">
        <v>152</v>
      </c>
      <c r="E211" s="219" t="s">
        <v>1372</v>
      </c>
      <c r="F211" s="220" t="s">
        <v>1373</v>
      </c>
      <c r="G211" s="221" t="s">
        <v>1225</v>
      </c>
      <c r="H211" s="222">
        <v>112</v>
      </c>
      <c r="I211" s="223"/>
      <c r="J211" s="224">
        <f>ROUND(I211*H211,2)</f>
        <v>0</v>
      </c>
      <c r="K211" s="220" t="s">
        <v>1</v>
      </c>
      <c r="L211" s="44"/>
      <c r="M211" s="225" t="s">
        <v>1</v>
      </c>
      <c r="N211" s="226" t="s">
        <v>41</v>
      </c>
      <c r="O211" s="91"/>
      <c r="P211" s="227">
        <f>O211*H211</f>
        <v>0</v>
      </c>
      <c r="Q211" s="227">
        <v>0</v>
      </c>
      <c r="R211" s="227">
        <f>Q211*H211</f>
        <v>0</v>
      </c>
      <c r="S211" s="227">
        <v>0</v>
      </c>
      <c r="T211" s="228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9" t="s">
        <v>157</v>
      </c>
      <c r="AT211" s="229" t="s">
        <v>152</v>
      </c>
      <c r="AU211" s="229" t="s">
        <v>84</v>
      </c>
      <c r="AY211" s="17" t="s">
        <v>150</v>
      </c>
      <c r="BE211" s="230">
        <f>IF(N211="základní",J211,0)</f>
        <v>0</v>
      </c>
      <c r="BF211" s="230">
        <f>IF(N211="snížená",J211,0)</f>
        <v>0</v>
      </c>
      <c r="BG211" s="230">
        <f>IF(N211="zákl. přenesená",J211,0)</f>
        <v>0</v>
      </c>
      <c r="BH211" s="230">
        <f>IF(N211="sníž. přenesená",J211,0)</f>
        <v>0</v>
      </c>
      <c r="BI211" s="230">
        <f>IF(N211="nulová",J211,0)</f>
        <v>0</v>
      </c>
      <c r="BJ211" s="17" t="s">
        <v>84</v>
      </c>
      <c r="BK211" s="230">
        <f>ROUND(I211*H211,2)</f>
        <v>0</v>
      </c>
      <c r="BL211" s="17" t="s">
        <v>157</v>
      </c>
      <c r="BM211" s="229" t="s">
        <v>567</v>
      </c>
    </row>
    <row r="212" s="2" customFormat="1" ht="16.5" customHeight="1">
      <c r="A212" s="38"/>
      <c r="B212" s="39"/>
      <c r="C212" s="265" t="s">
        <v>358</v>
      </c>
      <c r="D212" s="265" t="s">
        <v>350</v>
      </c>
      <c r="E212" s="266" t="s">
        <v>1374</v>
      </c>
      <c r="F212" s="267" t="s">
        <v>1375</v>
      </c>
      <c r="G212" s="268" t="s">
        <v>1225</v>
      </c>
      <c r="H212" s="269">
        <v>65</v>
      </c>
      <c r="I212" s="270"/>
      <c r="J212" s="271">
        <f>ROUND(I212*H212,2)</f>
        <v>0</v>
      </c>
      <c r="K212" s="267" t="s">
        <v>1</v>
      </c>
      <c r="L212" s="272"/>
      <c r="M212" s="273" t="s">
        <v>1</v>
      </c>
      <c r="N212" s="274" t="s">
        <v>41</v>
      </c>
      <c r="O212" s="91"/>
      <c r="P212" s="227">
        <f>O212*H212</f>
        <v>0</v>
      </c>
      <c r="Q212" s="227">
        <v>0</v>
      </c>
      <c r="R212" s="227">
        <f>Q212*H212</f>
        <v>0</v>
      </c>
      <c r="S212" s="227">
        <v>0</v>
      </c>
      <c r="T212" s="228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29" t="s">
        <v>173</v>
      </c>
      <c r="AT212" s="229" t="s">
        <v>350</v>
      </c>
      <c r="AU212" s="229" t="s">
        <v>84</v>
      </c>
      <c r="AY212" s="17" t="s">
        <v>150</v>
      </c>
      <c r="BE212" s="230">
        <f>IF(N212="základní",J212,0)</f>
        <v>0</v>
      </c>
      <c r="BF212" s="230">
        <f>IF(N212="snížená",J212,0)</f>
        <v>0</v>
      </c>
      <c r="BG212" s="230">
        <f>IF(N212="zákl. přenesená",J212,0)</f>
        <v>0</v>
      </c>
      <c r="BH212" s="230">
        <f>IF(N212="sníž. přenesená",J212,0)</f>
        <v>0</v>
      </c>
      <c r="BI212" s="230">
        <f>IF(N212="nulová",J212,0)</f>
        <v>0</v>
      </c>
      <c r="BJ212" s="17" t="s">
        <v>84</v>
      </c>
      <c r="BK212" s="230">
        <f>ROUND(I212*H212,2)</f>
        <v>0</v>
      </c>
      <c r="BL212" s="17" t="s">
        <v>157</v>
      </c>
      <c r="BM212" s="229" t="s">
        <v>571</v>
      </c>
    </row>
    <row r="213" s="2" customFormat="1" ht="16.5" customHeight="1">
      <c r="A213" s="38"/>
      <c r="B213" s="39"/>
      <c r="C213" s="218" t="s">
        <v>573</v>
      </c>
      <c r="D213" s="218" t="s">
        <v>152</v>
      </c>
      <c r="E213" s="219" t="s">
        <v>1372</v>
      </c>
      <c r="F213" s="220" t="s">
        <v>1373</v>
      </c>
      <c r="G213" s="221" t="s">
        <v>1225</v>
      </c>
      <c r="H213" s="222">
        <v>65</v>
      </c>
      <c r="I213" s="223"/>
      <c r="J213" s="224">
        <f>ROUND(I213*H213,2)</f>
        <v>0</v>
      </c>
      <c r="K213" s="220" t="s">
        <v>1</v>
      </c>
      <c r="L213" s="44"/>
      <c r="M213" s="225" t="s">
        <v>1</v>
      </c>
      <c r="N213" s="226" t="s">
        <v>41</v>
      </c>
      <c r="O213" s="91"/>
      <c r="P213" s="227">
        <f>O213*H213</f>
        <v>0</v>
      </c>
      <c r="Q213" s="227">
        <v>0</v>
      </c>
      <c r="R213" s="227">
        <f>Q213*H213</f>
        <v>0</v>
      </c>
      <c r="S213" s="227">
        <v>0</v>
      </c>
      <c r="T213" s="228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9" t="s">
        <v>157</v>
      </c>
      <c r="AT213" s="229" t="s">
        <v>152</v>
      </c>
      <c r="AU213" s="229" t="s">
        <v>84</v>
      </c>
      <c r="AY213" s="17" t="s">
        <v>150</v>
      </c>
      <c r="BE213" s="230">
        <f>IF(N213="základní",J213,0)</f>
        <v>0</v>
      </c>
      <c r="BF213" s="230">
        <f>IF(N213="snížená",J213,0)</f>
        <v>0</v>
      </c>
      <c r="BG213" s="230">
        <f>IF(N213="zákl. přenesená",J213,0)</f>
        <v>0</v>
      </c>
      <c r="BH213" s="230">
        <f>IF(N213="sníž. přenesená",J213,0)</f>
        <v>0</v>
      </c>
      <c r="BI213" s="230">
        <f>IF(N213="nulová",J213,0)</f>
        <v>0</v>
      </c>
      <c r="BJ213" s="17" t="s">
        <v>84</v>
      </c>
      <c r="BK213" s="230">
        <f>ROUND(I213*H213,2)</f>
        <v>0</v>
      </c>
      <c r="BL213" s="17" t="s">
        <v>157</v>
      </c>
      <c r="BM213" s="229" t="s">
        <v>576</v>
      </c>
    </row>
    <row r="214" s="2" customFormat="1" ht="16.5" customHeight="1">
      <c r="A214" s="38"/>
      <c r="B214" s="39"/>
      <c r="C214" s="265" t="s">
        <v>362</v>
      </c>
      <c r="D214" s="265" t="s">
        <v>350</v>
      </c>
      <c r="E214" s="266" t="s">
        <v>1376</v>
      </c>
      <c r="F214" s="267" t="s">
        <v>1377</v>
      </c>
      <c r="G214" s="268" t="s">
        <v>1225</v>
      </c>
      <c r="H214" s="269">
        <v>10</v>
      </c>
      <c r="I214" s="270"/>
      <c r="J214" s="271">
        <f>ROUND(I214*H214,2)</f>
        <v>0</v>
      </c>
      <c r="K214" s="267" t="s">
        <v>1</v>
      </c>
      <c r="L214" s="272"/>
      <c r="M214" s="273" t="s">
        <v>1</v>
      </c>
      <c r="N214" s="274" t="s">
        <v>41</v>
      </c>
      <c r="O214" s="91"/>
      <c r="P214" s="227">
        <f>O214*H214</f>
        <v>0</v>
      </c>
      <c r="Q214" s="227">
        <v>0</v>
      </c>
      <c r="R214" s="227">
        <f>Q214*H214</f>
        <v>0</v>
      </c>
      <c r="S214" s="227">
        <v>0</v>
      </c>
      <c r="T214" s="228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29" t="s">
        <v>173</v>
      </c>
      <c r="AT214" s="229" t="s">
        <v>350</v>
      </c>
      <c r="AU214" s="229" t="s">
        <v>84</v>
      </c>
      <c r="AY214" s="17" t="s">
        <v>150</v>
      </c>
      <c r="BE214" s="230">
        <f>IF(N214="základní",J214,0)</f>
        <v>0</v>
      </c>
      <c r="BF214" s="230">
        <f>IF(N214="snížená",J214,0)</f>
        <v>0</v>
      </c>
      <c r="BG214" s="230">
        <f>IF(N214="zákl. přenesená",J214,0)</f>
        <v>0</v>
      </c>
      <c r="BH214" s="230">
        <f>IF(N214="sníž. přenesená",J214,0)</f>
        <v>0</v>
      </c>
      <c r="BI214" s="230">
        <f>IF(N214="nulová",J214,0)</f>
        <v>0</v>
      </c>
      <c r="BJ214" s="17" t="s">
        <v>84</v>
      </c>
      <c r="BK214" s="230">
        <f>ROUND(I214*H214,2)</f>
        <v>0</v>
      </c>
      <c r="BL214" s="17" t="s">
        <v>157</v>
      </c>
      <c r="BM214" s="229" t="s">
        <v>580</v>
      </c>
    </row>
    <row r="215" s="2" customFormat="1" ht="16.5" customHeight="1">
      <c r="A215" s="38"/>
      <c r="B215" s="39"/>
      <c r="C215" s="218" t="s">
        <v>582</v>
      </c>
      <c r="D215" s="218" t="s">
        <v>152</v>
      </c>
      <c r="E215" s="219" t="s">
        <v>1378</v>
      </c>
      <c r="F215" s="220" t="s">
        <v>1379</v>
      </c>
      <c r="G215" s="221" t="s">
        <v>1225</v>
      </c>
      <c r="H215" s="222">
        <v>10</v>
      </c>
      <c r="I215" s="223"/>
      <c r="J215" s="224">
        <f>ROUND(I215*H215,2)</f>
        <v>0</v>
      </c>
      <c r="K215" s="220" t="s">
        <v>1</v>
      </c>
      <c r="L215" s="44"/>
      <c r="M215" s="225" t="s">
        <v>1</v>
      </c>
      <c r="N215" s="226" t="s">
        <v>41</v>
      </c>
      <c r="O215" s="91"/>
      <c r="P215" s="227">
        <f>O215*H215</f>
        <v>0</v>
      </c>
      <c r="Q215" s="227">
        <v>0</v>
      </c>
      <c r="R215" s="227">
        <f>Q215*H215</f>
        <v>0</v>
      </c>
      <c r="S215" s="227">
        <v>0</v>
      </c>
      <c r="T215" s="228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29" t="s">
        <v>157</v>
      </c>
      <c r="AT215" s="229" t="s">
        <v>152</v>
      </c>
      <c r="AU215" s="229" t="s">
        <v>84</v>
      </c>
      <c r="AY215" s="17" t="s">
        <v>150</v>
      </c>
      <c r="BE215" s="230">
        <f>IF(N215="základní",J215,0)</f>
        <v>0</v>
      </c>
      <c r="BF215" s="230">
        <f>IF(N215="snížená",J215,0)</f>
        <v>0</v>
      </c>
      <c r="BG215" s="230">
        <f>IF(N215="zákl. přenesená",J215,0)</f>
        <v>0</v>
      </c>
      <c r="BH215" s="230">
        <f>IF(N215="sníž. přenesená",J215,0)</f>
        <v>0</v>
      </c>
      <c r="BI215" s="230">
        <f>IF(N215="nulová",J215,0)</f>
        <v>0</v>
      </c>
      <c r="BJ215" s="17" t="s">
        <v>84</v>
      </c>
      <c r="BK215" s="230">
        <f>ROUND(I215*H215,2)</f>
        <v>0</v>
      </c>
      <c r="BL215" s="17" t="s">
        <v>157</v>
      </c>
      <c r="BM215" s="229" t="s">
        <v>586</v>
      </c>
    </row>
    <row r="216" s="2" customFormat="1" ht="16.5" customHeight="1">
      <c r="A216" s="38"/>
      <c r="B216" s="39"/>
      <c r="C216" s="265" t="s">
        <v>367</v>
      </c>
      <c r="D216" s="265" t="s">
        <v>350</v>
      </c>
      <c r="E216" s="266" t="s">
        <v>1380</v>
      </c>
      <c r="F216" s="267" t="s">
        <v>1381</v>
      </c>
      <c r="G216" s="268" t="s">
        <v>1225</v>
      </c>
      <c r="H216" s="269">
        <v>11</v>
      </c>
      <c r="I216" s="270"/>
      <c r="J216" s="271">
        <f>ROUND(I216*H216,2)</f>
        <v>0</v>
      </c>
      <c r="K216" s="267" t="s">
        <v>1</v>
      </c>
      <c r="L216" s="272"/>
      <c r="M216" s="273" t="s">
        <v>1</v>
      </c>
      <c r="N216" s="274" t="s">
        <v>41</v>
      </c>
      <c r="O216" s="91"/>
      <c r="P216" s="227">
        <f>O216*H216</f>
        <v>0</v>
      </c>
      <c r="Q216" s="227">
        <v>0</v>
      </c>
      <c r="R216" s="227">
        <f>Q216*H216</f>
        <v>0</v>
      </c>
      <c r="S216" s="227">
        <v>0</v>
      </c>
      <c r="T216" s="228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9" t="s">
        <v>173</v>
      </c>
      <c r="AT216" s="229" t="s">
        <v>350</v>
      </c>
      <c r="AU216" s="229" t="s">
        <v>84</v>
      </c>
      <c r="AY216" s="17" t="s">
        <v>150</v>
      </c>
      <c r="BE216" s="230">
        <f>IF(N216="základní",J216,0)</f>
        <v>0</v>
      </c>
      <c r="BF216" s="230">
        <f>IF(N216="snížená",J216,0)</f>
        <v>0</v>
      </c>
      <c r="BG216" s="230">
        <f>IF(N216="zákl. přenesená",J216,0)</f>
        <v>0</v>
      </c>
      <c r="BH216" s="230">
        <f>IF(N216="sníž. přenesená",J216,0)</f>
        <v>0</v>
      </c>
      <c r="BI216" s="230">
        <f>IF(N216="nulová",J216,0)</f>
        <v>0</v>
      </c>
      <c r="BJ216" s="17" t="s">
        <v>84</v>
      </c>
      <c r="BK216" s="230">
        <f>ROUND(I216*H216,2)</f>
        <v>0</v>
      </c>
      <c r="BL216" s="17" t="s">
        <v>157</v>
      </c>
      <c r="BM216" s="229" t="s">
        <v>591</v>
      </c>
    </row>
    <row r="217" s="2" customFormat="1">
      <c r="A217" s="38"/>
      <c r="B217" s="39"/>
      <c r="C217" s="218" t="s">
        <v>593</v>
      </c>
      <c r="D217" s="218" t="s">
        <v>152</v>
      </c>
      <c r="E217" s="219" t="s">
        <v>1382</v>
      </c>
      <c r="F217" s="220" t="s">
        <v>1383</v>
      </c>
      <c r="G217" s="221" t="s">
        <v>1225</v>
      </c>
      <c r="H217" s="222">
        <v>11</v>
      </c>
      <c r="I217" s="223"/>
      <c r="J217" s="224">
        <f>ROUND(I217*H217,2)</f>
        <v>0</v>
      </c>
      <c r="K217" s="220" t="s">
        <v>1</v>
      </c>
      <c r="L217" s="44"/>
      <c r="M217" s="225" t="s">
        <v>1</v>
      </c>
      <c r="N217" s="226" t="s">
        <v>41</v>
      </c>
      <c r="O217" s="91"/>
      <c r="P217" s="227">
        <f>O217*H217</f>
        <v>0</v>
      </c>
      <c r="Q217" s="227">
        <v>0</v>
      </c>
      <c r="R217" s="227">
        <f>Q217*H217</f>
        <v>0</v>
      </c>
      <c r="S217" s="227">
        <v>0</v>
      </c>
      <c r="T217" s="228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29" t="s">
        <v>157</v>
      </c>
      <c r="AT217" s="229" t="s">
        <v>152</v>
      </c>
      <c r="AU217" s="229" t="s">
        <v>84</v>
      </c>
      <c r="AY217" s="17" t="s">
        <v>150</v>
      </c>
      <c r="BE217" s="230">
        <f>IF(N217="základní",J217,0)</f>
        <v>0</v>
      </c>
      <c r="BF217" s="230">
        <f>IF(N217="snížená",J217,0)</f>
        <v>0</v>
      </c>
      <c r="BG217" s="230">
        <f>IF(N217="zákl. přenesená",J217,0)</f>
        <v>0</v>
      </c>
      <c r="BH217" s="230">
        <f>IF(N217="sníž. přenesená",J217,0)</f>
        <v>0</v>
      </c>
      <c r="BI217" s="230">
        <f>IF(N217="nulová",J217,0)</f>
        <v>0</v>
      </c>
      <c r="BJ217" s="17" t="s">
        <v>84</v>
      </c>
      <c r="BK217" s="230">
        <f>ROUND(I217*H217,2)</f>
        <v>0</v>
      </c>
      <c r="BL217" s="17" t="s">
        <v>157</v>
      </c>
      <c r="BM217" s="229" t="s">
        <v>596</v>
      </c>
    </row>
    <row r="218" s="2" customFormat="1" ht="16.5" customHeight="1">
      <c r="A218" s="38"/>
      <c r="B218" s="39"/>
      <c r="C218" s="265" t="s">
        <v>371</v>
      </c>
      <c r="D218" s="265" t="s">
        <v>350</v>
      </c>
      <c r="E218" s="266" t="s">
        <v>1384</v>
      </c>
      <c r="F218" s="267" t="s">
        <v>1385</v>
      </c>
      <c r="G218" s="268" t="s">
        <v>326</v>
      </c>
      <c r="H218" s="269">
        <v>90</v>
      </c>
      <c r="I218" s="270"/>
      <c r="J218" s="271">
        <f>ROUND(I218*H218,2)</f>
        <v>0</v>
      </c>
      <c r="K218" s="267" t="s">
        <v>1</v>
      </c>
      <c r="L218" s="272"/>
      <c r="M218" s="273" t="s">
        <v>1</v>
      </c>
      <c r="N218" s="274" t="s">
        <v>41</v>
      </c>
      <c r="O218" s="91"/>
      <c r="P218" s="227">
        <f>O218*H218</f>
        <v>0</v>
      </c>
      <c r="Q218" s="227">
        <v>0</v>
      </c>
      <c r="R218" s="227">
        <f>Q218*H218</f>
        <v>0</v>
      </c>
      <c r="S218" s="227">
        <v>0</v>
      </c>
      <c r="T218" s="228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29" t="s">
        <v>173</v>
      </c>
      <c r="AT218" s="229" t="s">
        <v>350</v>
      </c>
      <c r="AU218" s="229" t="s">
        <v>84</v>
      </c>
      <c r="AY218" s="17" t="s">
        <v>150</v>
      </c>
      <c r="BE218" s="230">
        <f>IF(N218="základní",J218,0)</f>
        <v>0</v>
      </c>
      <c r="BF218" s="230">
        <f>IF(N218="snížená",J218,0)</f>
        <v>0</v>
      </c>
      <c r="BG218" s="230">
        <f>IF(N218="zákl. přenesená",J218,0)</f>
        <v>0</v>
      </c>
      <c r="BH218" s="230">
        <f>IF(N218="sníž. přenesená",J218,0)</f>
        <v>0</v>
      </c>
      <c r="BI218" s="230">
        <f>IF(N218="nulová",J218,0)</f>
        <v>0</v>
      </c>
      <c r="BJ218" s="17" t="s">
        <v>84</v>
      </c>
      <c r="BK218" s="230">
        <f>ROUND(I218*H218,2)</f>
        <v>0</v>
      </c>
      <c r="BL218" s="17" t="s">
        <v>157</v>
      </c>
      <c r="BM218" s="229" t="s">
        <v>600</v>
      </c>
    </row>
    <row r="219" s="2" customFormat="1">
      <c r="A219" s="38"/>
      <c r="B219" s="39"/>
      <c r="C219" s="218" t="s">
        <v>602</v>
      </c>
      <c r="D219" s="218" t="s">
        <v>152</v>
      </c>
      <c r="E219" s="219" t="s">
        <v>1386</v>
      </c>
      <c r="F219" s="220" t="s">
        <v>1387</v>
      </c>
      <c r="G219" s="221" t="s">
        <v>326</v>
      </c>
      <c r="H219" s="222">
        <v>90</v>
      </c>
      <c r="I219" s="223"/>
      <c r="J219" s="224">
        <f>ROUND(I219*H219,2)</f>
        <v>0</v>
      </c>
      <c r="K219" s="220" t="s">
        <v>1</v>
      </c>
      <c r="L219" s="44"/>
      <c r="M219" s="225" t="s">
        <v>1</v>
      </c>
      <c r="N219" s="226" t="s">
        <v>41</v>
      </c>
      <c r="O219" s="91"/>
      <c r="P219" s="227">
        <f>O219*H219</f>
        <v>0</v>
      </c>
      <c r="Q219" s="227">
        <v>0</v>
      </c>
      <c r="R219" s="227">
        <f>Q219*H219</f>
        <v>0</v>
      </c>
      <c r="S219" s="227">
        <v>0</v>
      </c>
      <c r="T219" s="228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29" t="s">
        <v>157</v>
      </c>
      <c r="AT219" s="229" t="s">
        <v>152</v>
      </c>
      <c r="AU219" s="229" t="s">
        <v>84</v>
      </c>
      <c r="AY219" s="17" t="s">
        <v>150</v>
      </c>
      <c r="BE219" s="230">
        <f>IF(N219="základní",J219,0)</f>
        <v>0</v>
      </c>
      <c r="BF219" s="230">
        <f>IF(N219="snížená",J219,0)</f>
        <v>0</v>
      </c>
      <c r="BG219" s="230">
        <f>IF(N219="zákl. přenesená",J219,0)</f>
        <v>0</v>
      </c>
      <c r="BH219" s="230">
        <f>IF(N219="sníž. přenesená",J219,0)</f>
        <v>0</v>
      </c>
      <c r="BI219" s="230">
        <f>IF(N219="nulová",J219,0)</f>
        <v>0</v>
      </c>
      <c r="BJ219" s="17" t="s">
        <v>84</v>
      </c>
      <c r="BK219" s="230">
        <f>ROUND(I219*H219,2)</f>
        <v>0</v>
      </c>
      <c r="BL219" s="17" t="s">
        <v>157</v>
      </c>
      <c r="BM219" s="229" t="s">
        <v>605</v>
      </c>
    </row>
    <row r="220" s="2" customFormat="1" ht="16.5" customHeight="1">
      <c r="A220" s="38"/>
      <c r="B220" s="39"/>
      <c r="C220" s="265" t="s">
        <v>389</v>
      </c>
      <c r="D220" s="265" t="s">
        <v>350</v>
      </c>
      <c r="E220" s="266" t="s">
        <v>1388</v>
      </c>
      <c r="F220" s="267" t="s">
        <v>1389</v>
      </c>
      <c r="G220" s="268" t="s">
        <v>326</v>
      </c>
      <c r="H220" s="269">
        <v>50</v>
      </c>
      <c r="I220" s="270"/>
      <c r="J220" s="271">
        <f>ROUND(I220*H220,2)</f>
        <v>0</v>
      </c>
      <c r="K220" s="267" t="s">
        <v>1</v>
      </c>
      <c r="L220" s="272"/>
      <c r="M220" s="273" t="s">
        <v>1</v>
      </c>
      <c r="N220" s="274" t="s">
        <v>41</v>
      </c>
      <c r="O220" s="91"/>
      <c r="P220" s="227">
        <f>O220*H220</f>
        <v>0</v>
      </c>
      <c r="Q220" s="227">
        <v>0</v>
      </c>
      <c r="R220" s="227">
        <f>Q220*H220</f>
        <v>0</v>
      </c>
      <c r="S220" s="227">
        <v>0</v>
      </c>
      <c r="T220" s="228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29" t="s">
        <v>173</v>
      </c>
      <c r="AT220" s="229" t="s">
        <v>350</v>
      </c>
      <c r="AU220" s="229" t="s">
        <v>84</v>
      </c>
      <c r="AY220" s="17" t="s">
        <v>150</v>
      </c>
      <c r="BE220" s="230">
        <f>IF(N220="základní",J220,0)</f>
        <v>0</v>
      </c>
      <c r="BF220" s="230">
        <f>IF(N220="snížená",J220,0)</f>
        <v>0</v>
      </c>
      <c r="BG220" s="230">
        <f>IF(N220="zákl. přenesená",J220,0)</f>
        <v>0</v>
      </c>
      <c r="BH220" s="230">
        <f>IF(N220="sníž. přenesená",J220,0)</f>
        <v>0</v>
      </c>
      <c r="BI220" s="230">
        <f>IF(N220="nulová",J220,0)</f>
        <v>0</v>
      </c>
      <c r="BJ220" s="17" t="s">
        <v>84</v>
      </c>
      <c r="BK220" s="230">
        <f>ROUND(I220*H220,2)</f>
        <v>0</v>
      </c>
      <c r="BL220" s="17" t="s">
        <v>157</v>
      </c>
      <c r="BM220" s="229" t="s">
        <v>609</v>
      </c>
    </row>
    <row r="221" s="2" customFormat="1">
      <c r="A221" s="38"/>
      <c r="B221" s="39"/>
      <c r="C221" s="218" t="s">
        <v>611</v>
      </c>
      <c r="D221" s="218" t="s">
        <v>152</v>
      </c>
      <c r="E221" s="219" t="s">
        <v>1386</v>
      </c>
      <c r="F221" s="220" t="s">
        <v>1387</v>
      </c>
      <c r="G221" s="221" t="s">
        <v>326</v>
      </c>
      <c r="H221" s="222">
        <v>50</v>
      </c>
      <c r="I221" s="223"/>
      <c r="J221" s="224">
        <f>ROUND(I221*H221,2)</f>
        <v>0</v>
      </c>
      <c r="K221" s="220" t="s">
        <v>1</v>
      </c>
      <c r="L221" s="44"/>
      <c r="M221" s="225" t="s">
        <v>1</v>
      </c>
      <c r="N221" s="226" t="s">
        <v>41</v>
      </c>
      <c r="O221" s="91"/>
      <c r="P221" s="227">
        <f>O221*H221</f>
        <v>0</v>
      </c>
      <c r="Q221" s="227">
        <v>0</v>
      </c>
      <c r="R221" s="227">
        <f>Q221*H221</f>
        <v>0</v>
      </c>
      <c r="S221" s="227">
        <v>0</v>
      </c>
      <c r="T221" s="228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29" t="s">
        <v>157</v>
      </c>
      <c r="AT221" s="229" t="s">
        <v>152</v>
      </c>
      <c r="AU221" s="229" t="s">
        <v>84</v>
      </c>
      <c r="AY221" s="17" t="s">
        <v>150</v>
      </c>
      <c r="BE221" s="230">
        <f>IF(N221="základní",J221,0)</f>
        <v>0</v>
      </c>
      <c r="BF221" s="230">
        <f>IF(N221="snížená",J221,0)</f>
        <v>0</v>
      </c>
      <c r="BG221" s="230">
        <f>IF(N221="zákl. přenesená",J221,0)</f>
        <v>0</v>
      </c>
      <c r="BH221" s="230">
        <f>IF(N221="sníž. přenesená",J221,0)</f>
        <v>0</v>
      </c>
      <c r="BI221" s="230">
        <f>IF(N221="nulová",J221,0)</f>
        <v>0</v>
      </c>
      <c r="BJ221" s="17" t="s">
        <v>84</v>
      </c>
      <c r="BK221" s="230">
        <f>ROUND(I221*H221,2)</f>
        <v>0</v>
      </c>
      <c r="BL221" s="17" t="s">
        <v>157</v>
      </c>
      <c r="BM221" s="229" t="s">
        <v>614</v>
      </c>
    </row>
    <row r="222" s="2" customFormat="1" ht="16.5" customHeight="1">
      <c r="A222" s="38"/>
      <c r="B222" s="39"/>
      <c r="C222" s="265" t="s">
        <v>394</v>
      </c>
      <c r="D222" s="265" t="s">
        <v>350</v>
      </c>
      <c r="E222" s="266" t="s">
        <v>1390</v>
      </c>
      <c r="F222" s="267" t="s">
        <v>1391</v>
      </c>
      <c r="G222" s="268" t="s">
        <v>326</v>
      </c>
      <c r="H222" s="269">
        <v>110</v>
      </c>
      <c r="I222" s="270"/>
      <c r="J222" s="271">
        <f>ROUND(I222*H222,2)</f>
        <v>0</v>
      </c>
      <c r="K222" s="267" t="s">
        <v>1</v>
      </c>
      <c r="L222" s="272"/>
      <c r="M222" s="273" t="s">
        <v>1</v>
      </c>
      <c r="N222" s="274" t="s">
        <v>41</v>
      </c>
      <c r="O222" s="91"/>
      <c r="P222" s="227">
        <f>O222*H222</f>
        <v>0</v>
      </c>
      <c r="Q222" s="227">
        <v>0</v>
      </c>
      <c r="R222" s="227">
        <f>Q222*H222</f>
        <v>0</v>
      </c>
      <c r="S222" s="227">
        <v>0</v>
      </c>
      <c r="T222" s="228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29" t="s">
        <v>173</v>
      </c>
      <c r="AT222" s="229" t="s">
        <v>350</v>
      </c>
      <c r="AU222" s="229" t="s">
        <v>84</v>
      </c>
      <c r="AY222" s="17" t="s">
        <v>150</v>
      </c>
      <c r="BE222" s="230">
        <f>IF(N222="základní",J222,0)</f>
        <v>0</v>
      </c>
      <c r="BF222" s="230">
        <f>IF(N222="snížená",J222,0)</f>
        <v>0</v>
      </c>
      <c r="BG222" s="230">
        <f>IF(N222="zákl. přenesená",J222,0)</f>
        <v>0</v>
      </c>
      <c r="BH222" s="230">
        <f>IF(N222="sníž. přenesená",J222,0)</f>
        <v>0</v>
      </c>
      <c r="BI222" s="230">
        <f>IF(N222="nulová",J222,0)</f>
        <v>0</v>
      </c>
      <c r="BJ222" s="17" t="s">
        <v>84</v>
      </c>
      <c r="BK222" s="230">
        <f>ROUND(I222*H222,2)</f>
        <v>0</v>
      </c>
      <c r="BL222" s="17" t="s">
        <v>157</v>
      </c>
      <c r="BM222" s="229" t="s">
        <v>618</v>
      </c>
    </row>
    <row r="223" s="2" customFormat="1">
      <c r="A223" s="38"/>
      <c r="B223" s="39"/>
      <c r="C223" s="218" t="s">
        <v>620</v>
      </c>
      <c r="D223" s="218" t="s">
        <v>152</v>
      </c>
      <c r="E223" s="219" t="s">
        <v>1392</v>
      </c>
      <c r="F223" s="220" t="s">
        <v>1393</v>
      </c>
      <c r="G223" s="221" t="s">
        <v>326</v>
      </c>
      <c r="H223" s="222">
        <v>110</v>
      </c>
      <c r="I223" s="223"/>
      <c r="J223" s="224">
        <f>ROUND(I223*H223,2)</f>
        <v>0</v>
      </c>
      <c r="K223" s="220" t="s">
        <v>1</v>
      </c>
      <c r="L223" s="44"/>
      <c r="M223" s="225" t="s">
        <v>1</v>
      </c>
      <c r="N223" s="226" t="s">
        <v>41</v>
      </c>
      <c r="O223" s="91"/>
      <c r="P223" s="227">
        <f>O223*H223</f>
        <v>0</v>
      </c>
      <c r="Q223" s="227">
        <v>0</v>
      </c>
      <c r="R223" s="227">
        <f>Q223*H223</f>
        <v>0</v>
      </c>
      <c r="S223" s="227">
        <v>0</v>
      </c>
      <c r="T223" s="228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29" t="s">
        <v>157</v>
      </c>
      <c r="AT223" s="229" t="s">
        <v>152</v>
      </c>
      <c r="AU223" s="229" t="s">
        <v>84</v>
      </c>
      <c r="AY223" s="17" t="s">
        <v>150</v>
      </c>
      <c r="BE223" s="230">
        <f>IF(N223="základní",J223,0)</f>
        <v>0</v>
      </c>
      <c r="BF223" s="230">
        <f>IF(N223="snížená",J223,0)</f>
        <v>0</v>
      </c>
      <c r="BG223" s="230">
        <f>IF(N223="zákl. přenesená",J223,0)</f>
        <v>0</v>
      </c>
      <c r="BH223" s="230">
        <f>IF(N223="sníž. přenesená",J223,0)</f>
        <v>0</v>
      </c>
      <c r="BI223" s="230">
        <f>IF(N223="nulová",J223,0)</f>
        <v>0</v>
      </c>
      <c r="BJ223" s="17" t="s">
        <v>84</v>
      </c>
      <c r="BK223" s="230">
        <f>ROUND(I223*H223,2)</f>
        <v>0</v>
      </c>
      <c r="BL223" s="17" t="s">
        <v>157</v>
      </c>
      <c r="BM223" s="229" t="s">
        <v>623</v>
      </c>
    </row>
    <row r="224" s="2" customFormat="1" ht="16.5" customHeight="1">
      <c r="A224" s="38"/>
      <c r="B224" s="39"/>
      <c r="C224" s="265" t="s">
        <v>398</v>
      </c>
      <c r="D224" s="265" t="s">
        <v>350</v>
      </c>
      <c r="E224" s="266" t="s">
        <v>1394</v>
      </c>
      <c r="F224" s="267" t="s">
        <v>1395</v>
      </c>
      <c r="G224" s="268" t="s">
        <v>326</v>
      </c>
      <c r="H224" s="269">
        <v>675</v>
      </c>
      <c r="I224" s="270"/>
      <c r="J224" s="271">
        <f>ROUND(I224*H224,2)</f>
        <v>0</v>
      </c>
      <c r="K224" s="267" t="s">
        <v>1</v>
      </c>
      <c r="L224" s="272"/>
      <c r="M224" s="273" t="s">
        <v>1</v>
      </c>
      <c r="N224" s="274" t="s">
        <v>41</v>
      </c>
      <c r="O224" s="91"/>
      <c r="P224" s="227">
        <f>O224*H224</f>
        <v>0</v>
      </c>
      <c r="Q224" s="227">
        <v>0</v>
      </c>
      <c r="R224" s="227">
        <f>Q224*H224</f>
        <v>0</v>
      </c>
      <c r="S224" s="227">
        <v>0</v>
      </c>
      <c r="T224" s="228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29" t="s">
        <v>173</v>
      </c>
      <c r="AT224" s="229" t="s">
        <v>350</v>
      </c>
      <c r="AU224" s="229" t="s">
        <v>84</v>
      </c>
      <c r="AY224" s="17" t="s">
        <v>150</v>
      </c>
      <c r="BE224" s="230">
        <f>IF(N224="základní",J224,0)</f>
        <v>0</v>
      </c>
      <c r="BF224" s="230">
        <f>IF(N224="snížená",J224,0)</f>
        <v>0</v>
      </c>
      <c r="BG224" s="230">
        <f>IF(N224="zákl. přenesená",J224,0)</f>
        <v>0</v>
      </c>
      <c r="BH224" s="230">
        <f>IF(N224="sníž. přenesená",J224,0)</f>
        <v>0</v>
      </c>
      <c r="BI224" s="230">
        <f>IF(N224="nulová",J224,0)</f>
        <v>0</v>
      </c>
      <c r="BJ224" s="17" t="s">
        <v>84</v>
      </c>
      <c r="BK224" s="230">
        <f>ROUND(I224*H224,2)</f>
        <v>0</v>
      </c>
      <c r="BL224" s="17" t="s">
        <v>157</v>
      </c>
      <c r="BM224" s="229" t="s">
        <v>628</v>
      </c>
    </row>
    <row r="225" s="2" customFormat="1">
      <c r="A225" s="38"/>
      <c r="B225" s="39"/>
      <c r="C225" s="218" t="s">
        <v>632</v>
      </c>
      <c r="D225" s="218" t="s">
        <v>152</v>
      </c>
      <c r="E225" s="219" t="s">
        <v>1392</v>
      </c>
      <c r="F225" s="220" t="s">
        <v>1393</v>
      </c>
      <c r="G225" s="221" t="s">
        <v>326</v>
      </c>
      <c r="H225" s="222">
        <v>675</v>
      </c>
      <c r="I225" s="223"/>
      <c r="J225" s="224">
        <f>ROUND(I225*H225,2)</f>
        <v>0</v>
      </c>
      <c r="K225" s="220" t="s">
        <v>1</v>
      </c>
      <c r="L225" s="44"/>
      <c r="M225" s="225" t="s">
        <v>1</v>
      </c>
      <c r="N225" s="226" t="s">
        <v>41</v>
      </c>
      <c r="O225" s="91"/>
      <c r="P225" s="227">
        <f>O225*H225</f>
        <v>0</v>
      </c>
      <c r="Q225" s="227">
        <v>0</v>
      </c>
      <c r="R225" s="227">
        <f>Q225*H225</f>
        <v>0</v>
      </c>
      <c r="S225" s="227">
        <v>0</v>
      </c>
      <c r="T225" s="228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9" t="s">
        <v>157</v>
      </c>
      <c r="AT225" s="229" t="s">
        <v>152</v>
      </c>
      <c r="AU225" s="229" t="s">
        <v>84</v>
      </c>
      <c r="AY225" s="17" t="s">
        <v>150</v>
      </c>
      <c r="BE225" s="230">
        <f>IF(N225="základní",J225,0)</f>
        <v>0</v>
      </c>
      <c r="BF225" s="230">
        <f>IF(N225="snížená",J225,0)</f>
        <v>0</v>
      </c>
      <c r="BG225" s="230">
        <f>IF(N225="zákl. přenesená",J225,0)</f>
        <v>0</v>
      </c>
      <c r="BH225" s="230">
        <f>IF(N225="sníž. přenesená",J225,0)</f>
        <v>0</v>
      </c>
      <c r="BI225" s="230">
        <f>IF(N225="nulová",J225,0)</f>
        <v>0</v>
      </c>
      <c r="BJ225" s="17" t="s">
        <v>84</v>
      </c>
      <c r="BK225" s="230">
        <f>ROUND(I225*H225,2)</f>
        <v>0</v>
      </c>
      <c r="BL225" s="17" t="s">
        <v>157</v>
      </c>
      <c r="BM225" s="229" t="s">
        <v>635</v>
      </c>
    </row>
    <row r="226" s="2" customFormat="1" ht="16.5" customHeight="1">
      <c r="A226" s="38"/>
      <c r="B226" s="39"/>
      <c r="C226" s="265" t="s">
        <v>403</v>
      </c>
      <c r="D226" s="265" t="s">
        <v>350</v>
      </c>
      <c r="E226" s="266" t="s">
        <v>1390</v>
      </c>
      <c r="F226" s="267" t="s">
        <v>1391</v>
      </c>
      <c r="G226" s="268" t="s">
        <v>326</v>
      </c>
      <c r="H226" s="269">
        <v>110</v>
      </c>
      <c r="I226" s="270"/>
      <c r="J226" s="271">
        <f>ROUND(I226*H226,2)</f>
        <v>0</v>
      </c>
      <c r="K226" s="267" t="s">
        <v>1</v>
      </c>
      <c r="L226" s="272"/>
      <c r="M226" s="273" t="s">
        <v>1</v>
      </c>
      <c r="N226" s="274" t="s">
        <v>41</v>
      </c>
      <c r="O226" s="91"/>
      <c r="P226" s="227">
        <f>O226*H226</f>
        <v>0</v>
      </c>
      <c r="Q226" s="227">
        <v>0</v>
      </c>
      <c r="R226" s="227">
        <f>Q226*H226</f>
        <v>0</v>
      </c>
      <c r="S226" s="227">
        <v>0</v>
      </c>
      <c r="T226" s="228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29" t="s">
        <v>173</v>
      </c>
      <c r="AT226" s="229" t="s">
        <v>350</v>
      </c>
      <c r="AU226" s="229" t="s">
        <v>84</v>
      </c>
      <c r="AY226" s="17" t="s">
        <v>150</v>
      </c>
      <c r="BE226" s="230">
        <f>IF(N226="základní",J226,0)</f>
        <v>0</v>
      </c>
      <c r="BF226" s="230">
        <f>IF(N226="snížená",J226,0)</f>
        <v>0</v>
      </c>
      <c r="BG226" s="230">
        <f>IF(N226="zákl. přenesená",J226,0)</f>
        <v>0</v>
      </c>
      <c r="BH226" s="230">
        <f>IF(N226="sníž. přenesená",J226,0)</f>
        <v>0</v>
      </c>
      <c r="BI226" s="230">
        <f>IF(N226="nulová",J226,0)</f>
        <v>0</v>
      </c>
      <c r="BJ226" s="17" t="s">
        <v>84</v>
      </c>
      <c r="BK226" s="230">
        <f>ROUND(I226*H226,2)</f>
        <v>0</v>
      </c>
      <c r="BL226" s="17" t="s">
        <v>157</v>
      </c>
      <c r="BM226" s="229" t="s">
        <v>639</v>
      </c>
    </row>
    <row r="227" s="2" customFormat="1">
      <c r="A227" s="38"/>
      <c r="B227" s="39"/>
      <c r="C227" s="218" t="s">
        <v>640</v>
      </c>
      <c r="D227" s="218" t="s">
        <v>152</v>
      </c>
      <c r="E227" s="219" t="s">
        <v>1392</v>
      </c>
      <c r="F227" s="220" t="s">
        <v>1393</v>
      </c>
      <c r="G227" s="221" t="s">
        <v>326</v>
      </c>
      <c r="H227" s="222">
        <v>110</v>
      </c>
      <c r="I227" s="223"/>
      <c r="J227" s="224">
        <f>ROUND(I227*H227,2)</f>
        <v>0</v>
      </c>
      <c r="K227" s="220" t="s">
        <v>1</v>
      </c>
      <c r="L227" s="44"/>
      <c r="M227" s="225" t="s">
        <v>1</v>
      </c>
      <c r="N227" s="226" t="s">
        <v>41</v>
      </c>
      <c r="O227" s="91"/>
      <c r="P227" s="227">
        <f>O227*H227</f>
        <v>0</v>
      </c>
      <c r="Q227" s="227">
        <v>0</v>
      </c>
      <c r="R227" s="227">
        <f>Q227*H227</f>
        <v>0</v>
      </c>
      <c r="S227" s="227">
        <v>0</v>
      </c>
      <c r="T227" s="228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29" t="s">
        <v>157</v>
      </c>
      <c r="AT227" s="229" t="s">
        <v>152</v>
      </c>
      <c r="AU227" s="229" t="s">
        <v>84</v>
      </c>
      <c r="AY227" s="17" t="s">
        <v>150</v>
      </c>
      <c r="BE227" s="230">
        <f>IF(N227="základní",J227,0)</f>
        <v>0</v>
      </c>
      <c r="BF227" s="230">
        <f>IF(N227="snížená",J227,0)</f>
        <v>0</v>
      </c>
      <c r="BG227" s="230">
        <f>IF(N227="zákl. přenesená",J227,0)</f>
        <v>0</v>
      </c>
      <c r="BH227" s="230">
        <f>IF(N227="sníž. přenesená",J227,0)</f>
        <v>0</v>
      </c>
      <c r="BI227" s="230">
        <f>IF(N227="nulová",J227,0)</f>
        <v>0</v>
      </c>
      <c r="BJ227" s="17" t="s">
        <v>84</v>
      </c>
      <c r="BK227" s="230">
        <f>ROUND(I227*H227,2)</f>
        <v>0</v>
      </c>
      <c r="BL227" s="17" t="s">
        <v>157</v>
      </c>
      <c r="BM227" s="229" t="s">
        <v>643</v>
      </c>
    </row>
    <row r="228" s="2" customFormat="1" ht="16.5" customHeight="1">
      <c r="A228" s="38"/>
      <c r="B228" s="39"/>
      <c r="C228" s="265" t="s">
        <v>418</v>
      </c>
      <c r="D228" s="265" t="s">
        <v>350</v>
      </c>
      <c r="E228" s="266" t="s">
        <v>1396</v>
      </c>
      <c r="F228" s="267" t="s">
        <v>1397</v>
      </c>
      <c r="G228" s="268" t="s">
        <v>326</v>
      </c>
      <c r="H228" s="269">
        <v>10</v>
      </c>
      <c r="I228" s="270"/>
      <c r="J228" s="271">
        <f>ROUND(I228*H228,2)</f>
        <v>0</v>
      </c>
      <c r="K228" s="267" t="s">
        <v>1</v>
      </c>
      <c r="L228" s="272"/>
      <c r="M228" s="273" t="s">
        <v>1</v>
      </c>
      <c r="N228" s="274" t="s">
        <v>41</v>
      </c>
      <c r="O228" s="91"/>
      <c r="P228" s="227">
        <f>O228*H228</f>
        <v>0</v>
      </c>
      <c r="Q228" s="227">
        <v>0</v>
      </c>
      <c r="R228" s="227">
        <f>Q228*H228</f>
        <v>0</v>
      </c>
      <c r="S228" s="227">
        <v>0</v>
      </c>
      <c r="T228" s="228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29" t="s">
        <v>173</v>
      </c>
      <c r="AT228" s="229" t="s">
        <v>350</v>
      </c>
      <c r="AU228" s="229" t="s">
        <v>84</v>
      </c>
      <c r="AY228" s="17" t="s">
        <v>150</v>
      </c>
      <c r="BE228" s="230">
        <f>IF(N228="základní",J228,0)</f>
        <v>0</v>
      </c>
      <c r="BF228" s="230">
        <f>IF(N228="snížená",J228,0)</f>
        <v>0</v>
      </c>
      <c r="BG228" s="230">
        <f>IF(N228="zákl. přenesená",J228,0)</f>
        <v>0</v>
      </c>
      <c r="BH228" s="230">
        <f>IF(N228="sníž. přenesená",J228,0)</f>
        <v>0</v>
      </c>
      <c r="BI228" s="230">
        <f>IF(N228="nulová",J228,0)</f>
        <v>0</v>
      </c>
      <c r="BJ228" s="17" t="s">
        <v>84</v>
      </c>
      <c r="BK228" s="230">
        <f>ROUND(I228*H228,2)</f>
        <v>0</v>
      </c>
      <c r="BL228" s="17" t="s">
        <v>157</v>
      </c>
      <c r="BM228" s="229" t="s">
        <v>646</v>
      </c>
    </row>
    <row r="229" s="2" customFormat="1">
      <c r="A229" s="38"/>
      <c r="B229" s="39"/>
      <c r="C229" s="218" t="s">
        <v>648</v>
      </c>
      <c r="D229" s="218" t="s">
        <v>152</v>
      </c>
      <c r="E229" s="219" t="s">
        <v>1398</v>
      </c>
      <c r="F229" s="220" t="s">
        <v>1399</v>
      </c>
      <c r="G229" s="221" t="s">
        <v>326</v>
      </c>
      <c r="H229" s="222">
        <v>10</v>
      </c>
      <c r="I229" s="223"/>
      <c r="J229" s="224">
        <f>ROUND(I229*H229,2)</f>
        <v>0</v>
      </c>
      <c r="K229" s="220" t="s">
        <v>1</v>
      </c>
      <c r="L229" s="44"/>
      <c r="M229" s="225" t="s">
        <v>1</v>
      </c>
      <c r="N229" s="226" t="s">
        <v>41</v>
      </c>
      <c r="O229" s="91"/>
      <c r="P229" s="227">
        <f>O229*H229</f>
        <v>0</v>
      </c>
      <c r="Q229" s="227">
        <v>0</v>
      </c>
      <c r="R229" s="227">
        <f>Q229*H229</f>
        <v>0</v>
      </c>
      <c r="S229" s="227">
        <v>0</v>
      </c>
      <c r="T229" s="228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9" t="s">
        <v>157</v>
      </c>
      <c r="AT229" s="229" t="s">
        <v>152</v>
      </c>
      <c r="AU229" s="229" t="s">
        <v>84</v>
      </c>
      <c r="AY229" s="17" t="s">
        <v>150</v>
      </c>
      <c r="BE229" s="230">
        <f>IF(N229="základní",J229,0)</f>
        <v>0</v>
      </c>
      <c r="BF229" s="230">
        <f>IF(N229="snížená",J229,0)</f>
        <v>0</v>
      </c>
      <c r="BG229" s="230">
        <f>IF(N229="zákl. přenesená",J229,0)</f>
        <v>0</v>
      </c>
      <c r="BH229" s="230">
        <f>IF(N229="sníž. přenesená",J229,0)</f>
        <v>0</v>
      </c>
      <c r="BI229" s="230">
        <f>IF(N229="nulová",J229,0)</f>
        <v>0</v>
      </c>
      <c r="BJ229" s="17" t="s">
        <v>84</v>
      </c>
      <c r="BK229" s="230">
        <f>ROUND(I229*H229,2)</f>
        <v>0</v>
      </c>
      <c r="BL229" s="17" t="s">
        <v>157</v>
      </c>
      <c r="BM229" s="229" t="s">
        <v>651</v>
      </c>
    </row>
    <row r="230" s="2" customFormat="1" ht="16.5" customHeight="1">
      <c r="A230" s="38"/>
      <c r="B230" s="39"/>
      <c r="C230" s="265" t="s">
        <v>422</v>
      </c>
      <c r="D230" s="265" t="s">
        <v>350</v>
      </c>
      <c r="E230" s="266" t="s">
        <v>1400</v>
      </c>
      <c r="F230" s="267" t="s">
        <v>1401</v>
      </c>
      <c r="G230" s="268" t="s">
        <v>326</v>
      </c>
      <c r="H230" s="269">
        <v>675</v>
      </c>
      <c r="I230" s="270"/>
      <c r="J230" s="271">
        <f>ROUND(I230*H230,2)</f>
        <v>0</v>
      </c>
      <c r="K230" s="267" t="s">
        <v>1</v>
      </c>
      <c r="L230" s="272"/>
      <c r="M230" s="273" t="s">
        <v>1</v>
      </c>
      <c r="N230" s="274" t="s">
        <v>41</v>
      </c>
      <c r="O230" s="91"/>
      <c r="P230" s="227">
        <f>O230*H230</f>
        <v>0</v>
      </c>
      <c r="Q230" s="227">
        <v>0</v>
      </c>
      <c r="R230" s="227">
        <f>Q230*H230</f>
        <v>0</v>
      </c>
      <c r="S230" s="227">
        <v>0</v>
      </c>
      <c r="T230" s="228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29" t="s">
        <v>173</v>
      </c>
      <c r="AT230" s="229" t="s">
        <v>350</v>
      </c>
      <c r="AU230" s="229" t="s">
        <v>84</v>
      </c>
      <c r="AY230" s="17" t="s">
        <v>150</v>
      </c>
      <c r="BE230" s="230">
        <f>IF(N230="základní",J230,0)</f>
        <v>0</v>
      </c>
      <c r="BF230" s="230">
        <f>IF(N230="snížená",J230,0)</f>
        <v>0</v>
      </c>
      <c r="BG230" s="230">
        <f>IF(N230="zákl. přenesená",J230,0)</f>
        <v>0</v>
      </c>
      <c r="BH230" s="230">
        <f>IF(N230="sníž. přenesená",J230,0)</f>
        <v>0</v>
      </c>
      <c r="BI230" s="230">
        <f>IF(N230="nulová",J230,0)</f>
        <v>0</v>
      </c>
      <c r="BJ230" s="17" t="s">
        <v>84</v>
      </c>
      <c r="BK230" s="230">
        <f>ROUND(I230*H230,2)</f>
        <v>0</v>
      </c>
      <c r="BL230" s="17" t="s">
        <v>157</v>
      </c>
      <c r="BM230" s="229" t="s">
        <v>654</v>
      </c>
    </row>
    <row r="231" s="2" customFormat="1">
      <c r="A231" s="38"/>
      <c r="B231" s="39"/>
      <c r="C231" s="218" t="s">
        <v>655</v>
      </c>
      <c r="D231" s="218" t="s">
        <v>152</v>
      </c>
      <c r="E231" s="219" t="s">
        <v>1392</v>
      </c>
      <c r="F231" s="220" t="s">
        <v>1393</v>
      </c>
      <c r="G231" s="221" t="s">
        <v>326</v>
      </c>
      <c r="H231" s="222">
        <v>675</v>
      </c>
      <c r="I231" s="223"/>
      <c r="J231" s="224">
        <f>ROUND(I231*H231,2)</f>
        <v>0</v>
      </c>
      <c r="K231" s="220" t="s">
        <v>1</v>
      </c>
      <c r="L231" s="44"/>
      <c r="M231" s="225" t="s">
        <v>1</v>
      </c>
      <c r="N231" s="226" t="s">
        <v>41</v>
      </c>
      <c r="O231" s="91"/>
      <c r="P231" s="227">
        <f>O231*H231</f>
        <v>0</v>
      </c>
      <c r="Q231" s="227">
        <v>0</v>
      </c>
      <c r="R231" s="227">
        <f>Q231*H231</f>
        <v>0</v>
      </c>
      <c r="S231" s="227">
        <v>0</v>
      </c>
      <c r="T231" s="228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29" t="s">
        <v>157</v>
      </c>
      <c r="AT231" s="229" t="s">
        <v>152</v>
      </c>
      <c r="AU231" s="229" t="s">
        <v>84</v>
      </c>
      <c r="AY231" s="17" t="s">
        <v>150</v>
      </c>
      <c r="BE231" s="230">
        <f>IF(N231="základní",J231,0)</f>
        <v>0</v>
      </c>
      <c r="BF231" s="230">
        <f>IF(N231="snížená",J231,0)</f>
        <v>0</v>
      </c>
      <c r="BG231" s="230">
        <f>IF(N231="zákl. přenesená",J231,0)</f>
        <v>0</v>
      </c>
      <c r="BH231" s="230">
        <f>IF(N231="sníž. přenesená",J231,0)</f>
        <v>0</v>
      </c>
      <c r="BI231" s="230">
        <f>IF(N231="nulová",J231,0)</f>
        <v>0</v>
      </c>
      <c r="BJ231" s="17" t="s">
        <v>84</v>
      </c>
      <c r="BK231" s="230">
        <f>ROUND(I231*H231,2)</f>
        <v>0</v>
      </c>
      <c r="BL231" s="17" t="s">
        <v>157</v>
      </c>
      <c r="BM231" s="229" t="s">
        <v>658</v>
      </c>
    </row>
    <row r="232" s="2" customFormat="1" ht="16.5" customHeight="1">
      <c r="A232" s="38"/>
      <c r="B232" s="39"/>
      <c r="C232" s="265" t="s">
        <v>427</v>
      </c>
      <c r="D232" s="265" t="s">
        <v>350</v>
      </c>
      <c r="E232" s="266" t="s">
        <v>1402</v>
      </c>
      <c r="F232" s="267" t="s">
        <v>1403</v>
      </c>
      <c r="G232" s="268" t="s">
        <v>326</v>
      </c>
      <c r="H232" s="269">
        <v>15</v>
      </c>
      <c r="I232" s="270"/>
      <c r="J232" s="271">
        <f>ROUND(I232*H232,2)</f>
        <v>0</v>
      </c>
      <c r="K232" s="267" t="s">
        <v>1</v>
      </c>
      <c r="L232" s="272"/>
      <c r="M232" s="273" t="s">
        <v>1</v>
      </c>
      <c r="N232" s="274" t="s">
        <v>41</v>
      </c>
      <c r="O232" s="91"/>
      <c r="P232" s="227">
        <f>O232*H232</f>
        <v>0</v>
      </c>
      <c r="Q232" s="227">
        <v>0</v>
      </c>
      <c r="R232" s="227">
        <f>Q232*H232</f>
        <v>0</v>
      </c>
      <c r="S232" s="227">
        <v>0</v>
      </c>
      <c r="T232" s="228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29" t="s">
        <v>173</v>
      </c>
      <c r="AT232" s="229" t="s">
        <v>350</v>
      </c>
      <c r="AU232" s="229" t="s">
        <v>84</v>
      </c>
      <c r="AY232" s="17" t="s">
        <v>150</v>
      </c>
      <c r="BE232" s="230">
        <f>IF(N232="základní",J232,0)</f>
        <v>0</v>
      </c>
      <c r="BF232" s="230">
        <f>IF(N232="snížená",J232,0)</f>
        <v>0</v>
      </c>
      <c r="BG232" s="230">
        <f>IF(N232="zákl. přenesená",J232,0)</f>
        <v>0</v>
      </c>
      <c r="BH232" s="230">
        <f>IF(N232="sníž. přenesená",J232,0)</f>
        <v>0</v>
      </c>
      <c r="BI232" s="230">
        <f>IF(N232="nulová",J232,0)</f>
        <v>0</v>
      </c>
      <c r="BJ232" s="17" t="s">
        <v>84</v>
      </c>
      <c r="BK232" s="230">
        <f>ROUND(I232*H232,2)</f>
        <v>0</v>
      </c>
      <c r="BL232" s="17" t="s">
        <v>157</v>
      </c>
      <c r="BM232" s="229" t="s">
        <v>663</v>
      </c>
    </row>
    <row r="233" s="2" customFormat="1">
      <c r="A233" s="38"/>
      <c r="B233" s="39"/>
      <c r="C233" s="218" t="s">
        <v>664</v>
      </c>
      <c r="D233" s="218" t="s">
        <v>152</v>
      </c>
      <c r="E233" s="219" t="s">
        <v>1404</v>
      </c>
      <c r="F233" s="220" t="s">
        <v>1405</v>
      </c>
      <c r="G233" s="221" t="s">
        <v>326</v>
      </c>
      <c r="H233" s="222">
        <v>15</v>
      </c>
      <c r="I233" s="223"/>
      <c r="J233" s="224">
        <f>ROUND(I233*H233,2)</f>
        <v>0</v>
      </c>
      <c r="K233" s="220" t="s">
        <v>1</v>
      </c>
      <c r="L233" s="44"/>
      <c r="M233" s="225" t="s">
        <v>1</v>
      </c>
      <c r="N233" s="226" t="s">
        <v>41</v>
      </c>
      <c r="O233" s="91"/>
      <c r="P233" s="227">
        <f>O233*H233</f>
        <v>0</v>
      </c>
      <c r="Q233" s="227">
        <v>0</v>
      </c>
      <c r="R233" s="227">
        <f>Q233*H233</f>
        <v>0</v>
      </c>
      <c r="S233" s="227">
        <v>0</v>
      </c>
      <c r="T233" s="228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29" t="s">
        <v>157</v>
      </c>
      <c r="AT233" s="229" t="s">
        <v>152</v>
      </c>
      <c r="AU233" s="229" t="s">
        <v>84</v>
      </c>
      <c r="AY233" s="17" t="s">
        <v>150</v>
      </c>
      <c r="BE233" s="230">
        <f>IF(N233="základní",J233,0)</f>
        <v>0</v>
      </c>
      <c r="BF233" s="230">
        <f>IF(N233="snížená",J233,0)</f>
        <v>0</v>
      </c>
      <c r="BG233" s="230">
        <f>IF(N233="zákl. přenesená",J233,0)</f>
        <v>0</v>
      </c>
      <c r="BH233" s="230">
        <f>IF(N233="sníž. přenesená",J233,0)</f>
        <v>0</v>
      </c>
      <c r="BI233" s="230">
        <f>IF(N233="nulová",J233,0)</f>
        <v>0</v>
      </c>
      <c r="BJ233" s="17" t="s">
        <v>84</v>
      </c>
      <c r="BK233" s="230">
        <f>ROUND(I233*H233,2)</f>
        <v>0</v>
      </c>
      <c r="BL233" s="17" t="s">
        <v>157</v>
      </c>
      <c r="BM233" s="229" t="s">
        <v>667</v>
      </c>
    </row>
    <row r="234" s="2" customFormat="1" ht="16.5" customHeight="1">
      <c r="A234" s="38"/>
      <c r="B234" s="39"/>
      <c r="C234" s="265" t="s">
        <v>431</v>
      </c>
      <c r="D234" s="265" t="s">
        <v>350</v>
      </c>
      <c r="E234" s="266" t="s">
        <v>1406</v>
      </c>
      <c r="F234" s="267" t="s">
        <v>1407</v>
      </c>
      <c r="G234" s="268" t="s">
        <v>326</v>
      </c>
      <c r="H234" s="269">
        <v>85</v>
      </c>
      <c r="I234" s="270"/>
      <c r="J234" s="271">
        <f>ROUND(I234*H234,2)</f>
        <v>0</v>
      </c>
      <c r="K234" s="267" t="s">
        <v>1</v>
      </c>
      <c r="L234" s="272"/>
      <c r="M234" s="273" t="s">
        <v>1</v>
      </c>
      <c r="N234" s="274" t="s">
        <v>41</v>
      </c>
      <c r="O234" s="91"/>
      <c r="P234" s="227">
        <f>O234*H234</f>
        <v>0</v>
      </c>
      <c r="Q234" s="227">
        <v>0</v>
      </c>
      <c r="R234" s="227">
        <f>Q234*H234</f>
        <v>0</v>
      </c>
      <c r="S234" s="227">
        <v>0</v>
      </c>
      <c r="T234" s="228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29" t="s">
        <v>173</v>
      </c>
      <c r="AT234" s="229" t="s">
        <v>350</v>
      </c>
      <c r="AU234" s="229" t="s">
        <v>84</v>
      </c>
      <c r="AY234" s="17" t="s">
        <v>150</v>
      </c>
      <c r="BE234" s="230">
        <f>IF(N234="základní",J234,0)</f>
        <v>0</v>
      </c>
      <c r="BF234" s="230">
        <f>IF(N234="snížená",J234,0)</f>
        <v>0</v>
      </c>
      <c r="BG234" s="230">
        <f>IF(N234="zákl. přenesená",J234,0)</f>
        <v>0</v>
      </c>
      <c r="BH234" s="230">
        <f>IF(N234="sníž. přenesená",J234,0)</f>
        <v>0</v>
      </c>
      <c r="BI234" s="230">
        <f>IF(N234="nulová",J234,0)</f>
        <v>0</v>
      </c>
      <c r="BJ234" s="17" t="s">
        <v>84</v>
      </c>
      <c r="BK234" s="230">
        <f>ROUND(I234*H234,2)</f>
        <v>0</v>
      </c>
      <c r="BL234" s="17" t="s">
        <v>157</v>
      </c>
      <c r="BM234" s="229" t="s">
        <v>671</v>
      </c>
    </row>
    <row r="235" s="2" customFormat="1">
      <c r="A235" s="38"/>
      <c r="B235" s="39"/>
      <c r="C235" s="218" t="s">
        <v>673</v>
      </c>
      <c r="D235" s="218" t="s">
        <v>152</v>
      </c>
      <c r="E235" s="219" t="s">
        <v>1404</v>
      </c>
      <c r="F235" s="220" t="s">
        <v>1405</v>
      </c>
      <c r="G235" s="221" t="s">
        <v>326</v>
      </c>
      <c r="H235" s="222">
        <v>85</v>
      </c>
      <c r="I235" s="223"/>
      <c r="J235" s="224">
        <f>ROUND(I235*H235,2)</f>
        <v>0</v>
      </c>
      <c r="K235" s="220" t="s">
        <v>1</v>
      </c>
      <c r="L235" s="44"/>
      <c r="M235" s="225" t="s">
        <v>1</v>
      </c>
      <c r="N235" s="226" t="s">
        <v>41</v>
      </c>
      <c r="O235" s="91"/>
      <c r="P235" s="227">
        <f>O235*H235</f>
        <v>0</v>
      </c>
      <c r="Q235" s="227">
        <v>0</v>
      </c>
      <c r="R235" s="227">
        <f>Q235*H235</f>
        <v>0</v>
      </c>
      <c r="S235" s="227">
        <v>0</v>
      </c>
      <c r="T235" s="228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29" t="s">
        <v>157</v>
      </c>
      <c r="AT235" s="229" t="s">
        <v>152</v>
      </c>
      <c r="AU235" s="229" t="s">
        <v>84</v>
      </c>
      <c r="AY235" s="17" t="s">
        <v>150</v>
      </c>
      <c r="BE235" s="230">
        <f>IF(N235="základní",J235,0)</f>
        <v>0</v>
      </c>
      <c r="BF235" s="230">
        <f>IF(N235="snížená",J235,0)</f>
        <v>0</v>
      </c>
      <c r="BG235" s="230">
        <f>IF(N235="zákl. přenesená",J235,0)</f>
        <v>0</v>
      </c>
      <c r="BH235" s="230">
        <f>IF(N235="sníž. přenesená",J235,0)</f>
        <v>0</v>
      </c>
      <c r="BI235" s="230">
        <f>IF(N235="nulová",J235,0)</f>
        <v>0</v>
      </c>
      <c r="BJ235" s="17" t="s">
        <v>84</v>
      </c>
      <c r="BK235" s="230">
        <f>ROUND(I235*H235,2)</f>
        <v>0</v>
      </c>
      <c r="BL235" s="17" t="s">
        <v>157</v>
      </c>
      <c r="BM235" s="229" t="s">
        <v>676</v>
      </c>
    </row>
    <row r="236" s="2" customFormat="1" ht="16.5" customHeight="1">
      <c r="A236" s="38"/>
      <c r="B236" s="39"/>
      <c r="C236" s="265" t="s">
        <v>435</v>
      </c>
      <c r="D236" s="265" t="s">
        <v>350</v>
      </c>
      <c r="E236" s="266" t="s">
        <v>1408</v>
      </c>
      <c r="F236" s="267" t="s">
        <v>1409</v>
      </c>
      <c r="G236" s="268" t="s">
        <v>326</v>
      </c>
      <c r="H236" s="269">
        <v>45</v>
      </c>
      <c r="I236" s="270"/>
      <c r="J236" s="271">
        <f>ROUND(I236*H236,2)</f>
        <v>0</v>
      </c>
      <c r="K236" s="267" t="s">
        <v>1</v>
      </c>
      <c r="L236" s="272"/>
      <c r="M236" s="273" t="s">
        <v>1</v>
      </c>
      <c r="N236" s="274" t="s">
        <v>41</v>
      </c>
      <c r="O236" s="91"/>
      <c r="P236" s="227">
        <f>O236*H236</f>
        <v>0</v>
      </c>
      <c r="Q236" s="227">
        <v>0</v>
      </c>
      <c r="R236" s="227">
        <f>Q236*H236</f>
        <v>0</v>
      </c>
      <c r="S236" s="227">
        <v>0</v>
      </c>
      <c r="T236" s="228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29" t="s">
        <v>173</v>
      </c>
      <c r="AT236" s="229" t="s">
        <v>350</v>
      </c>
      <c r="AU236" s="229" t="s">
        <v>84</v>
      </c>
      <c r="AY236" s="17" t="s">
        <v>150</v>
      </c>
      <c r="BE236" s="230">
        <f>IF(N236="základní",J236,0)</f>
        <v>0</v>
      </c>
      <c r="BF236" s="230">
        <f>IF(N236="snížená",J236,0)</f>
        <v>0</v>
      </c>
      <c r="BG236" s="230">
        <f>IF(N236="zákl. přenesená",J236,0)</f>
        <v>0</v>
      </c>
      <c r="BH236" s="230">
        <f>IF(N236="sníž. přenesená",J236,0)</f>
        <v>0</v>
      </c>
      <c r="BI236" s="230">
        <f>IF(N236="nulová",J236,0)</f>
        <v>0</v>
      </c>
      <c r="BJ236" s="17" t="s">
        <v>84</v>
      </c>
      <c r="BK236" s="230">
        <f>ROUND(I236*H236,2)</f>
        <v>0</v>
      </c>
      <c r="BL236" s="17" t="s">
        <v>157</v>
      </c>
      <c r="BM236" s="229" t="s">
        <v>679</v>
      </c>
    </row>
    <row r="237" s="2" customFormat="1">
      <c r="A237" s="38"/>
      <c r="B237" s="39"/>
      <c r="C237" s="218" t="s">
        <v>681</v>
      </c>
      <c r="D237" s="218" t="s">
        <v>152</v>
      </c>
      <c r="E237" s="219" t="s">
        <v>1392</v>
      </c>
      <c r="F237" s="220" t="s">
        <v>1393</v>
      </c>
      <c r="G237" s="221" t="s">
        <v>326</v>
      </c>
      <c r="H237" s="222">
        <v>45</v>
      </c>
      <c r="I237" s="223"/>
      <c r="J237" s="224">
        <f>ROUND(I237*H237,2)</f>
        <v>0</v>
      </c>
      <c r="K237" s="220" t="s">
        <v>1</v>
      </c>
      <c r="L237" s="44"/>
      <c r="M237" s="225" t="s">
        <v>1</v>
      </c>
      <c r="N237" s="226" t="s">
        <v>41</v>
      </c>
      <c r="O237" s="91"/>
      <c r="P237" s="227">
        <f>O237*H237</f>
        <v>0</v>
      </c>
      <c r="Q237" s="227">
        <v>0</v>
      </c>
      <c r="R237" s="227">
        <f>Q237*H237</f>
        <v>0</v>
      </c>
      <c r="S237" s="227">
        <v>0</v>
      </c>
      <c r="T237" s="228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29" t="s">
        <v>157</v>
      </c>
      <c r="AT237" s="229" t="s">
        <v>152</v>
      </c>
      <c r="AU237" s="229" t="s">
        <v>84</v>
      </c>
      <c r="AY237" s="17" t="s">
        <v>150</v>
      </c>
      <c r="BE237" s="230">
        <f>IF(N237="základní",J237,0)</f>
        <v>0</v>
      </c>
      <c r="BF237" s="230">
        <f>IF(N237="snížená",J237,0)</f>
        <v>0</v>
      </c>
      <c r="BG237" s="230">
        <f>IF(N237="zákl. přenesená",J237,0)</f>
        <v>0</v>
      </c>
      <c r="BH237" s="230">
        <f>IF(N237="sníž. přenesená",J237,0)</f>
        <v>0</v>
      </c>
      <c r="BI237" s="230">
        <f>IF(N237="nulová",J237,0)</f>
        <v>0</v>
      </c>
      <c r="BJ237" s="17" t="s">
        <v>84</v>
      </c>
      <c r="BK237" s="230">
        <f>ROUND(I237*H237,2)</f>
        <v>0</v>
      </c>
      <c r="BL237" s="17" t="s">
        <v>157</v>
      </c>
      <c r="BM237" s="229" t="s">
        <v>684</v>
      </c>
    </row>
    <row r="238" s="2" customFormat="1" ht="16.5" customHeight="1">
      <c r="A238" s="38"/>
      <c r="B238" s="39"/>
      <c r="C238" s="265" t="s">
        <v>442</v>
      </c>
      <c r="D238" s="265" t="s">
        <v>350</v>
      </c>
      <c r="E238" s="266" t="s">
        <v>1410</v>
      </c>
      <c r="F238" s="267" t="s">
        <v>1411</v>
      </c>
      <c r="G238" s="268" t="s">
        <v>326</v>
      </c>
      <c r="H238" s="269">
        <v>15</v>
      </c>
      <c r="I238" s="270"/>
      <c r="J238" s="271">
        <f>ROUND(I238*H238,2)</f>
        <v>0</v>
      </c>
      <c r="K238" s="267" t="s">
        <v>1</v>
      </c>
      <c r="L238" s="272"/>
      <c r="M238" s="273" t="s">
        <v>1</v>
      </c>
      <c r="N238" s="274" t="s">
        <v>41</v>
      </c>
      <c r="O238" s="91"/>
      <c r="P238" s="227">
        <f>O238*H238</f>
        <v>0</v>
      </c>
      <c r="Q238" s="227">
        <v>0</v>
      </c>
      <c r="R238" s="227">
        <f>Q238*H238</f>
        <v>0</v>
      </c>
      <c r="S238" s="227">
        <v>0</v>
      </c>
      <c r="T238" s="228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29" t="s">
        <v>173</v>
      </c>
      <c r="AT238" s="229" t="s">
        <v>350</v>
      </c>
      <c r="AU238" s="229" t="s">
        <v>84</v>
      </c>
      <c r="AY238" s="17" t="s">
        <v>150</v>
      </c>
      <c r="BE238" s="230">
        <f>IF(N238="základní",J238,0)</f>
        <v>0</v>
      </c>
      <c r="BF238" s="230">
        <f>IF(N238="snížená",J238,0)</f>
        <v>0</v>
      </c>
      <c r="BG238" s="230">
        <f>IF(N238="zákl. přenesená",J238,0)</f>
        <v>0</v>
      </c>
      <c r="BH238" s="230">
        <f>IF(N238="sníž. přenesená",J238,0)</f>
        <v>0</v>
      </c>
      <c r="BI238" s="230">
        <f>IF(N238="nulová",J238,0)</f>
        <v>0</v>
      </c>
      <c r="BJ238" s="17" t="s">
        <v>84</v>
      </c>
      <c r="BK238" s="230">
        <f>ROUND(I238*H238,2)</f>
        <v>0</v>
      </c>
      <c r="BL238" s="17" t="s">
        <v>157</v>
      </c>
      <c r="BM238" s="229" t="s">
        <v>689</v>
      </c>
    </row>
    <row r="239" s="2" customFormat="1">
      <c r="A239" s="38"/>
      <c r="B239" s="39"/>
      <c r="C239" s="218" t="s">
        <v>690</v>
      </c>
      <c r="D239" s="218" t="s">
        <v>152</v>
      </c>
      <c r="E239" s="219" t="s">
        <v>1412</v>
      </c>
      <c r="F239" s="220" t="s">
        <v>1413</v>
      </c>
      <c r="G239" s="221" t="s">
        <v>326</v>
      </c>
      <c r="H239" s="222">
        <v>15</v>
      </c>
      <c r="I239" s="223"/>
      <c r="J239" s="224">
        <f>ROUND(I239*H239,2)</f>
        <v>0</v>
      </c>
      <c r="K239" s="220" t="s">
        <v>1</v>
      </c>
      <c r="L239" s="44"/>
      <c r="M239" s="225" t="s">
        <v>1</v>
      </c>
      <c r="N239" s="226" t="s">
        <v>41</v>
      </c>
      <c r="O239" s="91"/>
      <c r="P239" s="227">
        <f>O239*H239</f>
        <v>0</v>
      </c>
      <c r="Q239" s="227">
        <v>0</v>
      </c>
      <c r="R239" s="227">
        <f>Q239*H239</f>
        <v>0</v>
      </c>
      <c r="S239" s="227">
        <v>0</v>
      </c>
      <c r="T239" s="228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29" t="s">
        <v>157</v>
      </c>
      <c r="AT239" s="229" t="s">
        <v>152</v>
      </c>
      <c r="AU239" s="229" t="s">
        <v>84</v>
      </c>
      <c r="AY239" s="17" t="s">
        <v>150</v>
      </c>
      <c r="BE239" s="230">
        <f>IF(N239="základní",J239,0)</f>
        <v>0</v>
      </c>
      <c r="BF239" s="230">
        <f>IF(N239="snížená",J239,0)</f>
        <v>0</v>
      </c>
      <c r="BG239" s="230">
        <f>IF(N239="zákl. přenesená",J239,0)</f>
        <v>0</v>
      </c>
      <c r="BH239" s="230">
        <f>IF(N239="sníž. přenesená",J239,0)</f>
        <v>0</v>
      </c>
      <c r="BI239" s="230">
        <f>IF(N239="nulová",J239,0)</f>
        <v>0</v>
      </c>
      <c r="BJ239" s="17" t="s">
        <v>84</v>
      </c>
      <c r="BK239" s="230">
        <f>ROUND(I239*H239,2)</f>
        <v>0</v>
      </c>
      <c r="BL239" s="17" t="s">
        <v>157</v>
      </c>
      <c r="BM239" s="229" t="s">
        <v>693</v>
      </c>
    </row>
    <row r="240" s="2" customFormat="1" ht="16.5" customHeight="1">
      <c r="A240" s="38"/>
      <c r="B240" s="39"/>
      <c r="C240" s="265" t="s">
        <v>446</v>
      </c>
      <c r="D240" s="265" t="s">
        <v>350</v>
      </c>
      <c r="E240" s="266" t="s">
        <v>1414</v>
      </c>
      <c r="F240" s="267" t="s">
        <v>1415</v>
      </c>
      <c r="G240" s="268" t="s">
        <v>326</v>
      </c>
      <c r="H240" s="269">
        <v>200</v>
      </c>
      <c r="I240" s="270"/>
      <c r="J240" s="271">
        <f>ROUND(I240*H240,2)</f>
        <v>0</v>
      </c>
      <c r="K240" s="267" t="s">
        <v>1</v>
      </c>
      <c r="L240" s="272"/>
      <c r="M240" s="273" t="s">
        <v>1</v>
      </c>
      <c r="N240" s="274" t="s">
        <v>41</v>
      </c>
      <c r="O240" s="91"/>
      <c r="P240" s="227">
        <f>O240*H240</f>
        <v>0</v>
      </c>
      <c r="Q240" s="227">
        <v>0</v>
      </c>
      <c r="R240" s="227">
        <f>Q240*H240</f>
        <v>0</v>
      </c>
      <c r="S240" s="227">
        <v>0</v>
      </c>
      <c r="T240" s="228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29" t="s">
        <v>173</v>
      </c>
      <c r="AT240" s="229" t="s">
        <v>350</v>
      </c>
      <c r="AU240" s="229" t="s">
        <v>84</v>
      </c>
      <c r="AY240" s="17" t="s">
        <v>150</v>
      </c>
      <c r="BE240" s="230">
        <f>IF(N240="základní",J240,0)</f>
        <v>0</v>
      </c>
      <c r="BF240" s="230">
        <f>IF(N240="snížená",J240,0)</f>
        <v>0</v>
      </c>
      <c r="BG240" s="230">
        <f>IF(N240="zákl. přenesená",J240,0)</f>
        <v>0</v>
      </c>
      <c r="BH240" s="230">
        <f>IF(N240="sníž. přenesená",J240,0)</f>
        <v>0</v>
      </c>
      <c r="BI240" s="230">
        <f>IF(N240="nulová",J240,0)</f>
        <v>0</v>
      </c>
      <c r="BJ240" s="17" t="s">
        <v>84</v>
      </c>
      <c r="BK240" s="230">
        <f>ROUND(I240*H240,2)</f>
        <v>0</v>
      </c>
      <c r="BL240" s="17" t="s">
        <v>157</v>
      </c>
      <c r="BM240" s="229" t="s">
        <v>697</v>
      </c>
    </row>
    <row r="241" s="2" customFormat="1">
      <c r="A241" s="38"/>
      <c r="B241" s="39"/>
      <c r="C241" s="218" t="s">
        <v>698</v>
      </c>
      <c r="D241" s="218" t="s">
        <v>152</v>
      </c>
      <c r="E241" s="219" t="s">
        <v>1416</v>
      </c>
      <c r="F241" s="220" t="s">
        <v>1417</v>
      </c>
      <c r="G241" s="221" t="s">
        <v>326</v>
      </c>
      <c r="H241" s="222">
        <v>200</v>
      </c>
      <c r="I241" s="223"/>
      <c r="J241" s="224">
        <f>ROUND(I241*H241,2)</f>
        <v>0</v>
      </c>
      <c r="K241" s="220" t="s">
        <v>1</v>
      </c>
      <c r="L241" s="44"/>
      <c r="M241" s="225" t="s">
        <v>1</v>
      </c>
      <c r="N241" s="226" t="s">
        <v>41</v>
      </c>
      <c r="O241" s="91"/>
      <c r="P241" s="227">
        <f>O241*H241</f>
        <v>0</v>
      </c>
      <c r="Q241" s="227">
        <v>0</v>
      </c>
      <c r="R241" s="227">
        <f>Q241*H241</f>
        <v>0</v>
      </c>
      <c r="S241" s="227">
        <v>0</v>
      </c>
      <c r="T241" s="228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29" t="s">
        <v>157</v>
      </c>
      <c r="AT241" s="229" t="s">
        <v>152</v>
      </c>
      <c r="AU241" s="229" t="s">
        <v>84</v>
      </c>
      <c r="AY241" s="17" t="s">
        <v>150</v>
      </c>
      <c r="BE241" s="230">
        <f>IF(N241="základní",J241,0)</f>
        <v>0</v>
      </c>
      <c r="BF241" s="230">
        <f>IF(N241="snížená",J241,0)</f>
        <v>0</v>
      </c>
      <c r="BG241" s="230">
        <f>IF(N241="zákl. přenesená",J241,0)</f>
        <v>0</v>
      </c>
      <c r="BH241" s="230">
        <f>IF(N241="sníž. přenesená",J241,0)</f>
        <v>0</v>
      </c>
      <c r="BI241" s="230">
        <f>IF(N241="nulová",J241,0)</f>
        <v>0</v>
      </c>
      <c r="BJ241" s="17" t="s">
        <v>84</v>
      </c>
      <c r="BK241" s="230">
        <f>ROUND(I241*H241,2)</f>
        <v>0</v>
      </c>
      <c r="BL241" s="17" t="s">
        <v>157</v>
      </c>
      <c r="BM241" s="229" t="s">
        <v>701</v>
      </c>
    </row>
    <row r="242" s="2" customFormat="1" ht="16.5" customHeight="1">
      <c r="A242" s="38"/>
      <c r="B242" s="39"/>
      <c r="C242" s="265" t="s">
        <v>703</v>
      </c>
      <c r="D242" s="265" t="s">
        <v>350</v>
      </c>
      <c r="E242" s="266" t="s">
        <v>1418</v>
      </c>
      <c r="F242" s="267" t="s">
        <v>1419</v>
      </c>
      <c r="G242" s="268" t="s">
        <v>326</v>
      </c>
      <c r="H242" s="269">
        <v>50</v>
      </c>
      <c r="I242" s="270"/>
      <c r="J242" s="271">
        <f>ROUND(I242*H242,2)</f>
        <v>0</v>
      </c>
      <c r="K242" s="267" t="s">
        <v>1</v>
      </c>
      <c r="L242" s="272"/>
      <c r="M242" s="273" t="s">
        <v>1</v>
      </c>
      <c r="N242" s="274" t="s">
        <v>41</v>
      </c>
      <c r="O242" s="91"/>
      <c r="P242" s="227">
        <f>O242*H242</f>
        <v>0</v>
      </c>
      <c r="Q242" s="227">
        <v>0</v>
      </c>
      <c r="R242" s="227">
        <f>Q242*H242</f>
        <v>0</v>
      </c>
      <c r="S242" s="227">
        <v>0</v>
      </c>
      <c r="T242" s="228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29" t="s">
        <v>173</v>
      </c>
      <c r="AT242" s="229" t="s">
        <v>350</v>
      </c>
      <c r="AU242" s="229" t="s">
        <v>84</v>
      </c>
      <c r="AY242" s="17" t="s">
        <v>150</v>
      </c>
      <c r="BE242" s="230">
        <f>IF(N242="základní",J242,0)</f>
        <v>0</v>
      </c>
      <c r="BF242" s="230">
        <f>IF(N242="snížená",J242,0)</f>
        <v>0</v>
      </c>
      <c r="BG242" s="230">
        <f>IF(N242="zákl. přenesená",J242,0)</f>
        <v>0</v>
      </c>
      <c r="BH242" s="230">
        <f>IF(N242="sníž. přenesená",J242,0)</f>
        <v>0</v>
      </c>
      <c r="BI242" s="230">
        <f>IF(N242="nulová",J242,0)</f>
        <v>0</v>
      </c>
      <c r="BJ242" s="17" t="s">
        <v>84</v>
      </c>
      <c r="BK242" s="230">
        <f>ROUND(I242*H242,2)</f>
        <v>0</v>
      </c>
      <c r="BL242" s="17" t="s">
        <v>157</v>
      </c>
      <c r="BM242" s="229" t="s">
        <v>706</v>
      </c>
    </row>
    <row r="243" s="2" customFormat="1">
      <c r="A243" s="38"/>
      <c r="B243" s="39"/>
      <c r="C243" s="218" t="s">
        <v>708</v>
      </c>
      <c r="D243" s="218" t="s">
        <v>152</v>
      </c>
      <c r="E243" s="219" t="s">
        <v>1420</v>
      </c>
      <c r="F243" s="220" t="s">
        <v>1421</v>
      </c>
      <c r="G243" s="221" t="s">
        <v>326</v>
      </c>
      <c r="H243" s="222">
        <v>50</v>
      </c>
      <c r="I243" s="223"/>
      <c r="J243" s="224">
        <f>ROUND(I243*H243,2)</f>
        <v>0</v>
      </c>
      <c r="K243" s="220" t="s">
        <v>1</v>
      </c>
      <c r="L243" s="44"/>
      <c r="M243" s="225" t="s">
        <v>1</v>
      </c>
      <c r="N243" s="226" t="s">
        <v>41</v>
      </c>
      <c r="O243" s="91"/>
      <c r="P243" s="227">
        <f>O243*H243</f>
        <v>0</v>
      </c>
      <c r="Q243" s="227">
        <v>0</v>
      </c>
      <c r="R243" s="227">
        <f>Q243*H243</f>
        <v>0</v>
      </c>
      <c r="S243" s="227">
        <v>0</v>
      </c>
      <c r="T243" s="228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29" t="s">
        <v>157</v>
      </c>
      <c r="AT243" s="229" t="s">
        <v>152</v>
      </c>
      <c r="AU243" s="229" t="s">
        <v>84</v>
      </c>
      <c r="AY243" s="17" t="s">
        <v>150</v>
      </c>
      <c r="BE243" s="230">
        <f>IF(N243="základní",J243,0)</f>
        <v>0</v>
      </c>
      <c r="BF243" s="230">
        <f>IF(N243="snížená",J243,0)</f>
        <v>0</v>
      </c>
      <c r="BG243" s="230">
        <f>IF(N243="zákl. přenesená",J243,0)</f>
        <v>0</v>
      </c>
      <c r="BH243" s="230">
        <f>IF(N243="sníž. přenesená",J243,0)</f>
        <v>0</v>
      </c>
      <c r="BI243" s="230">
        <f>IF(N243="nulová",J243,0)</f>
        <v>0</v>
      </c>
      <c r="BJ243" s="17" t="s">
        <v>84</v>
      </c>
      <c r="BK243" s="230">
        <f>ROUND(I243*H243,2)</f>
        <v>0</v>
      </c>
      <c r="BL243" s="17" t="s">
        <v>157</v>
      </c>
      <c r="BM243" s="229" t="s">
        <v>711</v>
      </c>
    </row>
    <row r="244" s="2" customFormat="1" ht="16.5" customHeight="1">
      <c r="A244" s="38"/>
      <c r="B244" s="39"/>
      <c r="C244" s="265" t="s">
        <v>451</v>
      </c>
      <c r="D244" s="265" t="s">
        <v>350</v>
      </c>
      <c r="E244" s="266" t="s">
        <v>1422</v>
      </c>
      <c r="F244" s="267" t="s">
        <v>1423</v>
      </c>
      <c r="G244" s="268" t="s">
        <v>326</v>
      </c>
      <c r="H244" s="269">
        <v>20</v>
      </c>
      <c r="I244" s="270"/>
      <c r="J244" s="271">
        <f>ROUND(I244*H244,2)</f>
        <v>0</v>
      </c>
      <c r="K244" s="267" t="s">
        <v>1</v>
      </c>
      <c r="L244" s="272"/>
      <c r="M244" s="273" t="s">
        <v>1</v>
      </c>
      <c r="N244" s="274" t="s">
        <v>41</v>
      </c>
      <c r="O244" s="91"/>
      <c r="P244" s="227">
        <f>O244*H244</f>
        <v>0</v>
      </c>
      <c r="Q244" s="227">
        <v>0</v>
      </c>
      <c r="R244" s="227">
        <f>Q244*H244</f>
        <v>0</v>
      </c>
      <c r="S244" s="227">
        <v>0</v>
      </c>
      <c r="T244" s="228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29" t="s">
        <v>173</v>
      </c>
      <c r="AT244" s="229" t="s">
        <v>350</v>
      </c>
      <c r="AU244" s="229" t="s">
        <v>84</v>
      </c>
      <c r="AY244" s="17" t="s">
        <v>150</v>
      </c>
      <c r="BE244" s="230">
        <f>IF(N244="základní",J244,0)</f>
        <v>0</v>
      </c>
      <c r="BF244" s="230">
        <f>IF(N244="snížená",J244,0)</f>
        <v>0</v>
      </c>
      <c r="BG244" s="230">
        <f>IF(N244="zákl. přenesená",J244,0)</f>
        <v>0</v>
      </c>
      <c r="BH244" s="230">
        <f>IF(N244="sníž. přenesená",J244,0)</f>
        <v>0</v>
      </c>
      <c r="BI244" s="230">
        <f>IF(N244="nulová",J244,0)</f>
        <v>0</v>
      </c>
      <c r="BJ244" s="17" t="s">
        <v>84</v>
      </c>
      <c r="BK244" s="230">
        <f>ROUND(I244*H244,2)</f>
        <v>0</v>
      </c>
      <c r="BL244" s="17" t="s">
        <v>157</v>
      </c>
      <c r="BM244" s="229" t="s">
        <v>715</v>
      </c>
    </row>
    <row r="245" s="2" customFormat="1">
      <c r="A245" s="38"/>
      <c r="B245" s="39"/>
      <c r="C245" s="218" t="s">
        <v>716</v>
      </c>
      <c r="D245" s="218" t="s">
        <v>152</v>
      </c>
      <c r="E245" s="219" t="s">
        <v>1424</v>
      </c>
      <c r="F245" s="220" t="s">
        <v>1425</v>
      </c>
      <c r="G245" s="221" t="s">
        <v>326</v>
      </c>
      <c r="H245" s="222">
        <v>20</v>
      </c>
      <c r="I245" s="223"/>
      <c r="J245" s="224">
        <f>ROUND(I245*H245,2)</f>
        <v>0</v>
      </c>
      <c r="K245" s="220" t="s">
        <v>1</v>
      </c>
      <c r="L245" s="44"/>
      <c r="M245" s="225" t="s">
        <v>1</v>
      </c>
      <c r="N245" s="226" t="s">
        <v>41</v>
      </c>
      <c r="O245" s="91"/>
      <c r="P245" s="227">
        <f>O245*H245</f>
        <v>0</v>
      </c>
      <c r="Q245" s="227">
        <v>0</v>
      </c>
      <c r="R245" s="227">
        <f>Q245*H245</f>
        <v>0</v>
      </c>
      <c r="S245" s="227">
        <v>0</v>
      </c>
      <c r="T245" s="228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29" t="s">
        <v>157</v>
      </c>
      <c r="AT245" s="229" t="s">
        <v>152</v>
      </c>
      <c r="AU245" s="229" t="s">
        <v>84</v>
      </c>
      <c r="AY245" s="17" t="s">
        <v>150</v>
      </c>
      <c r="BE245" s="230">
        <f>IF(N245="základní",J245,0)</f>
        <v>0</v>
      </c>
      <c r="BF245" s="230">
        <f>IF(N245="snížená",J245,0)</f>
        <v>0</v>
      </c>
      <c r="BG245" s="230">
        <f>IF(N245="zákl. přenesená",J245,0)</f>
        <v>0</v>
      </c>
      <c r="BH245" s="230">
        <f>IF(N245="sníž. přenesená",J245,0)</f>
        <v>0</v>
      </c>
      <c r="BI245" s="230">
        <f>IF(N245="nulová",J245,0)</f>
        <v>0</v>
      </c>
      <c r="BJ245" s="17" t="s">
        <v>84</v>
      </c>
      <c r="BK245" s="230">
        <f>ROUND(I245*H245,2)</f>
        <v>0</v>
      </c>
      <c r="BL245" s="17" t="s">
        <v>157</v>
      </c>
      <c r="BM245" s="229" t="s">
        <v>719</v>
      </c>
    </row>
    <row r="246" s="2" customFormat="1" ht="16.5" customHeight="1">
      <c r="A246" s="38"/>
      <c r="B246" s="39"/>
      <c r="C246" s="265" t="s">
        <v>454</v>
      </c>
      <c r="D246" s="265" t="s">
        <v>350</v>
      </c>
      <c r="E246" s="266" t="s">
        <v>1426</v>
      </c>
      <c r="F246" s="267" t="s">
        <v>1427</v>
      </c>
      <c r="G246" s="268" t="s">
        <v>326</v>
      </c>
      <c r="H246" s="269">
        <v>10</v>
      </c>
      <c r="I246" s="270"/>
      <c r="J246" s="271">
        <f>ROUND(I246*H246,2)</f>
        <v>0</v>
      </c>
      <c r="K246" s="267" t="s">
        <v>1</v>
      </c>
      <c r="L246" s="272"/>
      <c r="M246" s="273" t="s">
        <v>1</v>
      </c>
      <c r="N246" s="274" t="s">
        <v>41</v>
      </c>
      <c r="O246" s="91"/>
      <c r="P246" s="227">
        <f>O246*H246</f>
        <v>0</v>
      </c>
      <c r="Q246" s="227">
        <v>0</v>
      </c>
      <c r="R246" s="227">
        <f>Q246*H246</f>
        <v>0</v>
      </c>
      <c r="S246" s="227">
        <v>0</v>
      </c>
      <c r="T246" s="228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29" t="s">
        <v>173</v>
      </c>
      <c r="AT246" s="229" t="s">
        <v>350</v>
      </c>
      <c r="AU246" s="229" t="s">
        <v>84</v>
      </c>
      <c r="AY246" s="17" t="s">
        <v>150</v>
      </c>
      <c r="BE246" s="230">
        <f>IF(N246="základní",J246,0)</f>
        <v>0</v>
      </c>
      <c r="BF246" s="230">
        <f>IF(N246="snížená",J246,0)</f>
        <v>0</v>
      </c>
      <c r="BG246" s="230">
        <f>IF(N246="zákl. přenesená",J246,0)</f>
        <v>0</v>
      </c>
      <c r="BH246" s="230">
        <f>IF(N246="sníž. přenesená",J246,0)</f>
        <v>0</v>
      </c>
      <c r="BI246" s="230">
        <f>IF(N246="nulová",J246,0)</f>
        <v>0</v>
      </c>
      <c r="BJ246" s="17" t="s">
        <v>84</v>
      </c>
      <c r="BK246" s="230">
        <f>ROUND(I246*H246,2)</f>
        <v>0</v>
      </c>
      <c r="BL246" s="17" t="s">
        <v>157</v>
      </c>
      <c r="BM246" s="229" t="s">
        <v>723</v>
      </c>
    </row>
    <row r="247" s="2" customFormat="1">
      <c r="A247" s="38"/>
      <c r="B247" s="39"/>
      <c r="C247" s="218" t="s">
        <v>725</v>
      </c>
      <c r="D247" s="218" t="s">
        <v>152</v>
      </c>
      <c r="E247" s="219" t="s">
        <v>1428</v>
      </c>
      <c r="F247" s="220" t="s">
        <v>1429</v>
      </c>
      <c r="G247" s="221" t="s">
        <v>326</v>
      </c>
      <c r="H247" s="222">
        <v>10</v>
      </c>
      <c r="I247" s="223"/>
      <c r="J247" s="224">
        <f>ROUND(I247*H247,2)</f>
        <v>0</v>
      </c>
      <c r="K247" s="220" t="s">
        <v>1</v>
      </c>
      <c r="L247" s="44"/>
      <c r="M247" s="225" t="s">
        <v>1</v>
      </c>
      <c r="N247" s="226" t="s">
        <v>41</v>
      </c>
      <c r="O247" s="91"/>
      <c r="P247" s="227">
        <f>O247*H247</f>
        <v>0</v>
      </c>
      <c r="Q247" s="227">
        <v>0</v>
      </c>
      <c r="R247" s="227">
        <f>Q247*H247</f>
        <v>0</v>
      </c>
      <c r="S247" s="227">
        <v>0</v>
      </c>
      <c r="T247" s="228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29" t="s">
        <v>157</v>
      </c>
      <c r="AT247" s="229" t="s">
        <v>152</v>
      </c>
      <c r="AU247" s="229" t="s">
        <v>84</v>
      </c>
      <c r="AY247" s="17" t="s">
        <v>150</v>
      </c>
      <c r="BE247" s="230">
        <f>IF(N247="základní",J247,0)</f>
        <v>0</v>
      </c>
      <c r="BF247" s="230">
        <f>IF(N247="snížená",J247,0)</f>
        <v>0</v>
      </c>
      <c r="BG247" s="230">
        <f>IF(N247="zákl. přenesená",J247,0)</f>
        <v>0</v>
      </c>
      <c r="BH247" s="230">
        <f>IF(N247="sníž. přenesená",J247,0)</f>
        <v>0</v>
      </c>
      <c r="BI247" s="230">
        <f>IF(N247="nulová",J247,0)</f>
        <v>0</v>
      </c>
      <c r="BJ247" s="17" t="s">
        <v>84</v>
      </c>
      <c r="BK247" s="230">
        <f>ROUND(I247*H247,2)</f>
        <v>0</v>
      </c>
      <c r="BL247" s="17" t="s">
        <v>157</v>
      </c>
      <c r="BM247" s="229" t="s">
        <v>728</v>
      </c>
    </row>
    <row r="248" s="2" customFormat="1" ht="16.5" customHeight="1">
      <c r="A248" s="38"/>
      <c r="B248" s="39"/>
      <c r="C248" s="265" t="s">
        <v>459</v>
      </c>
      <c r="D248" s="265" t="s">
        <v>350</v>
      </c>
      <c r="E248" s="266" t="s">
        <v>1430</v>
      </c>
      <c r="F248" s="267" t="s">
        <v>1431</v>
      </c>
      <c r="G248" s="268" t="s">
        <v>326</v>
      </c>
      <c r="H248" s="269">
        <v>15</v>
      </c>
      <c r="I248" s="270"/>
      <c r="J248" s="271">
        <f>ROUND(I248*H248,2)</f>
        <v>0</v>
      </c>
      <c r="K248" s="267" t="s">
        <v>1</v>
      </c>
      <c r="L248" s="272"/>
      <c r="M248" s="273" t="s">
        <v>1</v>
      </c>
      <c r="N248" s="274" t="s">
        <v>41</v>
      </c>
      <c r="O248" s="91"/>
      <c r="P248" s="227">
        <f>O248*H248</f>
        <v>0</v>
      </c>
      <c r="Q248" s="227">
        <v>0</v>
      </c>
      <c r="R248" s="227">
        <f>Q248*H248</f>
        <v>0</v>
      </c>
      <c r="S248" s="227">
        <v>0</v>
      </c>
      <c r="T248" s="228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29" t="s">
        <v>173</v>
      </c>
      <c r="AT248" s="229" t="s">
        <v>350</v>
      </c>
      <c r="AU248" s="229" t="s">
        <v>84</v>
      </c>
      <c r="AY248" s="17" t="s">
        <v>150</v>
      </c>
      <c r="BE248" s="230">
        <f>IF(N248="základní",J248,0)</f>
        <v>0</v>
      </c>
      <c r="BF248" s="230">
        <f>IF(N248="snížená",J248,0)</f>
        <v>0</v>
      </c>
      <c r="BG248" s="230">
        <f>IF(N248="zákl. přenesená",J248,0)</f>
        <v>0</v>
      </c>
      <c r="BH248" s="230">
        <f>IF(N248="sníž. přenesená",J248,0)</f>
        <v>0</v>
      </c>
      <c r="BI248" s="230">
        <f>IF(N248="nulová",J248,0)</f>
        <v>0</v>
      </c>
      <c r="BJ248" s="17" t="s">
        <v>84</v>
      </c>
      <c r="BK248" s="230">
        <f>ROUND(I248*H248,2)</f>
        <v>0</v>
      </c>
      <c r="BL248" s="17" t="s">
        <v>157</v>
      </c>
      <c r="BM248" s="229" t="s">
        <v>733</v>
      </c>
    </row>
    <row r="249" s="2" customFormat="1">
      <c r="A249" s="38"/>
      <c r="B249" s="39"/>
      <c r="C249" s="218" t="s">
        <v>735</v>
      </c>
      <c r="D249" s="218" t="s">
        <v>152</v>
      </c>
      <c r="E249" s="219" t="s">
        <v>1432</v>
      </c>
      <c r="F249" s="220" t="s">
        <v>1433</v>
      </c>
      <c r="G249" s="221" t="s">
        <v>326</v>
      </c>
      <c r="H249" s="222">
        <v>15</v>
      </c>
      <c r="I249" s="223"/>
      <c r="J249" s="224">
        <f>ROUND(I249*H249,2)</f>
        <v>0</v>
      </c>
      <c r="K249" s="220" t="s">
        <v>1</v>
      </c>
      <c r="L249" s="44"/>
      <c r="M249" s="225" t="s">
        <v>1</v>
      </c>
      <c r="N249" s="226" t="s">
        <v>41</v>
      </c>
      <c r="O249" s="91"/>
      <c r="P249" s="227">
        <f>O249*H249</f>
        <v>0</v>
      </c>
      <c r="Q249" s="227">
        <v>0</v>
      </c>
      <c r="R249" s="227">
        <f>Q249*H249</f>
        <v>0</v>
      </c>
      <c r="S249" s="227">
        <v>0</v>
      </c>
      <c r="T249" s="228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29" t="s">
        <v>157</v>
      </c>
      <c r="AT249" s="229" t="s">
        <v>152</v>
      </c>
      <c r="AU249" s="229" t="s">
        <v>84</v>
      </c>
      <c r="AY249" s="17" t="s">
        <v>150</v>
      </c>
      <c r="BE249" s="230">
        <f>IF(N249="základní",J249,0)</f>
        <v>0</v>
      </c>
      <c r="BF249" s="230">
        <f>IF(N249="snížená",J249,0)</f>
        <v>0</v>
      </c>
      <c r="BG249" s="230">
        <f>IF(N249="zákl. přenesená",J249,0)</f>
        <v>0</v>
      </c>
      <c r="BH249" s="230">
        <f>IF(N249="sníž. přenesená",J249,0)</f>
        <v>0</v>
      </c>
      <c r="BI249" s="230">
        <f>IF(N249="nulová",J249,0)</f>
        <v>0</v>
      </c>
      <c r="BJ249" s="17" t="s">
        <v>84</v>
      </c>
      <c r="BK249" s="230">
        <f>ROUND(I249*H249,2)</f>
        <v>0</v>
      </c>
      <c r="BL249" s="17" t="s">
        <v>157</v>
      </c>
      <c r="BM249" s="229" t="s">
        <v>738</v>
      </c>
    </row>
    <row r="250" s="2" customFormat="1" ht="16.5" customHeight="1">
      <c r="A250" s="38"/>
      <c r="B250" s="39"/>
      <c r="C250" s="265" t="s">
        <v>463</v>
      </c>
      <c r="D250" s="265" t="s">
        <v>350</v>
      </c>
      <c r="E250" s="266" t="s">
        <v>1434</v>
      </c>
      <c r="F250" s="267" t="s">
        <v>1435</v>
      </c>
      <c r="G250" s="268" t="s">
        <v>326</v>
      </c>
      <c r="H250" s="269">
        <v>20</v>
      </c>
      <c r="I250" s="270"/>
      <c r="J250" s="271">
        <f>ROUND(I250*H250,2)</f>
        <v>0</v>
      </c>
      <c r="K250" s="267" t="s">
        <v>1</v>
      </c>
      <c r="L250" s="272"/>
      <c r="M250" s="273" t="s">
        <v>1</v>
      </c>
      <c r="N250" s="274" t="s">
        <v>41</v>
      </c>
      <c r="O250" s="91"/>
      <c r="P250" s="227">
        <f>O250*H250</f>
        <v>0</v>
      </c>
      <c r="Q250" s="227">
        <v>0</v>
      </c>
      <c r="R250" s="227">
        <f>Q250*H250</f>
        <v>0</v>
      </c>
      <c r="S250" s="227">
        <v>0</v>
      </c>
      <c r="T250" s="228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29" t="s">
        <v>173</v>
      </c>
      <c r="AT250" s="229" t="s">
        <v>350</v>
      </c>
      <c r="AU250" s="229" t="s">
        <v>84</v>
      </c>
      <c r="AY250" s="17" t="s">
        <v>150</v>
      </c>
      <c r="BE250" s="230">
        <f>IF(N250="základní",J250,0)</f>
        <v>0</v>
      </c>
      <c r="BF250" s="230">
        <f>IF(N250="snížená",J250,0)</f>
        <v>0</v>
      </c>
      <c r="BG250" s="230">
        <f>IF(N250="zákl. přenesená",J250,0)</f>
        <v>0</v>
      </c>
      <c r="BH250" s="230">
        <f>IF(N250="sníž. přenesená",J250,0)</f>
        <v>0</v>
      </c>
      <c r="BI250" s="230">
        <f>IF(N250="nulová",J250,0)</f>
        <v>0</v>
      </c>
      <c r="BJ250" s="17" t="s">
        <v>84</v>
      </c>
      <c r="BK250" s="230">
        <f>ROUND(I250*H250,2)</f>
        <v>0</v>
      </c>
      <c r="BL250" s="17" t="s">
        <v>157</v>
      </c>
      <c r="BM250" s="229" t="s">
        <v>743</v>
      </c>
    </row>
    <row r="251" s="2" customFormat="1" ht="16.5" customHeight="1">
      <c r="A251" s="38"/>
      <c r="B251" s="39"/>
      <c r="C251" s="218" t="s">
        <v>745</v>
      </c>
      <c r="D251" s="218" t="s">
        <v>152</v>
      </c>
      <c r="E251" s="219" t="s">
        <v>1436</v>
      </c>
      <c r="F251" s="220" t="s">
        <v>1437</v>
      </c>
      <c r="G251" s="221" t="s">
        <v>326</v>
      </c>
      <c r="H251" s="222">
        <v>20</v>
      </c>
      <c r="I251" s="223"/>
      <c r="J251" s="224">
        <f>ROUND(I251*H251,2)</f>
        <v>0</v>
      </c>
      <c r="K251" s="220" t="s">
        <v>1</v>
      </c>
      <c r="L251" s="44"/>
      <c r="M251" s="225" t="s">
        <v>1</v>
      </c>
      <c r="N251" s="226" t="s">
        <v>41</v>
      </c>
      <c r="O251" s="91"/>
      <c r="P251" s="227">
        <f>O251*H251</f>
        <v>0</v>
      </c>
      <c r="Q251" s="227">
        <v>0</v>
      </c>
      <c r="R251" s="227">
        <f>Q251*H251</f>
        <v>0</v>
      </c>
      <c r="S251" s="227">
        <v>0</v>
      </c>
      <c r="T251" s="228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29" t="s">
        <v>157</v>
      </c>
      <c r="AT251" s="229" t="s">
        <v>152</v>
      </c>
      <c r="AU251" s="229" t="s">
        <v>84</v>
      </c>
      <c r="AY251" s="17" t="s">
        <v>150</v>
      </c>
      <c r="BE251" s="230">
        <f>IF(N251="základní",J251,0)</f>
        <v>0</v>
      </c>
      <c r="BF251" s="230">
        <f>IF(N251="snížená",J251,0)</f>
        <v>0</v>
      </c>
      <c r="BG251" s="230">
        <f>IF(N251="zákl. přenesená",J251,0)</f>
        <v>0</v>
      </c>
      <c r="BH251" s="230">
        <f>IF(N251="sníž. přenesená",J251,0)</f>
        <v>0</v>
      </c>
      <c r="BI251" s="230">
        <f>IF(N251="nulová",J251,0)</f>
        <v>0</v>
      </c>
      <c r="BJ251" s="17" t="s">
        <v>84</v>
      </c>
      <c r="BK251" s="230">
        <f>ROUND(I251*H251,2)</f>
        <v>0</v>
      </c>
      <c r="BL251" s="17" t="s">
        <v>157</v>
      </c>
      <c r="BM251" s="229" t="s">
        <v>748</v>
      </c>
    </row>
    <row r="252" s="2" customFormat="1" ht="16.5" customHeight="1">
      <c r="A252" s="38"/>
      <c r="B252" s="39"/>
      <c r="C252" s="265" t="s">
        <v>468</v>
      </c>
      <c r="D252" s="265" t="s">
        <v>350</v>
      </c>
      <c r="E252" s="266" t="s">
        <v>1438</v>
      </c>
      <c r="F252" s="267" t="s">
        <v>1439</v>
      </c>
      <c r="G252" s="268" t="s">
        <v>326</v>
      </c>
      <c r="H252" s="269">
        <v>20</v>
      </c>
      <c r="I252" s="270"/>
      <c r="J252" s="271">
        <f>ROUND(I252*H252,2)</f>
        <v>0</v>
      </c>
      <c r="K252" s="267" t="s">
        <v>1</v>
      </c>
      <c r="L252" s="272"/>
      <c r="M252" s="273" t="s">
        <v>1</v>
      </c>
      <c r="N252" s="274" t="s">
        <v>41</v>
      </c>
      <c r="O252" s="91"/>
      <c r="P252" s="227">
        <f>O252*H252</f>
        <v>0</v>
      </c>
      <c r="Q252" s="227">
        <v>0</v>
      </c>
      <c r="R252" s="227">
        <f>Q252*H252</f>
        <v>0</v>
      </c>
      <c r="S252" s="227">
        <v>0</v>
      </c>
      <c r="T252" s="228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29" t="s">
        <v>173</v>
      </c>
      <c r="AT252" s="229" t="s">
        <v>350</v>
      </c>
      <c r="AU252" s="229" t="s">
        <v>84</v>
      </c>
      <c r="AY252" s="17" t="s">
        <v>150</v>
      </c>
      <c r="BE252" s="230">
        <f>IF(N252="základní",J252,0)</f>
        <v>0</v>
      </c>
      <c r="BF252" s="230">
        <f>IF(N252="snížená",J252,0)</f>
        <v>0</v>
      </c>
      <c r="BG252" s="230">
        <f>IF(N252="zákl. přenesená",J252,0)</f>
        <v>0</v>
      </c>
      <c r="BH252" s="230">
        <f>IF(N252="sníž. přenesená",J252,0)</f>
        <v>0</v>
      </c>
      <c r="BI252" s="230">
        <f>IF(N252="nulová",J252,0)</f>
        <v>0</v>
      </c>
      <c r="BJ252" s="17" t="s">
        <v>84</v>
      </c>
      <c r="BK252" s="230">
        <f>ROUND(I252*H252,2)</f>
        <v>0</v>
      </c>
      <c r="BL252" s="17" t="s">
        <v>157</v>
      </c>
      <c r="BM252" s="229" t="s">
        <v>752</v>
      </c>
    </row>
    <row r="253" s="2" customFormat="1" ht="16.5" customHeight="1">
      <c r="A253" s="38"/>
      <c r="B253" s="39"/>
      <c r="C253" s="218" t="s">
        <v>754</v>
      </c>
      <c r="D253" s="218" t="s">
        <v>152</v>
      </c>
      <c r="E253" s="219" t="s">
        <v>1436</v>
      </c>
      <c r="F253" s="220" t="s">
        <v>1437</v>
      </c>
      <c r="G253" s="221" t="s">
        <v>326</v>
      </c>
      <c r="H253" s="222">
        <v>20</v>
      </c>
      <c r="I253" s="223"/>
      <c r="J253" s="224">
        <f>ROUND(I253*H253,2)</f>
        <v>0</v>
      </c>
      <c r="K253" s="220" t="s">
        <v>1</v>
      </c>
      <c r="L253" s="44"/>
      <c r="M253" s="225" t="s">
        <v>1</v>
      </c>
      <c r="N253" s="226" t="s">
        <v>41</v>
      </c>
      <c r="O253" s="91"/>
      <c r="P253" s="227">
        <f>O253*H253</f>
        <v>0</v>
      </c>
      <c r="Q253" s="227">
        <v>0</v>
      </c>
      <c r="R253" s="227">
        <f>Q253*H253</f>
        <v>0</v>
      </c>
      <c r="S253" s="227">
        <v>0</v>
      </c>
      <c r="T253" s="228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29" t="s">
        <v>157</v>
      </c>
      <c r="AT253" s="229" t="s">
        <v>152</v>
      </c>
      <c r="AU253" s="229" t="s">
        <v>84</v>
      </c>
      <c r="AY253" s="17" t="s">
        <v>150</v>
      </c>
      <c r="BE253" s="230">
        <f>IF(N253="základní",J253,0)</f>
        <v>0</v>
      </c>
      <c r="BF253" s="230">
        <f>IF(N253="snížená",J253,0)</f>
        <v>0</v>
      </c>
      <c r="BG253" s="230">
        <f>IF(N253="zákl. přenesená",J253,0)</f>
        <v>0</v>
      </c>
      <c r="BH253" s="230">
        <f>IF(N253="sníž. přenesená",J253,0)</f>
        <v>0</v>
      </c>
      <c r="BI253" s="230">
        <f>IF(N253="nulová",J253,0)</f>
        <v>0</v>
      </c>
      <c r="BJ253" s="17" t="s">
        <v>84</v>
      </c>
      <c r="BK253" s="230">
        <f>ROUND(I253*H253,2)</f>
        <v>0</v>
      </c>
      <c r="BL253" s="17" t="s">
        <v>157</v>
      </c>
      <c r="BM253" s="229" t="s">
        <v>757</v>
      </c>
    </row>
    <row r="254" s="2" customFormat="1">
      <c r="A254" s="38"/>
      <c r="B254" s="39"/>
      <c r="C254" s="265" t="s">
        <v>472</v>
      </c>
      <c r="D254" s="265" t="s">
        <v>350</v>
      </c>
      <c r="E254" s="266" t="s">
        <v>1440</v>
      </c>
      <c r="F254" s="267" t="s">
        <v>1441</v>
      </c>
      <c r="G254" s="268" t="s">
        <v>326</v>
      </c>
      <c r="H254" s="269">
        <v>55</v>
      </c>
      <c r="I254" s="270"/>
      <c r="J254" s="271">
        <f>ROUND(I254*H254,2)</f>
        <v>0</v>
      </c>
      <c r="K254" s="267" t="s">
        <v>1</v>
      </c>
      <c r="L254" s="272"/>
      <c r="M254" s="273" t="s">
        <v>1</v>
      </c>
      <c r="N254" s="274" t="s">
        <v>41</v>
      </c>
      <c r="O254" s="91"/>
      <c r="P254" s="227">
        <f>O254*H254</f>
        <v>0</v>
      </c>
      <c r="Q254" s="227">
        <v>0</v>
      </c>
      <c r="R254" s="227">
        <f>Q254*H254</f>
        <v>0</v>
      </c>
      <c r="S254" s="227">
        <v>0</v>
      </c>
      <c r="T254" s="228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29" t="s">
        <v>173</v>
      </c>
      <c r="AT254" s="229" t="s">
        <v>350</v>
      </c>
      <c r="AU254" s="229" t="s">
        <v>84</v>
      </c>
      <c r="AY254" s="17" t="s">
        <v>150</v>
      </c>
      <c r="BE254" s="230">
        <f>IF(N254="základní",J254,0)</f>
        <v>0</v>
      </c>
      <c r="BF254" s="230">
        <f>IF(N254="snížená",J254,0)</f>
        <v>0</v>
      </c>
      <c r="BG254" s="230">
        <f>IF(N254="zákl. přenesená",J254,0)</f>
        <v>0</v>
      </c>
      <c r="BH254" s="230">
        <f>IF(N254="sníž. přenesená",J254,0)</f>
        <v>0</v>
      </c>
      <c r="BI254" s="230">
        <f>IF(N254="nulová",J254,0)</f>
        <v>0</v>
      </c>
      <c r="BJ254" s="17" t="s">
        <v>84</v>
      </c>
      <c r="BK254" s="230">
        <f>ROUND(I254*H254,2)</f>
        <v>0</v>
      </c>
      <c r="BL254" s="17" t="s">
        <v>157</v>
      </c>
      <c r="BM254" s="229" t="s">
        <v>761</v>
      </c>
    </row>
    <row r="255" s="2" customFormat="1">
      <c r="A255" s="38"/>
      <c r="B255" s="39"/>
      <c r="C255" s="218" t="s">
        <v>763</v>
      </c>
      <c r="D255" s="218" t="s">
        <v>152</v>
      </c>
      <c r="E255" s="219" t="s">
        <v>1442</v>
      </c>
      <c r="F255" s="220" t="s">
        <v>1443</v>
      </c>
      <c r="G255" s="221" t="s">
        <v>326</v>
      </c>
      <c r="H255" s="222">
        <v>55</v>
      </c>
      <c r="I255" s="223"/>
      <c r="J255" s="224">
        <f>ROUND(I255*H255,2)</f>
        <v>0</v>
      </c>
      <c r="K255" s="220" t="s">
        <v>1</v>
      </c>
      <c r="L255" s="44"/>
      <c r="M255" s="225" t="s">
        <v>1</v>
      </c>
      <c r="N255" s="226" t="s">
        <v>41</v>
      </c>
      <c r="O255" s="91"/>
      <c r="P255" s="227">
        <f>O255*H255</f>
        <v>0</v>
      </c>
      <c r="Q255" s="227">
        <v>0</v>
      </c>
      <c r="R255" s="227">
        <f>Q255*H255</f>
        <v>0</v>
      </c>
      <c r="S255" s="227">
        <v>0</v>
      </c>
      <c r="T255" s="228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29" t="s">
        <v>157</v>
      </c>
      <c r="AT255" s="229" t="s">
        <v>152</v>
      </c>
      <c r="AU255" s="229" t="s">
        <v>84</v>
      </c>
      <c r="AY255" s="17" t="s">
        <v>150</v>
      </c>
      <c r="BE255" s="230">
        <f>IF(N255="základní",J255,0)</f>
        <v>0</v>
      </c>
      <c r="BF255" s="230">
        <f>IF(N255="snížená",J255,0)</f>
        <v>0</v>
      </c>
      <c r="BG255" s="230">
        <f>IF(N255="zákl. přenesená",J255,0)</f>
        <v>0</v>
      </c>
      <c r="BH255" s="230">
        <f>IF(N255="sníž. přenesená",J255,0)</f>
        <v>0</v>
      </c>
      <c r="BI255" s="230">
        <f>IF(N255="nulová",J255,0)</f>
        <v>0</v>
      </c>
      <c r="BJ255" s="17" t="s">
        <v>84</v>
      </c>
      <c r="BK255" s="230">
        <f>ROUND(I255*H255,2)</f>
        <v>0</v>
      </c>
      <c r="BL255" s="17" t="s">
        <v>157</v>
      </c>
      <c r="BM255" s="229" t="s">
        <v>766</v>
      </c>
    </row>
    <row r="256" s="2" customFormat="1">
      <c r="A256" s="38"/>
      <c r="B256" s="39"/>
      <c r="C256" s="218" t="s">
        <v>476</v>
      </c>
      <c r="D256" s="218" t="s">
        <v>152</v>
      </c>
      <c r="E256" s="219" t="s">
        <v>1444</v>
      </c>
      <c r="F256" s="220" t="s">
        <v>1445</v>
      </c>
      <c r="G256" s="221" t="s">
        <v>1225</v>
      </c>
      <c r="H256" s="222">
        <v>55</v>
      </c>
      <c r="I256" s="223"/>
      <c r="J256" s="224">
        <f>ROUND(I256*H256,2)</f>
        <v>0</v>
      </c>
      <c r="K256" s="220" t="s">
        <v>1</v>
      </c>
      <c r="L256" s="44"/>
      <c r="M256" s="225" t="s">
        <v>1</v>
      </c>
      <c r="N256" s="226" t="s">
        <v>41</v>
      </c>
      <c r="O256" s="91"/>
      <c r="P256" s="227">
        <f>O256*H256</f>
        <v>0</v>
      </c>
      <c r="Q256" s="227">
        <v>0</v>
      </c>
      <c r="R256" s="227">
        <f>Q256*H256</f>
        <v>0</v>
      </c>
      <c r="S256" s="227">
        <v>0</v>
      </c>
      <c r="T256" s="228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29" t="s">
        <v>157</v>
      </c>
      <c r="AT256" s="229" t="s">
        <v>152</v>
      </c>
      <c r="AU256" s="229" t="s">
        <v>84</v>
      </c>
      <c r="AY256" s="17" t="s">
        <v>150</v>
      </c>
      <c r="BE256" s="230">
        <f>IF(N256="základní",J256,0)</f>
        <v>0</v>
      </c>
      <c r="BF256" s="230">
        <f>IF(N256="snížená",J256,0)</f>
        <v>0</v>
      </c>
      <c r="BG256" s="230">
        <f>IF(N256="zákl. přenesená",J256,0)</f>
        <v>0</v>
      </c>
      <c r="BH256" s="230">
        <f>IF(N256="sníž. přenesená",J256,0)</f>
        <v>0</v>
      </c>
      <c r="BI256" s="230">
        <f>IF(N256="nulová",J256,0)</f>
        <v>0</v>
      </c>
      <c r="BJ256" s="17" t="s">
        <v>84</v>
      </c>
      <c r="BK256" s="230">
        <f>ROUND(I256*H256,2)</f>
        <v>0</v>
      </c>
      <c r="BL256" s="17" t="s">
        <v>157</v>
      </c>
      <c r="BM256" s="229" t="s">
        <v>773</v>
      </c>
    </row>
    <row r="257" s="2" customFormat="1" ht="16.5" customHeight="1">
      <c r="A257" s="38"/>
      <c r="B257" s="39"/>
      <c r="C257" s="265" t="s">
        <v>775</v>
      </c>
      <c r="D257" s="265" t="s">
        <v>350</v>
      </c>
      <c r="E257" s="266" t="s">
        <v>1446</v>
      </c>
      <c r="F257" s="267" t="s">
        <v>1447</v>
      </c>
      <c r="G257" s="268" t="s">
        <v>326</v>
      </c>
      <c r="H257" s="269">
        <v>90</v>
      </c>
      <c r="I257" s="270"/>
      <c r="J257" s="271">
        <f>ROUND(I257*H257,2)</f>
        <v>0</v>
      </c>
      <c r="K257" s="267" t="s">
        <v>1</v>
      </c>
      <c r="L257" s="272"/>
      <c r="M257" s="273" t="s">
        <v>1</v>
      </c>
      <c r="N257" s="274" t="s">
        <v>41</v>
      </c>
      <c r="O257" s="91"/>
      <c r="P257" s="227">
        <f>O257*H257</f>
        <v>0</v>
      </c>
      <c r="Q257" s="227">
        <v>0</v>
      </c>
      <c r="R257" s="227">
        <f>Q257*H257</f>
        <v>0</v>
      </c>
      <c r="S257" s="227">
        <v>0</v>
      </c>
      <c r="T257" s="228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29" t="s">
        <v>173</v>
      </c>
      <c r="AT257" s="229" t="s">
        <v>350</v>
      </c>
      <c r="AU257" s="229" t="s">
        <v>84</v>
      </c>
      <c r="AY257" s="17" t="s">
        <v>150</v>
      </c>
      <c r="BE257" s="230">
        <f>IF(N257="základní",J257,0)</f>
        <v>0</v>
      </c>
      <c r="BF257" s="230">
        <f>IF(N257="snížená",J257,0)</f>
        <v>0</v>
      </c>
      <c r="BG257" s="230">
        <f>IF(N257="zákl. přenesená",J257,0)</f>
        <v>0</v>
      </c>
      <c r="BH257" s="230">
        <f>IF(N257="sníž. přenesená",J257,0)</f>
        <v>0</v>
      </c>
      <c r="BI257" s="230">
        <f>IF(N257="nulová",J257,0)</f>
        <v>0</v>
      </c>
      <c r="BJ257" s="17" t="s">
        <v>84</v>
      </c>
      <c r="BK257" s="230">
        <f>ROUND(I257*H257,2)</f>
        <v>0</v>
      </c>
      <c r="BL257" s="17" t="s">
        <v>157</v>
      </c>
      <c r="BM257" s="229" t="s">
        <v>778</v>
      </c>
    </row>
    <row r="258" s="2" customFormat="1" ht="33" customHeight="1">
      <c r="A258" s="38"/>
      <c r="B258" s="39"/>
      <c r="C258" s="218" t="s">
        <v>481</v>
      </c>
      <c r="D258" s="218" t="s">
        <v>152</v>
      </c>
      <c r="E258" s="219" t="s">
        <v>1448</v>
      </c>
      <c r="F258" s="220" t="s">
        <v>1449</v>
      </c>
      <c r="G258" s="221" t="s">
        <v>326</v>
      </c>
      <c r="H258" s="222">
        <v>90</v>
      </c>
      <c r="I258" s="223"/>
      <c r="J258" s="224">
        <f>ROUND(I258*H258,2)</f>
        <v>0</v>
      </c>
      <c r="K258" s="220" t="s">
        <v>1</v>
      </c>
      <c r="L258" s="44"/>
      <c r="M258" s="225" t="s">
        <v>1</v>
      </c>
      <c r="N258" s="226" t="s">
        <v>41</v>
      </c>
      <c r="O258" s="91"/>
      <c r="P258" s="227">
        <f>O258*H258</f>
        <v>0</v>
      </c>
      <c r="Q258" s="227">
        <v>0</v>
      </c>
      <c r="R258" s="227">
        <f>Q258*H258</f>
        <v>0</v>
      </c>
      <c r="S258" s="227">
        <v>0</v>
      </c>
      <c r="T258" s="228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29" t="s">
        <v>157</v>
      </c>
      <c r="AT258" s="229" t="s">
        <v>152</v>
      </c>
      <c r="AU258" s="229" t="s">
        <v>84</v>
      </c>
      <c r="AY258" s="17" t="s">
        <v>150</v>
      </c>
      <c r="BE258" s="230">
        <f>IF(N258="základní",J258,0)</f>
        <v>0</v>
      </c>
      <c r="BF258" s="230">
        <f>IF(N258="snížená",J258,0)</f>
        <v>0</v>
      </c>
      <c r="BG258" s="230">
        <f>IF(N258="zákl. přenesená",J258,0)</f>
        <v>0</v>
      </c>
      <c r="BH258" s="230">
        <f>IF(N258="sníž. přenesená",J258,0)</f>
        <v>0</v>
      </c>
      <c r="BI258" s="230">
        <f>IF(N258="nulová",J258,0)</f>
        <v>0</v>
      </c>
      <c r="BJ258" s="17" t="s">
        <v>84</v>
      </c>
      <c r="BK258" s="230">
        <f>ROUND(I258*H258,2)</f>
        <v>0</v>
      </c>
      <c r="BL258" s="17" t="s">
        <v>157</v>
      </c>
      <c r="BM258" s="229" t="s">
        <v>782</v>
      </c>
    </row>
    <row r="259" s="2" customFormat="1" ht="16.5" customHeight="1">
      <c r="A259" s="38"/>
      <c r="B259" s="39"/>
      <c r="C259" s="265" t="s">
        <v>784</v>
      </c>
      <c r="D259" s="265" t="s">
        <v>350</v>
      </c>
      <c r="E259" s="266" t="s">
        <v>1450</v>
      </c>
      <c r="F259" s="267" t="s">
        <v>1451</v>
      </c>
      <c r="G259" s="268" t="s">
        <v>326</v>
      </c>
      <c r="H259" s="269">
        <v>20</v>
      </c>
      <c r="I259" s="270"/>
      <c r="J259" s="271">
        <f>ROUND(I259*H259,2)</f>
        <v>0</v>
      </c>
      <c r="K259" s="267" t="s">
        <v>1</v>
      </c>
      <c r="L259" s="272"/>
      <c r="M259" s="273" t="s">
        <v>1</v>
      </c>
      <c r="N259" s="274" t="s">
        <v>41</v>
      </c>
      <c r="O259" s="91"/>
      <c r="P259" s="227">
        <f>O259*H259</f>
        <v>0</v>
      </c>
      <c r="Q259" s="227">
        <v>0</v>
      </c>
      <c r="R259" s="227">
        <f>Q259*H259</f>
        <v>0</v>
      </c>
      <c r="S259" s="227">
        <v>0</v>
      </c>
      <c r="T259" s="228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29" t="s">
        <v>173</v>
      </c>
      <c r="AT259" s="229" t="s">
        <v>350</v>
      </c>
      <c r="AU259" s="229" t="s">
        <v>84</v>
      </c>
      <c r="AY259" s="17" t="s">
        <v>150</v>
      </c>
      <c r="BE259" s="230">
        <f>IF(N259="základní",J259,0)</f>
        <v>0</v>
      </c>
      <c r="BF259" s="230">
        <f>IF(N259="snížená",J259,0)</f>
        <v>0</v>
      </c>
      <c r="BG259" s="230">
        <f>IF(N259="zákl. přenesená",J259,0)</f>
        <v>0</v>
      </c>
      <c r="BH259" s="230">
        <f>IF(N259="sníž. přenesená",J259,0)</f>
        <v>0</v>
      </c>
      <c r="BI259" s="230">
        <f>IF(N259="nulová",J259,0)</f>
        <v>0</v>
      </c>
      <c r="BJ259" s="17" t="s">
        <v>84</v>
      </c>
      <c r="BK259" s="230">
        <f>ROUND(I259*H259,2)</f>
        <v>0</v>
      </c>
      <c r="BL259" s="17" t="s">
        <v>157</v>
      </c>
      <c r="BM259" s="229" t="s">
        <v>787</v>
      </c>
    </row>
    <row r="260" s="2" customFormat="1" ht="33" customHeight="1">
      <c r="A260" s="38"/>
      <c r="B260" s="39"/>
      <c r="C260" s="218" t="s">
        <v>485</v>
      </c>
      <c r="D260" s="218" t="s">
        <v>152</v>
      </c>
      <c r="E260" s="219" t="s">
        <v>1448</v>
      </c>
      <c r="F260" s="220" t="s">
        <v>1449</v>
      </c>
      <c r="G260" s="221" t="s">
        <v>326</v>
      </c>
      <c r="H260" s="222">
        <v>20</v>
      </c>
      <c r="I260" s="223"/>
      <c r="J260" s="224">
        <f>ROUND(I260*H260,2)</f>
        <v>0</v>
      </c>
      <c r="K260" s="220" t="s">
        <v>1</v>
      </c>
      <c r="L260" s="44"/>
      <c r="M260" s="225" t="s">
        <v>1</v>
      </c>
      <c r="N260" s="226" t="s">
        <v>41</v>
      </c>
      <c r="O260" s="91"/>
      <c r="P260" s="227">
        <f>O260*H260</f>
        <v>0</v>
      </c>
      <c r="Q260" s="227">
        <v>0</v>
      </c>
      <c r="R260" s="227">
        <f>Q260*H260</f>
        <v>0</v>
      </c>
      <c r="S260" s="227">
        <v>0</v>
      </c>
      <c r="T260" s="228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29" t="s">
        <v>157</v>
      </c>
      <c r="AT260" s="229" t="s">
        <v>152</v>
      </c>
      <c r="AU260" s="229" t="s">
        <v>84</v>
      </c>
      <c r="AY260" s="17" t="s">
        <v>150</v>
      </c>
      <c r="BE260" s="230">
        <f>IF(N260="základní",J260,0)</f>
        <v>0</v>
      </c>
      <c r="BF260" s="230">
        <f>IF(N260="snížená",J260,0)</f>
        <v>0</v>
      </c>
      <c r="BG260" s="230">
        <f>IF(N260="zákl. přenesená",J260,0)</f>
        <v>0</v>
      </c>
      <c r="BH260" s="230">
        <f>IF(N260="sníž. přenesená",J260,0)</f>
        <v>0</v>
      </c>
      <c r="BI260" s="230">
        <f>IF(N260="nulová",J260,0)</f>
        <v>0</v>
      </c>
      <c r="BJ260" s="17" t="s">
        <v>84</v>
      </c>
      <c r="BK260" s="230">
        <f>ROUND(I260*H260,2)</f>
        <v>0</v>
      </c>
      <c r="BL260" s="17" t="s">
        <v>157</v>
      </c>
      <c r="BM260" s="229" t="s">
        <v>793</v>
      </c>
    </row>
    <row r="261" s="2" customFormat="1" ht="16.5" customHeight="1">
      <c r="A261" s="38"/>
      <c r="B261" s="39"/>
      <c r="C261" s="265" t="s">
        <v>794</v>
      </c>
      <c r="D261" s="265" t="s">
        <v>350</v>
      </c>
      <c r="E261" s="266" t="s">
        <v>1452</v>
      </c>
      <c r="F261" s="267" t="s">
        <v>1453</v>
      </c>
      <c r="G261" s="268" t="s">
        <v>326</v>
      </c>
      <c r="H261" s="269">
        <v>20</v>
      </c>
      <c r="I261" s="270"/>
      <c r="J261" s="271">
        <f>ROUND(I261*H261,2)</f>
        <v>0</v>
      </c>
      <c r="K261" s="267" t="s">
        <v>1</v>
      </c>
      <c r="L261" s="272"/>
      <c r="M261" s="273" t="s">
        <v>1</v>
      </c>
      <c r="N261" s="274" t="s">
        <v>41</v>
      </c>
      <c r="O261" s="91"/>
      <c r="P261" s="227">
        <f>O261*H261</f>
        <v>0</v>
      </c>
      <c r="Q261" s="227">
        <v>0</v>
      </c>
      <c r="R261" s="227">
        <f>Q261*H261</f>
        <v>0</v>
      </c>
      <c r="S261" s="227">
        <v>0</v>
      </c>
      <c r="T261" s="228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29" t="s">
        <v>173</v>
      </c>
      <c r="AT261" s="229" t="s">
        <v>350</v>
      </c>
      <c r="AU261" s="229" t="s">
        <v>84</v>
      </c>
      <c r="AY261" s="17" t="s">
        <v>150</v>
      </c>
      <c r="BE261" s="230">
        <f>IF(N261="základní",J261,0)</f>
        <v>0</v>
      </c>
      <c r="BF261" s="230">
        <f>IF(N261="snížená",J261,0)</f>
        <v>0</v>
      </c>
      <c r="BG261" s="230">
        <f>IF(N261="zákl. přenesená",J261,0)</f>
        <v>0</v>
      </c>
      <c r="BH261" s="230">
        <f>IF(N261="sníž. přenesená",J261,0)</f>
        <v>0</v>
      </c>
      <c r="BI261" s="230">
        <f>IF(N261="nulová",J261,0)</f>
        <v>0</v>
      </c>
      <c r="BJ261" s="17" t="s">
        <v>84</v>
      </c>
      <c r="BK261" s="230">
        <f>ROUND(I261*H261,2)</f>
        <v>0</v>
      </c>
      <c r="BL261" s="17" t="s">
        <v>157</v>
      </c>
      <c r="BM261" s="229" t="s">
        <v>797</v>
      </c>
    </row>
    <row r="262" s="2" customFormat="1" ht="33" customHeight="1">
      <c r="A262" s="38"/>
      <c r="B262" s="39"/>
      <c r="C262" s="218" t="s">
        <v>488</v>
      </c>
      <c r="D262" s="218" t="s">
        <v>152</v>
      </c>
      <c r="E262" s="219" t="s">
        <v>1454</v>
      </c>
      <c r="F262" s="220" t="s">
        <v>1455</v>
      </c>
      <c r="G262" s="221" t="s">
        <v>326</v>
      </c>
      <c r="H262" s="222">
        <v>20</v>
      </c>
      <c r="I262" s="223"/>
      <c r="J262" s="224">
        <f>ROUND(I262*H262,2)</f>
        <v>0</v>
      </c>
      <c r="K262" s="220" t="s">
        <v>1</v>
      </c>
      <c r="L262" s="44"/>
      <c r="M262" s="225" t="s">
        <v>1</v>
      </c>
      <c r="N262" s="226" t="s">
        <v>41</v>
      </c>
      <c r="O262" s="91"/>
      <c r="P262" s="227">
        <f>O262*H262</f>
        <v>0</v>
      </c>
      <c r="Q262" s="227">
        <v>0</v>
      </c>
      <c r="R262" s="227">
        <f>Q262*H262</f>
        <v>0</v>
      </c>
      <c r="S262" s="227">
        <v>0</v>
      </c>
      <c r="T262" s="228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29" t="s">
        <v>157</v>
      </c>
      <c r="AT262" s="229" t="s">
        <v>152</v>
      </c>
      <c r="AU262" s="229" t="s">
        <v>84</v>
      </c>
      <c r="AY262" s="17" t="s">
        <v>150</v>
      </c>
      <c r="BE262" s="230">
        <f>IF(N262="základní",J262,0)</f>
        <v>0</v>
      </c>
      <c r="BF262" s="230">
        <f>IF(N262="snížená",J262,0)</f>
        <v>0</v>
      </c>
      <c r="BG262" s="230">
        <f>IF(N262="zákl. přenesená",J262,0)</f>
        <v>0</v>
      </c>
      <c r="BH262" s="230">
        <f>IF(N262="sníž. přenesená",J262,0)</f>
        <v>0</v>
      </c>
      <c r="BI262" s="230">
        <f>IF(N262="nulová",J262,0)</f>
        <v>0</v>
      </c>
      <c r="BJ262" s="17" t="s">
        <v>84</v>
      </c>
      <c r="BK262" s="230">
        <f>ROUND(I262*H262,2)</f>
        <v>0</v>
      </c>
      <c r="BL262" s="17" t="s">
        <v>157</v>
      </c>
      <c r="BM262" s="229" t="s">
        <v>801</v>
      </c>
    </row>
    <row r="263" s="2" customFormat="1" ht="16.5" customHeight="1">
      <c r="A263" s="38"/>
      <c r="B263" s="39"/>
      <c r="C263" s="265" t="s">
        <v>802</v>
      </c>
      <c r="D263" s="265" t="s">
        <v>350</v>
      </c>
      <c r="E263" s="266" t="s">
        <v>1456</v>
      </c>
      <c r="F263" s="267" t="s">
        <v>1457</v>
      </c>
      <c r="G263" s="268" t="s">
        <v>1225</v>
      </c>
      <c r="H263" s="269">
        <v>20</v>
      </c>
      <c r="I263" s="270"/>
      <c r="J263" s="271">
        <f>ROUND(I263*H263,2)</f>
        <v>0</v>
      </c>
      <c r="K263" s="267" t="s">
        <v>1</v>
      </c>
      <c r="L263" s="272"/>
      <c r="M263" s="273" t="s">
        <v>1</v>
      </c>
      <c r="N263" s="274" t="s">
        <v>41</v>
      </c>
      <c r="O263" s="91"/>
      <c r="P263" s="227">
        <f>O263*H263</f>
        <v>0</v>
      </c>
      <c r="Q263" s="227">
        <v>0</v>
      </c>
      <c r="R263" s="227">
        <f>Q263*H263</f>
        <v>0</v>
      </c>
      <c r="S263" s="227">
        <v>0</v>
      </c>
      <c r="T263" s="228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29" t="s">
        <v>173</v>
      </c>
      <c r="AT263" s="229" t="s">
        <v>350</v>
      </c>
      <c r="AU263" s="229" t="s">
        <v>84</v>
      </c>
      <c r="AY263" s="17" t="s">
        <v>150</v>
      </c>
      <c r="BE263" s="230">
        <f>IF(N263="základní",J263,0)</f>
        <v>0</v>
      </c>
      <c r="BF263" s="230">
        <f>IF(N263="snížená",J263,0)</f>
        <v>0</v>
      </c>
      <c r="BG263" s="230">
        <f>IF(N263="zákl. přenesená",J263,0)</f>
        <v>0</v>
      </c>
      <c r="BH263" s="230">
        <f>IF(N263="sníž. přenesená",J263,0)</f>
        <v>0</v>
      </c>
      <c r="BI263" s="230">
        <f>IF(N263="nulová",J263,0)</f>
        <v>0</v>
      </c>
      <c r="BJ263" s="17" t="s">
        <v>84</v>
      </c>
      <c r="BK263" s="230">
        <f>ROUND(I263*H263,2)</f>
        <v>0</v>
      </c>
      <c r="BL263" s="17" t="s">
        <v>157</v>
      </c>
      <c r="BM263" s="229" t="s">
        <v>805</v>
      </c>
    </row>
    <row r="264" s="2" customFormat="1">
      <c r="A264" s="38"/>
      <c r="B264" s="39"/>
      <c r="C264" s="218" t="s">
        <v>492</v>
      </c>
      <c r="D264" s="218" t="s">
        <v>152</v>
      </c>
      <c r="E264" s="219" t="s">
        <v>1458</v>
      </c>
      <c r="F264" s="220" t="s">
        <v>1459</v>
      </c>
      <c r="G264" s="221" t="s">
        <v>1225</v>
      </c>
      <c r="H264" s="222">
        <v>20</v>
      </c>
      <c r="I264" s="223"/>
      <c r="J264" s="224">
        <f>ROUND(I264*H264,2)</f>
        <v>0</v>
      </c>
      <c r="K264" s="220" t="s">
        <v>1</v>
      </c>
      <c r="L264" s="44"/>
      <c r="M264" s="225" t="s">
        <v>1</v>
      </c>
      <c r="N264" s="226" t="s">
        <v>41</v>
      </c>
      <c r="O264" s="91"/>
      <c r="P264" s="227">
        <f>O264*H264</f>
        <v>0</v>
      </c>
      <c r="Q264" s="227">
        <v>0</v>
      </c>
      <c r="R264" s="227">
        <f>Q264*H264</f>
        <v>0</v>
      </c>
      <c r="S264" s="227">
        <v>0</v>
      </c>
      <c r="T264" s="228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29" t="s">
        <v>157</v>
      </c>
      <c r="AT264" s="229" t="s">
        <v>152</v>
      </c>
      <c r="AU264" s="229" t="s">
        <v>84</v>
      </c>
      <c r="AY264" s="17" t="s">
        <v>150</v>
      </c>
      <c r="BE264" s="230">
        <f>IF(N264="základní",J264,0)</f>
        <v>0</v>
      </c>
      <c r="BF264" s="230">
        <f>IF(N264="snížená",J264,0)</f>
        <v>0</v>
      </c>
      <c r="BG264" s="230">
        <f>IF(N264="zákl. přenesená",J264,0)</f>
        <v>0</v>
      </c>
      <c r="BH264" s="230">
        <f>IF(N264="sníž. přenesená",J264,0)</f>
        <v>0</v>
      </c>
      <c r="BI264" s="230">
        <f>IF(N264="nulová",J264,0)</f>
        <v>0</v>
      </c>
      <c r="BJ264" s="17" t="s">
        <v>84</v>
      </c>
      <c r="BK264" s="230">
        <f>ROUND(I264*H264,2)</f>
        <v>0</v>
      </c>
      <c r="BL264" s="17" t="s">
        <v>157</v>
      </c>
      <c r="BM264" s="229" t="s">
        <v>808</v>
      </c>
    </row>
    <row r="265" s="2" customFormat="1" ht="16.5" customHeight="1">
      <c r="A265" s="38"/>
      <c r="B265" s="39"/>
      <c r="C265" s="265" t="s">
        <v>810</v>
      </c>
      <c r="D265" s="265" t="s">
        <v>350</v>
      </c>
      <c r="E265" s="266" t="s">
        <v>1460</v>
      </c>
      <c r="F265" s="267" t="s">
        <v>1461</v>
      </c>
      <c r="G265" s="268" t="s">
        <v>1225</v>
      </c>
      <c r="H265" s="269">
        <v>10</v>
      </c>
      <c r="I265" s="270"/>
      <c r="J265" s="271">
        <f>ROUND(I265*H265,2)</f>
        <v>0</v>
      </c>
      <c r="K265" s="267" t="s">
        <v>1</v>
      </c>
      <c r="L265" s="272"/>
      <c r="M265" s="273" t="s">
        <v>1</v>
      </c>
      <c r="N265" s="274" t="s">
        <v>41</v>
      </c>
      <c r="O265" s="91"/>
      <c r="P265" s="227">
        <f>O265*H265</f>
        <v>0</v>
      </c>
      <c r="Q265" s="227">
        <v>0</v>
      </c>
      <c r="R265" s="227">
        <f>Q265*H265</f>
        <v>0</v>
      </c>
      <c r="S265" s="227">
        <v>0</v>
      </c>
      <c r="T265" s="228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29" t="s">
        <v>173</v>
      </c>
      <c r="AT265" s="229" t="s">
        <v>350</v>
      </c>
      <c r="AU265" s="229" t="s">
        <v>84</v>
      </c>
      <c r="AY265" s="17" t="s">
        <v>150</v>
      </c>
      <c r="BE265" s="230">
        <f>IF(N265="základní",J265,0)</f>
        <v>0</v>
      </c>
      <c r="BF265" s="230">
        <f>IF(N265="snížená",J265,0)</f>
        <v>0</v>
      </c>
      <c r="BG265" s="230">
        <f>IF(N265="zákl. přenesená",J265,0)</f>
        <v>0</v>
      </c>
      <c r="BH265" s="230">
        <f>IF(N265="sníž. přenesená",J265,0)</f>
        <v>0</v>
      </c>
      <c r="BI265" s="230">
        <f>IF(N265="nulová",J265,0)</f>
        <v>0</v>
      </c>
      <c r="BJ265" s="17" t="s">
        <v>84</v>
      </c>
      <c r="BK265" s="230">
        <f>ROUND(I265*H265,2)</f>
        <v>0</v>
      </c>
      <c r="BL265" s="17" t="s">
        <v>157</v>
      </c>
      <c r="BM265" s="229" t="s">
        <v>813</v>
      </c>
    </row>
    <row r="266" s="2" customFormat="1" ht="16.5" customHeight="1">
      <c r="A266" s="38"/>
      <c r="B266" s="39"/>
      <c r="C266" s="218" t="s">
        <v>495</v>
      </c>
      <c r="D266" s="218" t="s">
        <v>152</v>
      </c>
      <c r="E266" s="219" t="s">
        <v>1462</v>
      </c>
      <c r="F266" s="220" t="s">
        <v>1463</v>
      </c>
      <c r="G266" s="221" t="s">
        <v>1225</v>
      </c>
      <c r="H266" s="222">
        <v>10</v>
      </c>
      <c r="I266" s="223"/>
      <c r="J266" s="224">
        <f>ROUND(I266*H266,2)</f>
        <v>0</v>
      </c>
      <c r="K266" s="220" t="s">
        <v>1</v>
      </c>
      <c r="L266" s="44"/>
      <c r="M266" s="225" t="s">
        <v>1</v>
      </c>
      <c r="N266" s="226" t="s">
        <v>41</v>
      </c>
      <c r="O266" s="91"/>
      <c r="P266" s="227">
        <f>O266*H266</f>
        <v>0</v>
      </c>
      <c r="Q266" s="227">
        <v>0</v>
      </c>
      <c r="R266" s="227">
        <f>Q266*H266</f>
        <v>0</v>
      </c>
      <c r="S266" s="227">
        <v>0</v>
      </c>
      <c r="T266" s="228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29" t="s">
        <v>157</v>
      </c>
      <c r="AT266" s="229" t="s">
        <v>152</v>
      </c>
      <c r="AU266" s="229" t="s">
        <v>84</v>
      </c>
      <c r="AY266" s="17" t="s">
        <v>150</v>
      </c>
      <c r="BE266" s="230">
        <f>IF(N266="základní",J266,0)</f>
        <v>0</v>
      </c>
      <c r="BF266" s="230">
        <f>IF(N266="snížená",J266,0)</f>
        <v>0</v>
      </c>
      <c r="BG266" s="230">
        <f>IF(N266="zákl. přenesená",J266,0)</f>
        <v>0</v>
      </c>
      <c r="BH266" s="230">
        <f>IF(N266="sníž. přenesená",J266,0)</f>
        <v>0</v>
      </c>
      <c r="BI266" s="230">
        <f>IF(N266="nulová",J266,0)</f>
        <v>0</v>
      </c>
      <c r="BJ266" s="17" t="s">
        <v>84</v>
      </c>
      <c r="BK266" s="230">
        <f>ROUND(I266*H266,2)</f>
        <v>0</v>
      </c>
      <c r="BL266" s="17" t="s">
        <v>157</v>
      </c>
      <c r="BM266" s="229" t="s">
        <v>818</v>
      </c>
    </row>
    <row r="267" s="12" customFormat="1" ht="25.92" customHeight="1">
      <c r="A267" s="12"/>
      <c r="B267" s="202"/>
      <c r="C267" s="203"/>
      <c r="D267" s="204" t="s">
        <v>75</v>
      </c>
      <c r="E267" s="205" t="s">
        <v>1464</v>
      </c>
      <c r="F267" s="205" t="s">
        <v>1465</v>
      </c>
      <c r="G267" s="203"/>
      <c r="H267" s="203"/>
      <c r="I267" s="206"/>
      <c r="J267" s="207">
        <f>BK267</f>
        <v>0</v>
      </c>
      <c r="K267" s="203"/>
      <c r="L267" s="208"/>
      <c r="M267" s="209"/>
      <c r="N267" s="210"/>
      <c r="O267" s="210"/>
      <c r="P267" s="211">
        <f>SUM(P268:P301)</f>
        <v>0</v>
      </c>
      <c r="Q267" s="210"/>
      <c r="R267" s="211">
        <f>SUM(R268:R301)</f>
        <v>0</v>
      </c>
      <c r="S267" s="210"/>
      <c r="T267" s="212">
        <f>SUM(T268:T301)</f>
        <v>0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213" t="s">
        <v>84</v>
      </c>
      <c r="AT267" s="214" t="s">
        <v>75</v>
      </c>
      <c r="AU267" s="214" t="s">
        <v>76</v>
      </c>
      <c r="AY267" s="213" t="s">
        <v>150</v>
      </c>
      <c r="BK267" s="215">
        <f>SUM(BK268:BK301)</f>
        <v>0</v>
      </c>
    </row>
    <row r="268" s="2" customFormat="1" ht="16.5" customHeight="1">
      <c r="A268" s="38"/>
      <c r="B268" s="39"/>
      <c r="C268" s="265" t="s">
        <v>820</v>
      </c>
      <c r="D268" s="265" t="s">
        <v>350</v>
      </c>
      <c r="E268" s="266" t="s">
        <v>1466</v>
      </c>
      <c r="F268" s="267" t="s">
        <v>1467</v>
      </c>
      <c r="G268" s="268" t="s">
        <v>326</v>
      </c>
      <c r="H268" s="269">
        <v>140</v>
      </c>
      <c r="I268" s="270"/>
      <c r="J268" s="271">
        <f>ROUND(I268*H268,2)</f>
        <v>0</v>
      </c>
      <c r="K268" s="267" t="s">
        <v>1</v>
      </c>
      <c r="L268" s="272"/>
      <c r="M268" s="273" t="s">
        <v>1</v>
      </c>
      <c r="N268" s="274" t="s">
        <v>41</v>
      </c>
      <c r="O268" s="91"/>
      <c r="P268" s="227">
        <f>O268*H268</f>
        <v>0</v>
      </c>
      <c r="Q268" s="227">
        <v>0</v>
      </c>
      <c r="R268" s="227">
        <f>Q268*H268</f>
        <v>0</v>
      </c>
      <c r="S268" s="227">
        <v>0</v>
      </c>
      <c r="T268" s="228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29" t="s">
        <v>173</v>
      </c>
      <c r="AT268" s="229" t="s">
        <v>350</v>
      </c>
      <c r="AU268" s="229" t="s">
        <v>84</v>
      </c>
      <c r="AY268" s="17" t="s">
        <v>150</v>
      </c>
      <c r="BE268" s="230">
        <f>IF(N268="základní",J268,0)</f>
        <v>0</v>
      </c>
      <c r="BF268" s="230">
        <f>IF(N268="snížená",J268,0)</f>
        <v>0</v>
      </c>
      <c r="BG268" s="230">
        <f>IF(N268="zákl. přenesená",J268,0)</f>
        <v>0</v>
      </c>
      <c r="BH268" s="230">
        <f>IF(N268="sníž. přenesená",J268,0)</f>
        <v>0</v>
      </c>
      <c r="BI268" s="230">
        <f>IF(N268="nulová",J268,0)</f>
        <v>0</v>
      </c>
      <c r="BJ268" s="17" t="s">
        <v>84</v>
      </c>
      <c r="BK268" s="230">
        <f>ROUND(I268*H268,2)</f>
        <v>0</v>
      </c>
      <c r="BL268" s="17" t="s">
        <v>157</v>
      </c>
      <c r="BM268" s="229" t="s">
        <v>823</v>
      </c>
    </row>
    <row r="269" s="2" customFormat="1" ht="33" customHeight="1">
      <c r="A269" s="38"/>
      <c r="B269" s="39"/>
      <c r="C269" s="218" t="s">
        <v>499</v>
      </c>
      <c r="D269" s="218" t="s">
        <v>152</v>
      </c>
      <c r="E269" s="219" t="s">
        <v>1468</v>
      </c>
      <c r="F269" s="220" t="s">
        <v>1469</v>
      </c>
      <c r="G269" s="221" t="s">
        <v>326</v>
      </c>
      <c r="H269" s="222">
        <v>140</v>
      </c>
      <c r="I269" s="223"/>
      <c r="J269" s="224">
        <f>ROUND(I269*H269,2)</f>
        <v>0</v>
      </c>
      <c r="K269" s="220" t="s">
        <v>1</v>
      </c>
      <c r="L269" s="44"/>
      <c r="M269" s="225" t="s">
        <v>1</v>
      </c>
      <c r="N269" s="226" t="s">
        <v>41</v>
      </c>
      <c r="O269" s="91"/>
      <c r="P269" s="227">
        <f>O269*H269</f>
        <v>0</v>
      </c>
      <c r="Q269" s="227">
        <v>0</v>
      </c>
      <c r="R269" s="227">
        <f>Q269*H269</f>
        <v>0</v>
      </c>
      <c r="S269" s="227">
        <v>0</v>
      </c>
      <c r="T269" s="228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29" t="s">
        <v>157</v>
      </c>
      <c r="AT269" s="229" t="s">
        <v>152</v>
      </c>
      <c r="AU269" s="229" t="s">
        <v>84</v>
      </c>
      <c r="AY269" s="17" t="s">
        <v>150</v>
      </c>
      <c r="BE269" s="230">
        <f>IF(N269="základní",J269,0)</f>
        <v>0</v>
      </c>
      <c r="BF269" s="230">
        <f>IF(N269="snížená",J269,0)</f>
        <v>0</v>
      </c>
      <c r="BG269" s="230">
        <f>IF(N269="zákl. přenesená",J269,0)</f>
        <v>0</v>
      </c>
      <c r="BH269" s="230">
        <f>IF(N269="sníž. přenesená",J269,0)</f>
        <v>0</v>
      </c>
      <c r="BI269" s="230">
        <f>IF(N269="nulová",J269,0)</f>
        <v>0</v>
      </c>
      <c r="BJ269" s="17" t="s">
        <v>84</v>
      </c>
      <c r="BK269" s="230">
        <f>ROUND(I269*H269,2)</f>
        <v>0</v>
      </c>
      <c r="BL269" s="17" t="s">
        <v>157</v>
      </c>
      <c r="BM269" s="229" t="s">
        <v>828</v>
      </c>
    </row>
    <row r="270" s="2" customFormat="1" ht="21.75" customHeight="1">
      <c r="A270" s="38"/>
      <c r="B270" s="39"/>
      <c r="C270" s="265" t="s">
        <v>830</v>
      </c>
      <c r="D270" s="265" t="s">
        <v>350</v>
      </c>
      <c r="E270" s="266" t="s">
        <v>1470</v>
      </c>
      <c r="F270" s="267" t="s">
        <v>1471</v>
      </c>
      <c r="G270" s="268" t="s">
        <v>326</v>
      </c>
      <c r="H270" s="269">
        <v>15</v>
      </c>
      <c r="I270" s="270"/>
      <c r="J270" s="271">
        <f>ROUND(I270*H270,2)</f>
        <v>0</v>
      </c>
      <c r="K270" s="267" t="s">
        <v>1</v>
      </c>
      <c r="L270" s="272"/>
      <c r="M270" s="273" t="s">
        <v>1</v>
      </c>
      <c r="N270" s="274" t="s">
        <v>41</v>
      </c>
      <c r="O270" s="91"/>
      <c r="P270" s="227">
        <f>O270*H270</f>
        <v>0</v>
      </c>
      <c r="Q270" s="227">
        <v>0</v>
      </c>
      <c r="R270" s="227">
        <f>Q270*H270</f>
        <v>0</v>
      </c>
      <c r="S270" s="227">
        <v>0</v>
      </c>
      <c r="T270" s="228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29" t="s">
        <v>173</v>
      </c>
      <c r="AT270" s="229" t="s">
        <v>350</v>
      </c>
      <c r="AU270" s="229" t="s">
        <v>84</v>
      </c>
      <c r="AY270" s="17" t="s">
        <v>150</v>
      </c>
      <c r="BE270" s="230">
        <f>IF(N270="základní",J270,0)</f>
        <v>0</v>
      </c>
      <c r="BF270" s="230">
        <f>IF(N270="snížená",J270,0)</f>
        <v>0</v>
      </c>
      <c r="BG270" s="230">
        <f>IF(N270="zákl. přenesená",J270,0)</f>
        <v>0</v>
      </c>
      <c r="BH270" s="230">
        <f>IF(N270="sníž. přenesená",J270,0)</f>
        <v>0</v>
      </c>
      <c r="BI270" s="230">
        <f>IF(N270="nulová",J270,0)</f>
        <v>0</v>
      </c>
      <c r="BJ270" s="17" t="s">
        <v>84</v>
      </c>
      <c r="BK270" s="230">
        <f>ROUND(I270*H270,2)</f>
        <v>0</v>
      </c>
      <c r="BL270" s="17" t="s">
        <v>157</v>
      </c>
      <c r="BM270" s="229" t="s">
        <v>833</v>
      </c>
    </row>
    <row r="271" s="2" customFormat="1" ht="33" customHeight="1">
      <c r="A271" s="38"/>
      <c r="B271" s="39"/>
      <c r="C271" s="218" t="s">
        <v>502</v>
      </c>
      <c r="D271" s="218" t="s">
        <v>152</v>
      </c>
      <c r="E271" s="219" t="s">
        <v>1468</v>
      </c>
      <c r="F271" s="220" t="s">
        <v>1469</v>
      </c>
      <c r="G271" s="221" t="s">
        <v>326</v>
      </c>
      <c r="H271" s="222">
        <v>15</v>
      </c>
      <c r="I271" s="223"/>
      <c r="J271" s="224">
        <f>ROUND(I271*H271,2)</f>
        <v>0</v>
      </c>
      <c r="K271" s="220" t="s">
        <v>1</v>
      </c>
      <c r="L271" s="44"/>
      <c r="M271" s="225" t="s">
        <v>1</v>
      </c>
      <c r="N271" s="226" t="s">
        <v>41</v>
      </c>
      <c r="O271" s="91"/>
      <c r="P271" s="227">
        <f>O271*H271</f>
        <v>0</v>
      </c>
      <c r="Q271" s="227">
        <v>0</v>
      </c>
      <c r="R271" s="227">
        <f>Q271*H271</f>
        <v>0</v>
      </c>
      <c r="S271" s="227">
        <v>0</v>
      </c>
      <c r="T271" s="228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29" t="s">
        <v>157</v>
      </c>
      <c r="AT271" s="229" t="s">
        <v>152</v>
      </c>
      <c r="AU271" s="229" t="s">
        <v>84</v>
      </c>
      <c r="AY271" s="17" t="s">
        <v>150</v>
      </c>
      <c r="BE271" s="230">
        <f>IF(N271="základní",J271,0)</f>
        <v>0</v>
      </c>
      <c r="BF271" s="230">
        <f>IF(N271="snížená",J271,0)</f>
        <v>0</v>
      </c>
      <c r="BG271" s="230">
        <f>IF(N271="zákl. přenesená",J271,0)</f>
        <v>0</v>
      </c>
      <c r="BH271" s="230">
        <f>IF(N271="sníž. přenesená",J271,0)</f>
        <v>0</v>
      </c>
      <c r="BI271" s="230">
        <f>IF(N271="nulová",J271,0)</f>
        <v>0</v>
      </c>
      <c r="BJ271" s="17" t="s">
        <v>84</v>
      </c>
      <c r="BK271" s="230">
        <f>ROUND(I271*H271,2)</f>
        <v>0</v>
      </c>
      <c r="BL271" s="17" t="s">
        <v>157</v>
      </c>
      <c r="BM271" s="229" t="s">
        <v>837</v>
      </c>
    </row>
    <row r="272" s="2" customFormat="1" ht="16.5" customHeight="1">
      <c r="A272" s="38"/>
      <c r="B272" s="39"/>
      <c r="C272" s="265" t="s">
        <v>839</v>
      </c>
      <c r="D272" s="265" t="s">
        <v>350</v>
      </c>
      <c r="E272" s="266" t="s">
        <v>1472</v>
      </c>
      <c r="F272" s="267" t="s">
        <v>1473</v>
      </c>
      <c r="G272" s="268" t="s">
        <v>326</v>
      </c>
      <c r="H272" s="269">
        <v>90</v>
      </c>
      <c r="I272" s="270"/>
      <c r="J272" s="271">
        <f>ROUND(I272*H272,2)</f>
        <v>0</v>
      </c>
      <c r="K272" s="267" t="s">
        <v>1</v>
      </c>
      <c r="L272" s="272"/>
      <c r="M272" s="273" t="s">
        <v>1</v>
      </c>
      <c r="N272" s="274" t="s">
        <v>41</v>
      </c>
      <c r="O272" s="91"/>
      <c r="P272" s="227">
        <f>O272*H272</f>
        <v>0</v>
      </c>
      <c r="Q272" s="227">
        <v>0</v>
      </c>
      <c r="R272" s="227">
        <f>Q272*H272</f>
        <v>0</v>
      </c>
      <c r="S272" s="227">
        <v>0</v>
      </c>
      <c r="T272" s="228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29" t="s">
        <v>173</v>
      </c>
      <c r="AT272" s="229" t="s">
        <v>350</v>
      </c>
      <c r="AU272" s="229" t="s">
        <v>84</v>
      </c>
      <c r="AY272" s="17" t="s">
        <v>150</v>
      </c>
      <c r="BE272" s="230">
        <f>IF(N272="základní",J272,0)</f>
        <v>0</v>
      </c>
      <c r="BF272" s="230">
        <f>IF(N272="snížená",J272,0)</f>
        <v>0</v>
      </c>
      <c r="BG272" s="230">
        <f>IF(N272="zákl. přenesená",J272,0)</f>
        <v>0</v>
      </c>
      <c r="BH272" s="230">
        <f>IF(N272="sníž. přenesená",J272,0)</f>
        <v>0</v>
      </c>
      <c r="BI272" s="230">
        <f>IF(N272="nulová",J272,0)</f>
        <v>0</v>
      </c>
      <c r="BJ272" s="17" t="s">
        <v>84</v>
      </c>
      <c r="BK272" s="230">
        <f>ROUND(I272*H272,2)</f>
        <v>0</v>
      </c>
      <c r="BL272" s="17" t="s">
        <v>157</v>
      </c>
      <c r="BM272" s="229" t="s">
        <v>842</v>
      </c>
    </row>
    <row r="273" s="2" customFormat="1">
      <c r="A273" s="38"/>
      <c r="B273" s="39"/>
      <c r="C273" s="218" t="s">
        <v>507</v>
      </c>
      <c r="D273" s="218" t="s">
        <v>152</v>
      </c>
      <c r="E273" s="219" t="s">
        <v>1474</v>
      </c>
      <c r="F273" s="220" t="s">
        <v>1475</v>
      </c>
      <c r="G273" s="221" t="s">
        <v>326</v>
      </c>
      <c r="H273" s="222">
        <v>90</v>
      </c>
      <c r="I273" s="223"/>
      <c r="J273" s="224">
        <f>ROUND(I273*H273,2)</f>
        <v>0</v>
      </c>
      <c r="K273" s="220" t="s">
        <v>1</v>
      </c>
      <c r="L273" s="44"/>
      <c r="M273" s="225" t="s">
        <v>1</v>
      </c>
      <c r="N273" s="226" t="s">
        <v>41</v>
      </c>
      <c r="O273" s="91"/>
      <c r="P273" s="227">
        <f>O273*H273</f>
        <v>0</v>
      </c>
      <c r="Q273" s="227">
        <v>0</v>
      </c>
      <c r="R273" s="227">
        <f>Q273*H273</f>
        <v>0</v>
      </c>
      <c r="S273" s="227">
        <v>0</v>
      </c>
      <c r="T273" s="228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29" t="s">
        <v>157</v>
      </c>
      <c r="AT273" s="229" t="s">
        <v>152</v>
      </c>
      <c r="AU273" s="229" t="s">
        <v>84</v>
      </c>
      <c r="AY273" s="17" t="s">
        <v>150</v>
      </c>
      <c r="BE273" s="230">
        <f>IF(N273="základní",J273,0)</f>
        <v>0</v>
      </c>
      <c r="BF273" s="230">
        <f>IF(N273="snížená",J273,0)</f>
        <v>0</v>
      </c>
      <c r="BG273" s="230">
        <f>IF(N273="zákl. přenesená",J273,0)</f>
        <v>0</v>
      </c>
      <c r="BH273" s="230">
        <f>IF(N273="sníž. přenesená",J273,0)</f>
        <v>0</v>
      </c>
      <c r="BI273" s="230">
        <f>IF(N273="nulová",J273,0)</f>
        <v>0</v>
      </c>
      <c r="BJ273" s="17" t="s">
        <v>84</v>
      </c>
      <c r="BK273" s="230">
        <f>ROUND(I273*H273,2)</f>
        <v>0</v>
      </c>
      <c r="BL273" s="17" t="s">
        <v>157</v>
      </c>
      <c r="BM273" s="229" t="s">
        <v>846</v>
      </c>
    </row>
    <row r="274" s="2" customFormat="1" ht="21.75" customHeight="1">
      <c r="A274" s="38"/>
      <c r="B274" s="39"/>
      <c r="C274" s="265" t="s">
        <v>848</v>
      </c>
      <c r="D274" s="265" t="s">
        <v>350</v>
      </c>
      <c r="E274" s="266" t="s">
        <v>1476</v>
      </c>
      <c r="F274" s="267" t="s">
        <v>1477</v>
      </c>
      <c r="G274" s="268" t="s">
        <v>1225</v>
      </c>
      <c r="H274" s="269">
        <v>50</v>
      </c>
      <c r="I274" s="270"/>
      <c r="J274" s="271">
        <f>ROUND(I274*H274,2)</f>
        <v>0</v>
      </c>
      <c r="K274" s="267" t="s">
        <v>1</v>
      </c>
      <c r="L274" s="272"/>
      <c r="M274" s="273" t="s">
        <v>1</v>
      </c>
      <c r="N274" s="274" t="s">
        <v>41</v>
      </c>
      <c r="O274" s="91"/>
      <c r="P274" s="227">
        <f>O274*H274</f>
        <v>0</v>
      </c>
      <c r="Q274" s="227">
        <v>0</v>
      </c>
      <c r="R274" s="227">
        <f>Q274*H274</f>
        <v>0</v>
      </c>
      <c r="S274" s="227">
        <v>0</v>
      </c>
      <c r="T274" s="228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29" t="s">
        <v>173</v>
      </c>
      <c r="AT274" s="229" t="s">
        <v>350</v>
      </c>
      <c r="AU274" s="229" t="s">
        <v>84</v>
      </c>
      <c r="AY274" s="17" t="s">
        <v>150</v>
      </c>
      <c r="BE274" s="230">
        <f>IF(N274="základní",J274,0)</f>
        <v>0</v>
      </c>
      <c r="BF274" s="230">
        <f>IF(N274="snížená",J274,0)</f>
        <v>0</v>
      </c>
      <c r="BG274" s="230">
        <f>IF(N274="zákl. přenesená",J274,0)</f>
        <v>0</v>
      </c>
      <c r="BH274" s="230">
        <f>IF(N274="sníž. přenesená",J274,0)</f>
        <v>0</v>
      </c>
      <c r="BI274" s="230">
        <f>IF(N274="nulová",J274,0)</f>
        <v>0</v>
      </c>
      <c r="BJ274" s="17" t="s">
        <v>84</v>
      </c>
      <c r="BK274" s="230">
        <f>ROUND(I274*H274,2)</f>
        <v>0</v>
      </c>
      <c r="BL274" s="17" t="s">
        <v>157</v>
      </c>
      <c r="BM274" s="229" t="s">
        <v>851</v>
      </c>
    </row>
    <row r="275" s="2" customFormat="1" ht="16.5" customHeight="1">
      <c r="A275" s="38"/>
      <c r="B275" s="39"/>
      <c r="C275" s="218" t="s">
        <v>512</v>
      </c>
      <c r="D275" s="218" t="s">
        <v>152</v>
      </c>
      <c r="E275" s="219" t="s">
        <v>1478</v>
      </c>
      <c r="F275" s="220" t="s">
        <v>1479</v>
      </c>
      <c r="G275" s="221" t="s">
        <v>1225</v>
      </c>
      <c r="H275" s="222">
        <v>50</v>
      </c>
      <c r="I275" s="223"/>
      <c r="J275" s="224">
        <f>ROUND(I275*H275,2)</f>
        <v>0</v>
      </c>
      <c r="K275" s="220" t="s">
        <v>1</v>
      </c>
      <c r="L275" s="44"/>
      <c r="M275" s="225" t="s">
        <v>1</v>
      </c>
      <c r="N275" s="226" t="s">
        <v>41</v>
      </c>
      <c r="O275" s="91"/>
      <c r="P275" s="227">
        <f>O275*H275</f>
        <v>0</v>
      </c>
      <c r="Q275" s="227">
        <v>0</v>
      </c>
      <c r="R275" s="227">
        <f>Q275*H275</f>
        <v>0</v>
      </c>
      <c r="S275" s="227">
        <v>0</v>
      </c>
      <c r="T275" s="228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29" t="s">
        <v>157</v>
      </c>
      <c r="AT275" s="229" t="s">
        <v>152</v>
      </c>
      <c r="AU275" s="229" t="s">
        <v>84</v>
      </c>
      <c r="AY275" s="17" t="s">
        <v>150</v>
      </c>
      <c r="BE275" s="230">
        <f>IF(N275="základní",J275,0)</f>
        <v>0</v>
      </c>
      <c r="BF275" s="230">
        <f>IF(N275="snížená",J275,0)</f>
        <v>0</v>
      </c>
      <c r="BG275" s="230">
        <f>IF(N275="zákl. přenesená",J275,0)</f>
        <v>0</v>
      </c>
      <c r="BH275" s="230">
        <f>IF(N275="sníž. přenesená",J275,0)</f>
        <v>0</v>
      </c>
      <c r="BI275" s="230">
        <f>IF(N275="nulová",J275,0)</f>
        <v>0</v>
      </c>
      <c r="BJ275" s="17" t="s">
        <v>84</v>
      </c>
      <c r="BK275" s="230">
        <f>ROUND(I275*H275,2)</f>
        <v>0</v>
      </c>
      <c r="BL275" s="17" t="s">
        <v>157</v>
      </c>
      <c r="BM275" s="229" t="s">
        <v>854</v>
      </c>
    </row>
    <row r="276" s="2" customFormat="1" ht="21.75" customHeight="1">
      <c r="A276" s="38"/>
      <c r="B276" s="39"/>
      <c r="C276" s="265" t="s">
        <v>855</v>
      </c>
      <c r="D276" s="265" t="s">
        <v>350</v>
      </c>
      <c r="E276" s="266" t="s">
        <v>1480</v>
      </c>
      <c r="F276" s="267" t="s">
        <v>1481</v>
      </c>
      <c r="G276" s="268" t="s">
        <v>1225</v>
      </c>
      <c r="H276" s="269">
        <v>6</v>
      </c>
      <c r="I276" s="270"/>
      <c r="J276" s="271">
        <f>ROUND(I276*H276,2)</f>
        <v>0</v>
      </c>
      <c r="K276" s="267" t="s">
        <v>1</v>
      </c>
      <c r="L276" s="272"/>
      <c r="M276" s="273" t="s">
        <v>1</v>
      </c>
      <c r="N276" s="274" t="s">
        <v>41</v>
      </c>
      <c r="O276" s="91"/>
      <c r="P276" s="227">
        <f>O276*H276</f>
        <v>0</v>
      </c>
      <c r="Q276" s="227">
        <v>0</v>
      </c>
      <c r="R276" s="227">
        <f>Q276*H276</f>
        <v>0</v>
      </c>
      <c r="S276" s="227">
        <v>0</v>
      </c>
      <c r="T276" s="228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29" t="s">
        <v>173</v>
      </c>
      <c r="AT276" s="229" t="s">
        <v>350</v>
      </c>
      <c r="AU276" s="229" t="s">
        <v>84</v>
      </c>
      <c r="AY276" s="17" t="s">
        <v>150</v>
      </c>
      <c r="BE276" s="230">
        <f>IF(N276="základní",J276,0)</f>
        <v>0</v>
      </c>
      <c r="BF276" s="230">
        <f>IF(N276="snížená",J276,0)</f>
        <v>0</v>
      </c>
      <c r="BG276" s="230">
        <f>IF(N276="zákl. přenesená",J276,0)</f>
        <v>0</v>
      </c>
      <c r="BH276" s="230">
        <f>IF(N276="sníž. přenesená",J276,0)</f>
        <v>0</v>
      </c>
      <c r="BI276" s="230">
        <f>IF(N276="nulová",J276,0)</f>
        <v>0</v>
      </c>
      <c r="BJ276" s="17" t="s">
        <v>84</v>
      </c>
      <c r="BK276" s="230">
        <f>ROUND(I276*H276,2)</f>
        <v>0</v>
      </c>
      <c r="BL276" s="17" t="s">
        <v>157</v>
      </c>
      <c r="BM276" s="229" t="s">
        <v>858</v>
      </c>
    </row>
    <row r="277" s="2" customFormat="1" ht="16.5" customHeight="1">
      <c r="A277" s="38"/>
      <c r="B277" s="39"/>
      <c r="C277" s="218" t="s">
        <v>519</v>
      </c>
      <c r="D277" s="218" t="s">
        <v>152</v>
      </c>
      <c r="E277" s="219" t="s">
        <v>1478</v>
      </c>
      <c r="F277" s="220" t="s">
        <v>1479</v>
      </c>
      <c r="G277" s="221" t="s">
        <v>1225</v>
      </c>
      <c r="H277" s="222">
        <v>6</v>
      </c>
      <c r="I277" s="223"/>
      <c r="J277" s="224">
        <f>ROUND(I277*H277,2)</f>
        <v>0</v>
      </c>
      <c r="K277" s="220" t="s">
        <v>1</v>
      </c>
      <c r="L277" s="44"/>
      <c r="M277" s="225" t="s">
        <v>1</v>
      </c>
      <c r="N277" s="226" t="s">
        <v>41</v>
      </c>
      <c r="O277" s="91"/>
      <c r="P277" s="227">
        <f>O277*H277</f>
        <v>0</v>
      </c>
      <c r="Q277" s="227">
        <v>0</v>
      </c>
      <c r="R277" s="227">
        <f>Q277*H277</f>
        <v>0</v>
      </c>
      <c r="S277" s="227">
        <v>0</v>
      </c>
      <c r="T277" s="228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29" t="s">
        <v>157</v>
      </c>
      <c r="AT277" s="229" t="s">
        <v>152</v>
      </c>
      <c r="AU277" s="229" t="s">
        <v>84</v>
      </c>
      <c r="AY277" s="17" t="s">
        <v>150</v>
      </c>
      <c r="BE277" s="230">
        <f>IF(N277="základní",J277,0)</f>
        <v>0</v>
      </c>
      <c r="BF277" s="230">
        <f>IF(N277="snížená",J277,0)</f>
        <v>0</v>
      </c>
      <c r="BG277" s="230">
        <f>IF(N277="zákl. přenesená",J277,0)</f>
        <v>0</v>
      </c>
      <c r="BH277" s="230">
        <f>IF(N277="sníž. přenesená",J277,0)</f>
        <v>0</v>
      </c>
      <c r="BI277" s="230">
        <f>IF(N277="nulová",J277,0)</f>
        <v>0</v>
      </c>
      <c r="BJ277" s="17" t="s">
        <v>84</v>
      </c>
      <c r="BK277" s="230">
        <f>ROUND(I277*H277,2)</f>
        <v>0</v>
      </c>
      <c r="BL277" s="17" t="s">
        <v>157</v>
      </c>
      <c r="BM277" s="229" t="s">
        <v>861</v>
      </c>
    </row>
    <row r="278" s="2" customFormat="1" ht="21.75" customHeight="1">
      <c r="A278" s="38"/>
      <c r="B278" s="39"/>
      <c r="C278" s="265" t="s">
        <v>862</v>
      </c>
      <c r="D278" s="265" t="s">
        <v>350</v>
      </c>
      <c r="E278" s="266" t="s">
        <v>1482</v>
      </c>
      <c r="F278" s="267" t="s">
        <v>1483</v>
      </c>
      <c r="G278" s="268" t="s">
        <v>1225</v>
      </c>
      <c r="H278" s="269">
        <v>50</v>
      </c>
      <c r="I278" s="270"/>
      <c r="J278" s="271">
        <f>ROUND(I278*H278,2)</f>
        <v>0</v>
      </c>
      <c r="K278" s="267" t="s">
        <v>1</v>
      </c>
      <c r="L278" s="272"/>
      <c r="M278" s="273" t="s">
        <v>1</v>
      </c>
      <c r="N278" s="274" t="s">
        <v>41</v>
      </c>
      <c r="O278" s="91"/>
      <c r="P278" s="227">
        <f>O278*H278</f>
        <v>0</v>
      </c>
      <c r="Q278" s="227">
        <v>0</v>
      </c>
      <c r="R278" s="227">
        <f>Q278*H278</f>
        <v>0</v>
      </c>
      <c r="S278" s="227">
        <v>0</v>
      </c>
      <c r="T278" s="228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29" t="s">
        <v>173</v>
      </c>
      <c r="AT278" s="229" t="s">
        <v>350</v>
      </c>
      <c r="AU278" s="229" t="s">
        <v>84</v>
      </c>
      <c r="AY278" s="17" t="s">
        <v>150</v>
      </c>
      <c r="BE278" s="230">
        <f>IF(N278="základní",J278,0)</f>
        <v>0</v>
      </c>
      <c r="BF278" s="230">
        <f>IF(N278="snížená",J278,0)</f>
        <v>0</v>
      </c>
      <c r="BG278" s="230">
        <f>IF(N278="zákl. přenesená",J278,0)</f>
        <v>0</v>
      </c>
      <c r="BH278" s="230">
        <f>IF(N278="sníž. přenesená",J278,0)</f>
        <v>0</v>
      </c>
      <c r="BI278" s="230">
        <f>IF(N278="nulová",J278,0)</f>
        <v>0</v>
      </c>
      <c r="BJ278" s="17" t="s">
        <v>84</v>
      </c>
      <c r="BK278" s="230">
        <f>ROUND(I278*H278,2)</f>
        <v>0</v>
      </c>
      <c r="BL278" s="17" t="s">
        <v>157</v>
      </c>
      <c r="BM278" s="229" t="s">
        <v>865</v>
      </c>
    </row>
    <row r="279" s="2" customFormat="1" ht="16.5" customHeight="1">
      <c r="A279" s="38"/>
      <c r="B279" s="39"/>
      <c r="C279" s="218" t="s">
        <v>523</v>
      </c>
      <c r="D279" s="218" t="s">
        <v>152</v>
      </c>
      <c r="E279" s="219" t="s">
        <v>1478</v>
      </c>
      <c r="F279" s="220" t="s">
        <v>1479</v>
      </c>
      <c r="G279" s="221" t="s">
        <v>1225</v>
      </c>
      <c r="H279" s="222">
        <v>50</v>
      </c>
      <c r="I279" s="223"/>
      <c r="J279" s="224">
        <f>ROUND(I279*H279,2)</f>
        <v>0</v>
      </c>
      <c r="K279" s="220" t="s">
        <v>1</v>
      </c>
      <c r="L279" s="44"/>
      <c r="M279" s="225" t="s">
        <v>1</v>
      </c>
      <c r="N279" s="226" t="s">
        <v>41</v>
      </c>
      <c r="O279" s="91"/>
      <c r="P279" s="227">
        <f>O279*H279</f>
        <v>0</v>
      </c>
      <c r="Q279" s="227">
        <v>0</v>
      </c>
      <c r="R279" s="227">
        <f>Q279*H279</f>
        <v>0</v>
      </c>
      <c r="S279" s="227">
        <v>0</v>
      </c>
      <c r="T279" s="228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29" t="s">
        <v>157</v>
      </c>
      <c r="AT279" s="229" t="s">
        <v>152</v>
      </c>
      <c r="AU279" s="229" t="s">
        <v>84</v>
      </c>
      <c r="AY279" s="17" t="s">
        <v>150</v>
      </c>
      <c r="BE279" s="230">
        <f>IF(N279="základní",J279,0)</f>
        <v>0</v>
      </c>
      <c r="BF279" s="230">
        <f>IF(N279="snížená",J279,0)</f>
        <v>0</v>
      </c>
      <c r="BG279" s="230">
        <f>IF(N279="zákl. přenesená",J279,0)</f>
        <v>0</v>
      </c>
      <c r="BH279" s="230">
        <f>IF(N279="sníž. přenesená",J279,0)</f>
        <v>0</v>
      </c>
      <c r="BI279" s="230">
        <f>IF(N279="nulová",J279,0)</f>
        <v>0</v>
      </c>
      <c r="BJ279" s="17" t="s">
        <v>84</v>
      </c>
      <c r="BK279" s="230">
        <f>ROUND(I279*H279,2)</f>
        <v>0</v>
      </c>
      <c r="BL279" s="17" t="s">
        <v>157</v>
      </c>
      <c r="BM279" s="229" t="s">
        <v>868</v>
      </c>
    </row>
    <row r="280" s="2" customFormat="1" ht="21.75" customHeight="1">
      <c r="A280" s="38"/>
      <c r="B280" s="39"/>
      <c r="C280" s="265" t="s">
        <v>869</v>
      </c>
      <c r="D280" s="265" t="s">
        <v>350</v>
      </c>
      <c r="E280" s="266" t="s">
        <v>1484</v>
      </c>
      <c r="F280" s="267" t="s">
        <v>1485</v>
      </c>
      <c r="G280" s="268" t="s">
        <v>1225</v>
      </c>
      <c r="H280" s="269">
        <v>4</v>
      </c>
      <c r="I280" s="270"/>
      <c r="J280" s="271">
        <f>ROUND(I280*H280,2)</f>
        <v>0</v>
      </c>
      <c r="K280" s="267" t="s">
        <v>1</v>
      </c>
      <c r="L280" s="272"/>
      <c r="M280" s="273" t="s">
        <v>1</v>
      </c>
      <c r="N280" s="274" t="s">
        <v>41</v>
      </c>
      <c r="O280" s="91"/>
      <c r="P280" s="227">
        <f>O280*H280</f>
        <v>0</v>
      </c>
      <c r="Q280" s="227">
        <v>0</v>
      </c>
      <c r="R280" s="227">
        <f>Q280*H280</f>
        <v>0</v>
      </c>
      <c r="S280" s="227">
        <v>0</v>
      </c>
      <c r="T280" s="228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29" t="s">
        <v>173</v>
      </c>
      <c r="AT280" s="229" t="s">
        <v>350</v>
      </c>
      <c r="AU280" s="229" t="s">
        <v>84</v>
      </c>
      <c r="AY280" s="17" t="s">
        <v>150</v>
      </c>
      <c r="BE280" s="230">
        <f>IF(N280="základní",J280,0)</f>
        <v>0</v>
      </c>
      <c r="BF280" s="230">
        <f>IF(N280="snížená",J280,0)</f>
        <v>0</v>
      </c>
      <c r="BG280" s="230">
        <f>IF(N280="zákl. přenesená",J280,0)</f>
        <v>0</v>
      </c>
      <c r="BH280" s="230">
        <f>IF(N280="sníž. přenesená",J280,0)</f>
        <v>0</v>
      </c>
      <c r="BI280" s="230">
        <f>IF(N280="nulová",J280,0)</f>
        <v>0</v>
      </c>
      <c r="BJ280" s="17" t="s">
        <v>84</v>
      </c>
      <c r="BK280" s="230">
        <f>ROUND(I280*H280,2)</f>
        <v>0</v>
      </c>
      <c r="BL280" s="17" t="s">
        <v>157</v>
      </c>
      <c r="BM280" s="229" t="s">
        <v>872</v>
      </c>
    </row>
    <row r="281" s="2" customFormat="1" ht="21.75" customHeight="1">
      <c r="A281" s="38"/>
      <c r="B281" s="39"/>
      <c r="C281" s="218" t="s">
        <v>527</v>
      </c>
      <c r="D281" s="218" t="s">
        <v>152</v>
      </c>
      <c r="E281" s="219" t="s">
        <v>1486</v>
      </c>
      <c r="F281" s="220" t="s">
        <v>1487</v>
      </c>
      <c r="G281" s="221" t="s">
        <v>1225</v>
      </c>
      <c r="H281" s="222">
        <v>4</v>
      </c>
      <c r="I281" s="223"/>
      <c r="J281" s="224">
        <f>ROUND(I281*H281,2)</f>
        <v>0</v>
      </c>
      <c r="K281" s="220" t="s">
        <v>1</v>
      </c>
      <c r="L281" s="44"/>
      <c r="M281" s="225" t="s">
        <v>1</v>
      </c>
      <c r="N281" s="226" t="s">
        <v>41</v>
      </c>
      <c r="O281" s="91"/>
      <c r="P281" s="227">
        <f>O281*H281</f>
        <v>0</v>
      </c>
      <c r="Q281" s="227">
        <v>0</v>
      </c>
      <c r="R281" s="227">
        <f>Q281*H281</f>
        <v>0</v>
      </c>
      <c r="S281" s="227">
        <v>0</v>
      </c>
      <c r="T281" s="228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29" t="s">
        <v>157</v>
      </c>
      <c r="AT281" s="229" t="s">
        <v>152</v>
      </c>
      <c r="AU281" s="229" t="s">
        <v>84</v>
      </c>
      <c r="AY281" s="17" t="s">
        <v>150</v>
      </c>
      <c r="BE281" s="230">
        <f>IF(N281="základní",J281,0)</f>
        <v>0</v>
      </c>
      <c r="BF281" s="230">
        <f>IF(N281="snížená",J281,0)</f>
        <v>0</v>
      </c>
      <c r="BG281" s="230">
        <f>IF(N281="zákl. přenesená",J281,0)</f>
        <v>0</v>
      </c>
      <c r="BH281" s="230">
        <f>IF(N281="sníž. přenesená",J281,0)</f>
        <v>0</v>
      </c>
      <c r="BI281" s="230">
        <f>IF(N281="nulová",J281,0)</f>
        <v>0</v>
      </c>
      <c r="BJ281" s="17" t="s">
        <v>84</v>
      </c>
      <c r="BK281" s="230">
        <f>ROUND(I281*H281,2)</f>
        <v>0</v>
      </c>
      <c r="BL281" s="17" t="s">
        <v>157</v>
      </c>
      <c r="BM281" s="229" t="s">
        <v>875</v>
      </c>
    </row>
    <row r="282" s="2" customFormat="1" ht="21.75" customHeight="1">
      <c r="A282" s="38"/>
      <c r="B282" s="39"/>
      <c r="C282" s="265" t="s">
        <v>877</v>
      </c>
      <c r="D282" s="265" t="s">
        <v>350</v>
      </c>
      <c r="E282" s="266" t="s">
        <v>1488</v>
      </c>
      <c r="F282" s="267" t="s">
        <v>1489</v>
      </c>
      <c r="G282" s="268" t="s">
        <v>1225</v>
      </c>
      <c r="H282" s="269">
        <v>18</v>
      </c>
      <c r="I282" s="270"/>
      <c r="J282" s="271">
        <f>ROUND(I282*H282,2)</f>
        <v>0</v>
      </c>
      <c r="K282" s="267" t="s">
        <v>1</v>
      </c>
      <c r="L282" s="272"/>
      <c r="M282" s="273" t="s">
        <v>1</v>
      </c>
      <c r="N282" s="274" t="s">
        <v>41</v>
      </c>
      <c r="O282" s="91"/>
      <c r="P282" s="227">
        <f>O282*H282</f>
        <v>0</v>
      </c>
      <c r="Q282" s="227">
        <v>0</v>
      </c>
      <c r="R282" s="227">
        <f>Q282*H282</f>
        <v>0</v>
      </c>
      <c r="S282" s="227">
        <v>0</v>
      </c>
      <c r="T282" s="228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29" t="s">
        <v>173</v>
      </c>
      <c r="AT282" s="229" t="s">
        <v>350</v>
      </c>
      <c r="AU282" s="229" t="s">
        <v>84</v>
      </c>
      <c r="AY282" s="17" t="s">
        <v>150</v>
      </c>
      <c r="BE282" s="230">
        <f>IF(N282="základní",J282,0)</f>
        <v>0</v>
      </c>
      <c r="BF282" s="230">
        <f>IF(N282="snížená",J282,0)</f>
        <v>0</v>
      </c>
      <c r="BG282" s="230">
        <f>IF(N282="zákl. přenesená",J282,0)</f>
        <v>0</v>
      </c>
      <c r="BH282" s="230">
        <f>IF(N282="sníž. přenesená",J282,0)</f>
        <v>0</v>
      </c>
      <c r="BI282" s="230">
        <f>IF(N282="nulová",J282,0)</f>
        <v>0</v>
      </c>
      <c r="BJ282" s="17" t="s">
        <v>84</v>
      </c>
      <c r="BK282" s="230">
        <f>ROUND(I282*H282,2)</f>
        <v>0</v>
      </c>
      <c r="BL282" s="17" t="s">
        <v>157</v>
      </c>
      <c r="BM282" s="229" t="s">
        <v>880</v>
      </c>
    </row>
    <row r="283" s="2" customFormat="1" ht="16.5" customHeight="1">
      <c r="A283" s="38"/>
      <c r="B283" s="39"/>
      <c r="C283" s="218" t="s">
        <v>532</v>
      </c>
      <c r="D283" s="218" t="s">
        <v>152</v>
      </c>
      <c r="E283" s="219" t="s">
        <v>1478</v>
      </c>
      <c r="F283" s="220" t="s">
        <v>1479</v>
      </c>
      <c r="G283" s="221" t="s">
        <v>1225</v>
      </c>
      <c r="H283" s="222">
        <v>18</v>
      </c>
      <c r="I283" s="223"/>
      <c r="J283" s="224">
        <f>ROUND(I283*H283,2)</f>
        <v>0</v>
      </c>
      <c r="K283" s="220" t="s">
        <v>1</v>
      </c>
      <c r="L283" s="44"/>
      <c r="M283" s="225" t="s">
        <v>1</v>
      </c>
      <c r="N283" s="226" t="s">
        <v>41</v>
      </c>
      <c r="O283" s="91"/>
      <c r="P283" s="227">
        <f>O283*H283</f>
        <v>0</v>
      </c>
      <c r="Q283" s="227">
        <v>0</v>
      </c>
      <c r="R283" s="227">
        <f>Q283*H283</f>
        <v>0</v>
      </c>
      <c r="S283" s="227">
        <v>0</v>
      </c>
      <c r="T283" s="228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29" t="s">
        <v>157</v>
      </c>
      <c r="AT283" s="229" t="s">
        <v>152</v>
      </c>
      <c r="AU283" s="229" t="s">
        <v>84</v>
      </c>
      <c r="AY283" s="17" t="s">
        <v>150</v>
      </c>
      <c r="BE283" s="230">
        <f>IF(N283="základní",J283,0)</f>
        <v>0</v>
      </c>
      <c r="BF283" s="230">
        <f>IF(N283="snížená",J283,0)</f>
        <v>0</v>
      </c>
      <c r="BG283" s="230">
        <f>IF(N283="zákl. přenesená",J283,0)</f>
        <v>0</v>
      </c>
      <c r="BH283" s="230">
        <f>IF(N283="sníž. přenesená",J283,0)</f>
        <v>0</v>
      </c>
      <c r="BI283" s="230">
        <f>IF(N283="nulová",J283,0)</f>
        <v>0</v>
      </c>
      <c r="BJ283" s="17" t="s">
        <v>84</v>
      </c>
      <c r="BK283" s="230">
        <f>ROUND(I283*H283,2)</f>
        <v>0</v>
      </c>
      <c r="BL283" s="17" t="s">
        <v>157</v>
      </c>
      <c r="BM283" s="229" t="s">
        <v>885</v>
      </c>
    </row>
    <row r="284" s="2" customFormat="1">
      <c r="A284" s="38"/>
      <c r="B284" s="39"/>
      <c r="C284" s="265" t="s">
        <v>886</v>
      </c>
      <c r="D284" s="265" t="s">
        <v>350</v>
      </c>
      <c r="E284" s="266" t="s">
        <v>1490</v>
      </c>
      <c r="F284" s="267" t="s">
        <v>1491</v>
      </c>
      <c r="G284" s="268" t="s">
        <v>1225</v>
      </c>
      <c r="H284" s="269">
        <v>10</v>
      </c>
      <c r="I284" s="270"/>
      <c r="J284" s="271">
        <f>ROUND(I284*H284,2)</f>
        <v>0</v>
      </c>
      <c r="K284" s="267" t="s">
        <v>1</v>
      </c>
      <c r="L284" s="272"/>
      <c r="M284" s="273" t="s">
        <v>1</v>
      </c>
      <c r="N284" s="274" t="s">
        <v>41</v>
      </c>
      <c r="O284" s="91"/>
      <c r="P284" s="227">
        <f>O284*H284</f>
        <v>0</v>
      </c>
      <c r="Q284" s="227">
        <v>0</v>
      </c>
      <c r="R284" s="227">
        <f>Q284*H284</f>
        <v>0</v>
      </c>
      <c r="S284" s="227">
        <v>0</v>
      </c>
      <c r="T284" s="228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29" t="s">
        <v>173</v>
      </c>
      <c r="AT284" s="229" t="s">
        <v>350</v>
      </c>
      <c r="AU284" s="229" t="s">
        <v>84</v>
      </c>
      <c r="AY284" s="17" t="s">
        <v>150</v>
      </c>
      <c r="BE284" s="230">
        <f>IF(N284="základní",J284,0)</f>
        <v>0</v>
      </c>
      <c r="BF284" s="230">
        <f>IF(N284="snížená",J284,0)</f>
        <v>0</v>
      </c>
      <c r="BG284" s="230">
        <f>IF(N284="zákl. přenesená",J284,0)</f>
        <v>0</v>
      </c>
      <c r="BH284" s="230">
        <f>IF(N284="sníž. přenesená",J284,0)</f>
        <v>0</v>
      </c>
      <c r="BI284" s="230">
        <f>IF(N284="nulová",J284,0)</f>
        <v>0</v>
      </c>
      <c r="BJ284" s="17" t="s">
        <v>84</v>
      </c>
      <c r="BK284" s="230">
        <f>ROUND(I284*H284,2)</f>
        <v>0</v>
      </c>
      <c r="BL284" s="17" t="s">
        <v>157</v>
      </c>
      <c r="BM284" s="229" t="s">
        <v>889</v>
      </c>
    </row>
    <row r="285" s="2" customFormat="1" ht="21.75" customHeight="1">
      <c r="A285" s="38"/>
      <c r="B285" s="39"/>
      <c r="C285" s="218" t="s">
        <v>536</v>
      </c>
      <c r="D285" s="218" t="s">
        <v>152</v>
      </c>
      <c r="E285" s="219" t="s">
        <v>1486</v>
      </c>
      <c r="F285" s="220" t="s">
        <v>1487</v>
      </c>
      <c r="G285" s="221" t="s">
        <v>1225</v>
      </c>
      <c r="H285" s="222">
        <v>10</v>
      </c>
      <c r="I285" s="223"/>
      <c r="J285" s="224">
        <f>ROUND(I285*H285,2)</f>
        <v>0</v>
      </c>
      <c r="K285" s="220" t="s">
        <v>1</v>
      </c>
      <c r="L285" s="44"/>
      <c r="M285" s="225" t="s">
        <v>1</v>
      </c>
      <c r="N285" s="226" t="s">
        <v>41</v>
      </c>
      <c r="O285" s="91"/>
      <c r="P285" s="227">
        <f>O285*H285</f>
        <v>0</v>
      </c>
      <c r="Q285" s="227">
        <v>0</v>
      </c>
      <c r="R285" s="227">
        <f>Q285*H285</f>
        <v>0</v>
      </c>
      <c r="S285" s="227">
        <v>0</v>
      </c>
      <c r="T285" s="228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29" t="s">
        <v>157</v>
      </c>
      <c r="AT285" s="229" t="s">
        <v>152</v>
      </c>
      <c r="AU285" s="229" t="s">
        <v>84</v>
      </c>
      <c r="AY285" s="17" t="s">
        <v>150</v>
      </c>
      <c r="BE285" s="230">
        <f>IF(N285="základní",J285,0)</f>
        <v>0</v>
      </c>
      <c r="BF285" s="230">
        <f>IF(N285="snížená",J285,0)</f>
        <v>0</v>
      </c>
      <c r="BG285" s="230">
        <f>IF(N285="zákl. přenesená",J285,0)</f>
        <v>0</v>
      </c>
      <c r="BH285" s="230">
        <f>IF(N285="sníž. přenesená",J285,0)</f>
        <v>0</v>
      </c>
      <c r="BI285" s="230">
        <f>IF(N285="nulová",J285,0)</f>
        <v>0</v>
      </c>
      <c r="BJ285" s="17" t="s">
        <v>84</v>
      </c>
      <c r="BK285" s="230">
        <f>ROUND(I285*H285,2)</f>
        <v>0</v>
      </c>
      <c r="BL285" s="17" t="s">
        <v>157</v>
      </c>
      <c r="BM285" s="229" t="s">
        <v>892</v>
      </c>
    </row>
    <row r="286" s="2" customFormat="1">
      <c r="A286" s="38"/>
      <c r="B286" s="39"/>
      <c r="C286" s="265" t="s">
        <v>893</v>
      </c>
      <c r="D286" s="265" t="s">
        <v>350</v>
      </c>
      <c r="E286" s="266" t="s">
        <v>1492</v>
      </c>
      <c r="F286" s="267" t="s">
        <v>1493</v>
      </c>
      <c r="G286" s="268" t="s">
        <v>1225</v>
      </c>
      <c r="H286" s="269">
        <v>6</v>
      </c>
      <c r="I286" s="270"/>
      <c r="J286" s="271">
        <f>ROUND(I286*H286,2)</f>
        <v>0</v>
      </c>
      <c r="K286" s="267" t="s">
        <v>1</v>
      </c>
      <c r="L286" s="272"/>
      <c r="M286" s="273" t="s">
        <v>1</v>
      </c>
      <c r="N286" s="274" t="s">
        <v>41</v>
      </c>
      <c r="O286" s="91"/>
      <c r="P286" s="227">
        <f>O286*H286</f>
        <v>0</v>
      </c>
      <c r="Q286" s="227">
        <v>0</v>
      </c>
      <c r="R286" s="227">
        <f>Q286*H286</f>
        <v>0</v>
      </c>
      <c r="S286" s="227">
        <v>0</v>
      </c>
      <c r="T286" s="228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29" t="s">
        <v>173</v>
      </c>
      <c r="AT286" s="229" t="s">
        <v>350</v>
      </c>
      <c r="AU286" s="229" t="s">
        <v>84</v>
      </c>
      <c r="AY286" s="17" t="s">
        <v>150</v>
      </c>
      <c r="BE286" s="230">
        <f>IF(N286="základní",J286,0)</f>
        <v>0</v>
      </c>
      <c r="BF286" s="230">
        <f>IF(N286="snížená",J286,0)</f>
        <v>0</v>
      </c>
      <c r="BG286" s="230">
        <f>IF(N286="zákl. přenesená",J286,0)</f>
        <v>0</v>
      </c>
      <c r="BH286" s="230">
        <f>IF(N286="sníž. přenesená",J286,0)</f>
        <v>0</v>
      </c>
      <c r="BI286" s="230">
        <f>IF(N286="nulová",J286,0)</f>
        <v>0</v>
      </c>
      <c r="BJ286" s="17" t="s">
        <v>84</v>
      </c>
      <c r="BK286" s="230">
        <f>ROUND(I286*H286,2)</f>
        <v>0</v>
      </c>
      <c r="BL286" s="17" t="s">
        <v>157</v>
      </c>
      <c r="BM286" s="229" t="s">
        <v>896</v>
      </c>
    </row>
    <row r="287" s="2" customFormat="1" ht="21.75" customHeight="1">
      <c r="A287" s="38"/>
      <c r="B287" s="39"/>
      <c r="C287" s="218" t="s">
        <v>541</v>
      </c>
      <c r="D287" s="218" t="s">
        <v>152</v>
      </c>
      <c r="E287" s="219" t="s">
        <v>1494</v>
      </c>
      <c r="F287" s="220" t="s">
        <v>1495</v>
      </c>
      <c r="G287" s="221" t="s">
        <v>1225</v>
      </c>
      <c r="H287" s="222">
        <v>6</v>
      </c>
      <c r="I287" s="223"/>
      <c r="J287" s="224">
        <f>ROUND(I287*H287,2)</f>
        <v>0</v>
      </c>
      <c r="K287" s="220" t="s">
        <v>1</v>
      </c>
      <c r="L287" s="44"/>
      <c r="M287" s="225" t="s">
        <v>1</v>
      </c>
      <c r="N287" s="226" t="s">
        <v>41</v>
      </c>
      <c r="O287" s="91"/>
      <c r="P287" s="227">
        <f>O287*H287</f>
        <v>0</v>
      </c>
      <c r="Q287" s="227">
        <v>0</v>
      </c>
      <c r="R287" s="227">
        <f>Q287*H287</f>
        <v>0</v>
      </c>
      <c r="S287" s="227">
        <v>0</v>
      </c>
      <c r="T287" s="228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29" t="s">
        <v>157</v>
      </c>
      <c r="AT287" s="229" t="s">
        <v>152</v>
      </c>
      <c r="AU287" s="229" t="s">
        <v>84</v>
      </c>
      <c r="AY287" s="17" t="s">
        <v>150</v>
      </c>
      <c r="BE287" s="230">
        <f>IF(N287="základní",J287,0)</f>
        <v>0</v>
      </c>
      <c r="BF287" s="230">
        <f>IF(N287="snížená",J287,0)</f>
        <v>0</v>
      </c>
      <c r="BG287" s="230">
        <f>IF(N287="zákl. přenesená",J287,0)</f>
        <v>0</v>
      </c>
      <c r="BH287" s="230">
        <f>IF(N287="sníž. přenesená",J287,0)</f>
        <v>0</v>
      </c>
      <c r="BI287" s="230">
        <f>IF(N287="nulová",J287,0)</f>
        <v>0</v>
      </c>
      <c r="BJ287" s="17" t="s">
        <v>84</v>
      </c>
      <c r="BK287" s="230">
        <f>ROUND(I287*H287,2)</f>
        <v>0</v>
      </c>
      <c r="BL287" s="17" t="s">
        <v>157</v>
      </c>
      <c r="BM287" s="229" t="s">
        <v>899</v>
      </c>
    </row>
    <row r="288" s="2" customFormat="1" ht="16.5" customHeight="1">
      <c r="A288" s="38"/>
      <c r="B288" s="39"/>
      <c r="C288" s="265" t="s">
        <v>900</v>
      </c>
      <c r="D288" s="265" t="s">
        <v>350</v>
      </c>
      <c r="E288" s="266" t="s">
        <v>1496</v>
      </c>
      <c r="F288" s="267" t="s">
        <v>1497</v>
      </c>
      <c r="G288" s="268" t="s">
        <v>1225</v>
      </c>
      <c r="H288" s="269">
        <v>90</v>
      </c>
      <c r="I288" s="270"/>
      <c r="J288" s="271">
        <f>ROUND(I288*H288,2)</f>
        <v>0</v>
      </c>
      <c r="K288" s="267" t="s">
        <v>1</v>
      </c>
      <c r="L288" s="272"/>
      <c r="M288" s="273" t="s">
        <v>1</v>
      </c>
      <c r="N288" s="274" t="s">
        <v>41</v>
      </c>
      <c r="O288" s="91"/>
      <c r="P288" s="227">
        <f>O288*H288</f>
        <v>0</v>
      </c>
      <c r="Q288" s="227">
        <v>0</v>
      </c>
      <c r="R288" s="227">
        <f>Q288*H288</f>
        <v>0</v>
      </c>
      <c r="S288" s="227">
        <v>0</v>
      </c>
      <c r="T288" s="228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29" t="s">
        <v>173</v>
      </c>
      <c r="AT288" s="229" t="s">
        <v>350</v>
      </c>
      <c r="AU288" s="229" t="s">
        <v>84</v>
      </c>
      <c r="AY288" s="17" t="s">
        <v>150</v>
      </c>
      <c r="BE288" s="230">
        <f>IF(N288="základní",J288,0)</f>
        <v>0</v>
      </c>
      <c r="BF288" s="230">
        <f>IF(N288="snížená",J288,0)</f>
        <v>0</v>
      </c>
      <c r="BG288" s="230">
        <f>IF(N288="zákl. přenesená",J288,0)</f>
        <v>0</v>
      </c>
      <c r="BH288" s="230">
        <f>IF(N288="sníž. přenesená",J288,0)</f>
        <v>0</v>
      </c>
      <c r="BI288" s="230">
        <f>IF(N288="nulová",J288,0)</f>
        <v>0</v>
      </c>
      <c r="BJ288" s="17" t="s">
        <v>84</v>
      </c>
      <c r="BK288" s="230">
        <f>ROUND(I288*H288,2)</f>
        <v>0</v>
      </c>
      <c r="BL288" s="17" t="s">
        <v>157</v>
      </c>
      <c r="BM288" s="229" t="s">
        <v>903</v>
      </c>
    </row>
    <row r="289" s="2" customFormat="1" ht="16.5" customHeight="1">
      <c r="A289" s="38"/>
      <c r="B289" s="39"/>
      <c r="C289" s="218" t="s">
        <v>545</v>
      </c>
      <c r="D289" s="218" t="s">
        <v>152</v>
      </c>
      <c r="E289" s="219" t="s">
        <v>1498</v>
      </c>
      <c r="F289" s="220" t="s">
        <v>1499</v>
      </c>
      <c r="G289" s="221" t="s">
        <v>1225</v>
      </c>
      <c r="H289" s="222">
        <v>90</v>
      </c>
      <c r="I289" s="223"/>
      <c r="J289" s="224">
        <f>ROUND(I289*H289,2)</f>
        <v>0</v>
      </c>
      <c r="K289" s="220" t="s">
        <v>1</v>
      </c>
      <c r="L289" s="44"/>
      <c r="M289" s="225" t="s">
        <v>1</v>
      </c>
      <c r="N289" s="226" t="s">
        <v>41</v>
      </c>
      <c r="O289" s="91"/>
      <c r="P289" s="227">
        <f>O289*H289</f>
        <v>0</v>
      </c>
      <c r="Q289" s="227">
        <v>0</v>
      </c>
      <c r="R289" s="227">
        <f>Q289*H289</f>
        <v>0</v>
      </c>
      <c r="S289" s="227">
        <v>0</v>
      </c>
      <c r="T289" s="228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29" t="s">
        <v>157</v>
      </c>
      <c r="AT289" s="229" t="s">
        <v>152</v>
      </c>
      <c r="AU289" s="229" t="s">
        <v>84</v>
      </c>
      <c r="AY289" s="17" t="s">
        <v>150</v>
      </c>
      <c r="BE289" s="230">
        <f>IF(N289="základní",J289,0)</f>
        <v>0</v>
      </c>
      <c r="BF289" s="230">
        <f>IF(N289="snížená",J289,0)</f>
        <v>0</v>
      </c>
      <c r="BG289" s="230">
        <f>IF(N289="zákl. přenesená",J289,0)</f>
        <v>0</v>
      </c>
      <c r="BH289" s="230">
        <f>IF(N289="sníž. přenesená",J289,0)</f>
        <v>0</v>
      </c>
      <c r="BI289" s="230">
        <f>IF(N289="nulová",J289,0)</f>
        <v>0</v>
      </c>
      <c r="BJ289" s="17" t="s">
        <v>84</v>
      </c>
      <c r="BK289" s="230">
        <f>ROUND(I289*H289,2)</f>
        <v>0</v>
      </c>
      <c r="BL289" s="17" t="s">
        <v>157</v>
      </c>
      <c r="BM289" s="229" t="s">
        <v>906</v>
      </c>
    </row>
    <row r="290" s="2" customFormat="1" ht="16.5" customHeight="1">
      <c r="A290" s="38"/>
      <c r="B290" s="39"/>
      <c r="C290" s="265" t="s">
        <v>907</v>
      </c>
      <c r="D290" s="265" t="s">
        <v>350</v>
      </c>
      <c r="E290" s="266" t="s">
        <v>1500</v>
      </c>
      <c r="F290" s="267" t="s">
        <v>1501</v>
      </c>
      <c r="G290" s="268" t="s">
        <v>1225</v>
      </c>
      <c r="H290" s="269">
        <v>20</v>
      </c>
      <c r="I290" s="270"/>
      <c r="J290" s="271">
        <f>ROUND(I290*H290,2)</f>
        <v>0</v>
      </c>
      <c r="K290" s="267" t="s">
        <v>1</v>
      </c>
      <c r="L290" s="272"/>
      <c r="M290" s="273" t="s">
        <v>1</v>
      </c>
      <c r="N290" s="274" t="s">
        <v>41</v>
      </c>
      <c r="O290" s="91"/>
      <c r="P290" s="227">
        <f>O290*H290</f>
        <v>0</v>
      </c>
      <c r="Q290" s="227">
        <v>0</v>
      </c>
      <c r="R290" s="227">
        <f>Q290*H290</f>
        <v>0</v>
      </c>
      <c r="S290" s="227">
        <v>0</v>
      </c>
      <c r="T290" s="228">
        <f>S290*H290</f>
        <v>0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229" t="s">
        <v>173</v>
      </c>
      <c r="AT290" s="229" t="s">
        <v>350</v>
      </c>
      <c r="AU290" s="229" t="s">
        <v>84</v>
      </c>
      <c r="AY290" s="17" t="s">
        <v>150</v>
      </c>
      <c r="BE290" s="230">
        <f>IF(N290="základní",J290,0)</f>
        <v>0</v>
      </c>
      <c r="BF290" s="230">
        <f>IF(N290="snížená",J290,0)</f>
        <v>0</v>
      </c>
      <c r="BG290" s="230">
        <f>IF(N290="zákl. přenesená",J290,0)</f>
        <v>0</v>
      </c>
      <c r="BH290" s="230">
        <f>IF(N290="sníž. přenesená",J290,0)</f>
        <v>0</v>
      </c>
      <c r="BI290" s="230">
        <f>IF(N290="nulová",J290,0)</f>
        <v>0</v>
      </c>
      <c r="BJ290" s="17" t="s">
        <v>84</v>
      </c>
      <c r="BK290" s="230">
        <f>ROUND(I290*H290,2)</f>
        <v>0</v>
      </c>
      <c r="BL290" s="17" t="s">
        <v>157</v>
      </c>
      <c r="BM290" s="229" t="s">
        <v>910</v>
      </c>
    </row>
    <row r="291" s="2" customFormat="1" ht="16.5" customHeight="1">
      <c r="A291" s="38"/>
      <c r="B291" s="39"/>
      <c r="C291" s="218" t="s">
        <v>550</v>
      </c>
      <c r="D291" s="218" t="s">
        <v>152</v>
      </c>
      <c r="E291" s="219" t="s">
        <v>1502</v>
      </c>
      <c r="F291" s="220" t="s">
        <v>1503</v>
      </c>
      <c r="G291" s="221" t="s">
        <v>1225</v>
      </c>
      <c r="H291" s="222">
        <v>20</v>
      </c>
      <c r="I291" s="223"/>
      <c r="J291" s="224">
        <f>ROUND(I291*H291,2)</f>
        <v>0</v>
      </c>
      <c r="K291" s="220" t="s">
        <v>1</v>
      </c>
      <c r="L291" s="44"/>
      <c r="M291" s="225" t="s">
        <v>1</v>
      </c>
      <c r="N291" s="226" t="s">
        <v>41</v>
      </c>
      <c r="O291" s="91"/>
      <c r="P291" s="227">
        <f>O291*H291</f>
        <v>0</v>
      </c>
      <c r="Q291" s="227">
        <v>0</v>
      </c>
      <c r="R291" s="227">
        <f>Q291*H291</f>
        <v>0</v>
      </c>
      <c r="S291" s="227">
        <v>0</v>
      </c>
      <c r="T291" s="228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29" t="s">
        <v>157</v>
      </c>
      <c r="AT291" s="229" t="s">
        <v>152</v>
      </c>
      <c r="AU291" s="229" t="s">
        <v>84</v>
      </c>
      <c r="AY291" s="17" t="s">
        <v>150</v>
      </c>
      <c r="BE291" s="230">
        <f>IF(N291="základní",J291,0)</f>
        <v>0</v>
      </c>
      <c r="BF291" s="230">
        <f>IF(N291="snížená",J291,0)</f>
        <v>0</v>
      </c>
      <c r="BG291" s="230">
        <f>IF(N291="zákl. přenesená",J291,0)</f>
        <v>0</v>
      </c>
      <c r="BH291" s="230">
        <f>IF(N291="sníž. přenesená",J291,0)</f>
        <v>0</v>
      </c>
      <c r="BI291" s="230">
        <f>IF(N291="nulová",J291,0)</f>
        <v>0</v>
      </c>
      <c r="BJ291" s="17" t="s">
        <v>84</v>
      </c>
      <c r="BK291" s="230">
        <f>ROUND(I291*H291,2)</f>
        <v>0</v>
      </c>
      <c r="BL291" s="17" t="s">
        <v>157</v>
      </c>
      <c r="BM291" s="229" t="s">
        <v>914</v>
      </c>
    </row>
    <row r="292" s="2" customFormat="1" ht="16.5" customHeight="1">
      <c r="A292" s="38"/>
      <c r="B292" s="39"/>
      <c r="C292" s="265" t="s">
        <v>916</v>
      </c>
      <c r="D292" s="265" t="s">
        <v>350</v>
      </c>
      <c r="E292" s="266" t="s">
        <v>1504</v>
      </c>
      <c r="F292" s="267" t="s">
        <v>1505</v>
      </c>
      <c r="G292" s="268" t="s">
        <v>1225</v>
      </c>
      <c r="H292" s="269">
        <v>10</v>
      </c>
      <c r="I292" s="270"/>
      <c r="J292" s="271">
        <f>ROUND(I292*H292,2)</f>
        <v>0</v>
      </c>
      <c r="K292" s="267" t="s">
        <v>1</v>
      </c>
      <c r="L292" s="272"/>
      <c r="M292" s="273" t="s">
        <v>1</v>
      </c>
      <c r="N292" s="274" t="s">
        <v>41</v>
      </c>
      <c r="O292" s="91"/>
      <c r="P292" s="227">
        <f>O292*H292</f>
        <v>0</v>
      </c>
      <c r="Q292" s="227">
        <v>0</v>
      </c>
      <c r="R292" s="227">
        <f>Q292*H292</f>
        <v>0</v>
      </c>
      <c r="S292" s="227">
        <v>0</v>
      </c>
      <c r="T292" s="228">
        <f>S292*H292</f>
        <v>0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229" t="s">
        <v>173</v>
      </c>
      <c r="AT292" s="229" t="s">
        <v>350</v>
      </c>
      <c r="AU292" s="229" t="s">
        <v>84</v>
      </c>
      <c r="AY292" s="17" t="s">
        <v>150</v>
      </c>
      <c r="BE292" s="230">
        <f>IF(N292="základní",J292,0)</f>
        <v>0</v>
      </c>
      <c r="BF292" s="230">
        <f>IF(N292="snížená",J292,0)</f>
        <v>0</v>
      </c>
      <c r="BG292" s="230">
        <f>IF(N292="zákl. přenesená",J292,0)</f>
        <v>0</v>
      </c>
      <c r="BH292" s="230">
        <f>IF(N292="sníž. přenesená",J292,0)</f>
        <v>0</v>
      </c>
      <c r="BI292" s="230">
        <f>IF(N292="nulová",J292,0)</f>
        <v>0</v>
      </c>
      <c r="BJ292" s="17" t="s">
        <v>84</v>
      </c>
      <c r="BK292" s="230">
        <f>ROUND(I292*H292,2)</f>
        <v>0</v>
      </c>
      <c r="BL292" s="17" t="s">
        <v>157</v>
      </c>
      <c r="BM292" s="229" t="s">
        <v>919</v>
      </c>
    </row>
    <row r="293" s="2" customFormat="1" ht="16.5" customHeight="1">
      <c r="A293" s="38"/>
      <c r="B293" s="39"/>
      <c r="C293" s="218" t="s">
        <v>558</v>
      </c>
      <c r="D293" s="218" t="s">
        <v>152</v>
      </c>
      <c r="E293" s="219" t="s">
        <v>1506</v>
      </c>
      <c r="F293" s="220" t="s">
        <v>1507</v>
      </c>
      <c r="G293" s="221" t="s">
        <v>1225</v>
      </c>
      <c r="H293" s="222">
        <v>10</v>
      </c>
      <c r="I293" s="223"/>
      <c r="J293" s="224">
        <f>ROUND(I293*H293,2)</f>
        <v>0</v>
      </c>
      <c r="K293" s="220" t="s">
        <v>1</v>
      </c>
      <c r="L293" s="44"/>
      <c r="M293" s="225" t="s">
        <v>1</v>
      </c>
      <c r="N293" s="226" t="s">
        <v>41</v>
      </c>
      <c r="O293" s="91"/>
      <c r="P293" s="227">
        <f>O293*H293</f>
        <v>0</v>
      </c>
      <c r="Q293" s="227">
        <v>0</v>
      </c>
      <c r="R293" s="227">
        <f>Q293*H293</f>
        <v>0</v>
      </c>
      <c r="S293" s="227">
        <v>0</v>
      </c>
      <c r="T293" s="228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29" t="s">
        <v>157</v>
      </c>
      <c r="AT293" s="229" t="s">
        <v>152</v>
      </c>
      <c r="AU293" s="229" t="s">
        <v>84</v>
      </c>
      <c r="AY293" s="17" t="s">
        <v>150</v>
      </c>
      <c r="BE293" s="230">
        <f>IF(N293="základní",J293,0)</f>
        <v>0</v>
      </c>
      <c r="BF293" s="230">
        <f>IF(N293="snížená",J293,0)</f>
        <v>0</v>
      </c>
      <c r="BG293" s="230">
        <f>IF(N293="zákl. přenesená",J293,0)</f>
        <v>0</v>
      </c>
      <c r="BH293" s="230">
        <f>IF(N293="sníž. přenesená",J293,0)</f>
        <v>0</v>
      </c>
      <c r="BI293" s="230">
        <f>IF(N293="nulová",J293,0)</f>
        <v>0</v>
      </c>
      <c r="BJ293" s="17" t="s">
        <v>84</v>
      </c>
      <c r="BK293" s="230">
        <f>ROUND(I293*H293,2)</f>
        <v>0</v>
      </c>
      <c r="BL293" s="17" t="s">
        <v>157</v>
      </c>
      <c r="BM293" s="229" t="s">
        <v>923</v>
      </c>
    </row>
    <row r="294" s="2" customFormat="1" ht="16.5" customHeight="1">
      <c r="A294" s="38"/>
      <c r="B294" s="39"/>
      <c r="C294" s="265" t="s">
        <v>924</v>
      </c>
      <c r="D294" s="265" t="s">
        <v>350</v>
      </c>
      <c r="E294" s="266" t="s">
        <v>1508</v>
      </c>
      <c r="F294" s="267" t="s">
        <v>1509</v>
      </c>
      <c r="G294" s="268" t="s">
        <v>1225</v>
      </c>
      <c r="H294" s="269">
        <v>6</v>
      </c>
      <c r="I294" s="270"/>
      <c r="J294" s="271">
        <f>ROUND(I294*H294,2)</f>
        <v>0</v>
      </c>
      <c r="K294" s="267" t="s">
        <v>1</v>
      </c>
      <c r="L294" s="272"/>
      <c r="M294" s="273" t="s">
        <v>1</v>
      </c>
      <c r="N294" s="274" t="s">
        <v>41</v>
      </c>
      <c r="O294" s="91"/>
      <c r="P294" s="227">
        <f>O294*H294</f>
        <v>0</v>
      </c>
      <c r="Q294" s="227">
        <v>0</v>
      </c>
      <c r="R294" s="227">
        <f>Q294*H294</f>
        <v>0</v>
      </c>
      <c r="S294" s="227">
        <v>0</v>
      </c>
      <c r="T294" s="228">
        <f>S294*H294</f>
        <v>0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229" t="s">
        <v>173</v>
      </c>
      <c r="AT294" s="229" t="s">
        <v>350</v>
      </c>
      <c r="AU294" s="229" t="s">
        <v>84</v>
      </c>
      <c r="AY294" s="17" t="s">
        <v>150</v>
      </c>
      <c r="BE294" s="230">
        <f>IF(N294="základní",J294,0)</f>
        <v>0</v>
      </c>
      <c r="BF294" s="230">
        <f>IF(N294="snížená",J294,0)</f>
        <v>0</v>
      </c>
      <c r="BG294" s="230">
        <f>IF(N294="zákl. přenesená",J294,0)</f>
        <v>0</v>
      </c>
      <c r="BH294" s="230">
        <f>IF(N294="sníž. přenesená",J294,0)</f>
        <v>0</v>
      </c>
      <c r="BI294" s="230">
        <f>IF(N294="nulová",J294,0)</f>
        <v>0</v>
      </c>
      <c r="BJ294" s="17" t="s">
        <v>84</v>
      </c>
      <c r="BK294" s="230">
        <f>ROUND(I294*H294,2)</f>
        <v>0</v>
      </c>
      <c r="BL294" s="17" t="s">
        <v>157</v>
      </c>
      <c r="BM294" s="229" t="s">
        <v>927</v>
      </c>
    </row>
    <row r="295" s="2" customFormat="1" ht="16.5" customHeight="1">
      <c r="A295" s="38"/>
      <c r="B295" s="39"/>
      <c r="C295" s="265" t="s">
        <v>562</v>
      </c>
      <c r="D295" s="265" t="s">
        <v>350</v>
      </c>
      <c r="E295" s="266" t="s">
        <v>1510</v>
      </c>
      <c r="F295" s="267" t="s">
        <v>1511</v>
      </c>
      <c r="G295" s="268" t="s">
        <v>1225</v>
      </c>
      <c r="H295" s="269">
        <v>5</v>
      </c>
      <c r="I295" s="270"/>
      <c r="J295" s="271">
        <f>ROUND(I295*H295,2)</f>
        <v>0</v>
      </c>
      <c r="K295" s="267" t="s">
        <v>1</v>
      </c>
      <c r="L295" s="272"/>
      <c r="M295" s="273" t="s">
        <v>1</v>
      </c>
      <c r="N295" s="274" t="s">
        <v>41</v>
      </c>
      <c r="O295" s="91"/>
      <c r="P295" s="227">
        <f>O295*H295</f>
        <v>0</v>
      </c>
      <c r="Q295" s="227">
        <v>0</v>
      </c>
      <c r="R295" s="227">
        <f>Q295*H295</f>
        <v>0</v>
      </c>
      <c r="S295" s="227">
        <v>0</v>
      </c>
      <c r="T295" s="228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229" t="s">
        <v>173</v>
      </c>
      <c r="AT295" s="229" t="s">
        <v>350</v>
      </c>
      <c r="AU295" s="229" t="s">
        <v>84</v>
      </c>
      <c r="AY295" s="17" t="s">
        <v>150</v>
      </c>
      <c r="BE295" s="230">
        <f>IF(N295="základní",J295,0)</f>
        <v>0</v>
      </c>
      <c r="BF295" s="230">
        <f>IF(N295="snížená",J295,0)</f>
        <v>0</v>
      </c>
      <c r="BG295" s="230">
        <f>IF(N295="zákl. přenesená",J295,0)</f>
        <v>0</v>
      </c>
      <c r="BH295" s="230">
        <f>IF(N295="sníž. přenesená",J295,0)</f>
        <v>0</v>
      </c>
      <c r="BI295" s="230">
        <f>IF(N295="nulová",J295,0)</f>
        <v>0</v>
      </c>
      <c r="BJ295" s="17" t="s">
        <v>84</v>
      </c>
      <c r="BK295" s="230">
        <f>ROUND(I295*H295,2)</f>
        <v>0</v>
      </c>
      <c r="BL295" s="17" t="s">
        <v>157</v>
      </c>
      <c r="BM295" s="229" t="s">
        <v>930</v>
      </c>
    </row>
    <row r="296" s="2" customFormat="1">
      <c r="A296" s="38"/>
      <c r="B296" s="39"/>
      <c r="C296" s="218" t="s">
        <v>932</v>
      </c>
      <c r="D296" s="218" t="s">
        <v>152</v>
      </c>
      <c r="E296" s="219" t="s">
        <v>1512</v>
      </c>
      <c r="F296" s="220" t="s">
        <v>1513</v>
      </c>
      <c r="G296" s="221" t="s">
        <v>1225</v>
      </c>
      <c r="H296" s="222">
        <v>5</v>
      </c>
      <c r="I296" s="223"/>
      <c r="J296" s="224">
        <f>ROUND(I296*H296,2)</f>
        <v>0</v>
      </c>
      <c r="K296" s="220" t="s">
        <v>1</v>
      </c>
      <c r="L296" s="44"/>
      <c r="M296" s="225" t="s">
        <v>1</v>
      </c>
      <c r="N296" s="226" t="s">
        <v>41</v>
      </c>
      <c r="O296" s="91"/>
      <c r="P296" s="227">
        <f>O296*H296</f>
        <v>0</v>
      </c>
      <c r="Q296" s="227">
        <v>0</v>
      </c>
      <c r="R296" s="227">
        <f>Q296*H296</f>
        <v>0</v>
      </c>
      <c r="S296" s="227">
        <v>0</v>
      </c>
      <c r="T296" s="228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29" t="s">
        <v>157</v>
      </c>
      <c r="AT296" s="229" t="s">
        <v>152</v>
      </c>
      <c r="AU296" s="229" t="s">
        <v>84</v>
      </c>
      <c r="AY296" s="17" t="s">
        <v>150</v>
      </c>
      <c r="BE296" s="230">
        <f>IF(N296="základní",J296,0)</f>
        <v>0</v>
      </c>
      <c r="BF296" s="230">
        <f>IF(N296="snížená",J296,0)</f>
        <v>0</v>
      </c>
      <c r="BG296" s="230">
        <f>IF(N296="zákl. přenesená",J296,0)</f>
        <v>0</v>
      </c>
      <c r="BH296" s="230">
        <f>IF(N296="sníž. přenesená",J296,0)</f>
        <v>0</v>
      </c>
      <c r="BI296" s="230">
        <f>IF(N296="nulová",J296,0)</f>
        <v>0</v>
      </c>
      <c r="BJ296" s="17" t="s">
        <v>84</v>
      </c>
      <c r="BK296" s="230">
        <f>ROUND(I296*H296,2)</f>
        <v>0</v>
      </c>
      <c r="BL296" s="17" t="s">
        <v>157</v>
      </c>
      <c r="BM296" s="229" t="s">
        <v>935</v>
      </c>
    </row>
    <row r="297" s="2" customFormat="1">
      <c r="A297" s="38"/>
      <c r="B297" s="39"/>
      <c r="C297" s="265" t="s">
        <v>567</v>
      </c>
      <c r="D297" s="265" t="s">
        <v>350</v>
      </c>
      <c r="E297" s="266" t="s">
        <v>1514</v>
      </c>
      <c r="F297" s="267" t="s">
        <v>1515</v>
      </c>
      <c r="G297" s="268" t="s">
        <v>326</v>
      </c>
      <c r="H297" s="269">
        <v>20</v>
      </c>
      <c r="I297" s="270"/>
      <c r="J297" s="271">
        <f>ROUND(I297*H297,2)</f>
        <v>0</v>
      </c>
      <c r="K297" s="267" t="s">
        <v>1</v>
      </c>
      <c r="L297" s="272"/>
      <c r="M297" s="273" t="s">
        <v>1</v>
      </c>
      <c r="N297" s="274" t="s">
        <v>41</v>
      </c>
      <c r="O297" s="91"/>
      <c r="P297" s="227">
        <f>O297*H297</f>
        <v>0</v>
      </c>
      <c r="Q297" s="227">
        <v>0</v>
      </c>
      <c r="R297" s="227">
        <f>Q297*H297</f>
        <v>0</v>
      </c>
      <c r="S297" s="227">
        <v>0</v>
      </c>
      <c r="T297" s="228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229" t="s">
        <v>173</v>
      </c>
      <c r="AT297" s="229" t="s">
        <v>350</v>
      </c>
      <c r="AU297" s="229" t="s">
        <v>84</v>
      </c>
      <c r="AY297" s="17" t="s">
        <v>150</v>
      </c>
      <c r="BE297" s="230">
        <f>IF(N297="základní",J297,0)</f>
        <v>0</v>
      </c>
      <c r="BF297" s="230">
        <f>IF(N297="snížená",J297,0)</f>
        <v>0</v>
      </c>
      <c r="BG297" s="230">
        <f>IF(N297="zákl. přenesená",J297,0)</f>
        <v>0</v>
      </c>
      <c r="BH297" s="230">
        <f>IF(N297="sníž. přenesená",J297,0)</f>
        <v>0</v>
      </c>
      <c r="BI297" s="230">
        <f>IF(N297="nulová",J297,0)</f>
        <v>0</v>
      </c>
      <c r="BJ297" s="17" t="s">
        <v>84</v>
      </c>
      <c r="BK297" s="230">
        <f>ROUND(I297*H297,2)</f>
        <v>0</v>
      </c>
      <c r="BL297" s="17" t="s">
        <v>157</v>
      </c>
      <c r="BM297" s="229" t="s">
        <v>940</v>
      </c>
    </row>
    <row r="298" s="2" customFormat="1">
      <c r="A298" s="38"/>
      <c r="B298" s="39"/>
      <c r="C298" s="218" t="s">
        <v>941</v>
      </c>
      <c r="D298" s="218" t="s">
        <v>152</v>
      </c>
      <c r="E298" s="219" t="s">
        <v>1516</v>
      </c>
      <c r="F298" s="220" t="s">
        <v>1517</v>
      </c>
      <c r="G298" s="221" t="s">
        <v>326</v>
      </c>
      <c r="H298" s="222">
        <v>20</v>
      </c>
      <c r="I298" s="223"/>
      <c r="J298" s="224">
        <f>ROUND(I298*H298,2)</f>
        <v>0</v>
      </c>
      <c r="K298" s="220" t="s">
        <v>1</v>
      </c>
      <c r="L298" s="44"/>
      <c r="M298" s="225" t="s">
        <v>1</v>
      </c>
      <c r="N298" s="226" t="s">
        <v>41</v>
      </c>
      <c r="O298" s="91"/>
      <c r="P298" s="227">
        <f>O298*H298</f>
        <v>0</v>
      </c>
      <c r="Q298" s="227">
        <v>0</v>
      </c>
      <c r="R298" s="227">
        <f>Q298*H298</f>
        <v>0</v>
      </c>
      <c r="S298" s="227">
        <v>0</v>
      </c>
      <c r="T298" s="228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229" t="s">
        <v>157</v>
      </c>
      <c r="AT298" s="229" t="s">
        <v>152</v>
      </c>
      <c r="AU298" s="229" t="s">
        <v>84</v>
      </c>
      <c r="AY298" s="17" t="s">
        <v>150</v>
      </c>
      <c r="BE298" s="230">
        <f>IF(N298="základní",J298,0)</f>
        <v>0</v>
      </c>
      <c r="BF298" s="230">
        <f>IF(N298="snížená",J298,0)</f>
        <v>0</v>
      </c>
      <c r="BG298" s="230">
        <f>IF(N298="zákl. přenesená",J298,0)</f>
        <v>0</v>
      </c>
      <c r="BH298" s="230">
        <f>IF(N298="sníž. přenesená",J298,0)</f>
        <v>0</v>
      </c>
      <c r="BI298" s="230">
        <f>IF(N298="nulová",J298,0)</f>
        <v>0</v>
      </c>
      <c r="BJ298" s="17" t="s">
        <v>84</v>
      </c>
      <c r="BK298" s="230">
        <f>ROUND(I298*H298,2)</f>
        <v>0</v>
      </c>
      <c r="BL298" s="17" t="s">
        <v>157</v>
      </c>
      <c r="BM298" s="229" t="s">
        <v>944</v>
      </c>
    </row>
    <row r="299" s="2" customFormat="1" ht="16.5" customHeight="1">
      <c r="A299" s="38"/>
      <c r="B299" s="39"/>
      <c r="C299" s="265" t="s">
        <v>571</v>
      </c>
      <c r="D299" s="265" t="s">
        <v>350</v>
      </c>
      <c r="E299" s="266" t="s">
        <v>1518</v>
      </c>
      <c r="F299" s="267" t="s">
        <v>1519</v>
      </c>
      <c r="G299" s="268" t="s">
        <v>163</v>
      </c>
      <c r="H299" s="269">
        <v>1</v>
      </c>
      <c r="I299" s="270"/>
      <c r="J299" s="271">
        <f>ROUND(I299*H299,2)</f>
        <v>0</v>
      </c>
      <c r="K299" s="267" t="s">
        <v>1</v>
      </c>
      <c r="L299" s="272"/>
      <c r="M299" s="273" t="s">
        <v>1</v>
      </c>
      <c r="N299" s="274" t="s">
        <v>41</v>
      </c>
      <c r="O299" s="91"/>
      <c r="P299" s="227">
        <f>O299*H299</f>
        <v>0</v>
      </c>
      <c r="Q299" s="227">
        <v>0</v>
      </c>
      <c r="R299" s="227">
        <f>Q299*H299</f>
        <v>0</v>
      </c>
      <c r="S299" s="227">
        <v>0</v>
      </c>
      <c r="T299" s="228">
        <f>S299*H299</f>
        <v>0</v>
      </c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R299" s="229" t="s">
        <v>173</v>
      </c>
      <c r="AT299" s="229" t="s">
        <v>350</v>
      </c>
      <c r="AU299" s="229" t="s">
        <v>84</v>
      </c>
      <c r="AY299" s="17" t="s">
        <v>150</v>
      </c>
      <c r="BE299" s="230">
        <f>IF(N299="základní",J299,0)</f>
        <v>0</v>
      </c>
      <c r="BF299" s="230">
        <f>IF(N299="snížená",J299,0)</f>
        <v>0</v>
      </c>
      <c r="BG299" s="230">
        <f>IF(N299="zákl. přenesená",J299,0)</f>
        <v>0</v>
      </c>
      <c r="BH299" s="230">
        <f>IF(N299="sníž. přenesená",J299,0)</f>
        <v>0</v>
      </c>
      <c r="BI299" s="230">
        <f>IF(N299="nulová",J299,0)</f>
        <v>0</v>
      </c>
      <c r="BJ299" s="17" t="s">
        <v>84</v>
      </c>
      <c r="BK299" s="230">
        <f>ROUND(I299*H299,2)</f>
        <v>0</v>
      </c>
      <c r="BL299" s="17" t="s">
        <v>157</v>
      </c>
      <c r="BM299" s="229" t="s">
        <v>947</v>
      </c>
    </row>
    <row r="300" s="2" customFormat="1" ht="16.5" customHeight="1">
      <c r="A300" s="38"/>
      <c r="B300" s="39"/>
      <c r="C300" s="265" t="s">
        <v>948</v>
      </c>
      <c r="D300" s="265" t="s">
        <v>350</v>
      </c>
      <c r="E300" s="266" t="s">
        <v>1520</v>
      </c>
      <c r="F300" s="267" t="s">
        <v>1521</v>
      </c>
      <c r="G300" s="268" t="s">
        <v>155</v>
      </c>
      <c r="H300" s="269">
        <v>0.25</v>
      </c>
      <c r="I300" s="270"/>
      <c r="J300" s="271">
        <f>ROUND(I300*H300,2)</f>
        <v>0</v>
      </c>
      <c r="K300" s="267" t="s">
        <v>1</v>
      </c>
      <c r="L300" s="272"/>
      <c r="M300" s="273" t="s">
        <v>1</v>
      </c>
      <c r="N300" s="274" t="s">
        <v>41</v>
      </c>
      <c r="O300" s="91"/>
      <c r="P300" s="227">
        <f>O300*H300</f>
        <v>0</v>
      </c>
      <c r="Q300" s="227">
        <v>0</v>
      </c>
      <c r="R300" s="227">
        <f>Q300*H300</f>
        <v>0</v>
      </c>
      <c r="S300" s="227">
        <v>0</v>
      </c>
      <c r="T300" s="228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29" t="s">
        <v>173</v>
      </c>
      <c r="AT300" s="229" t="s">
        <v>350</v>
      </c>
      <c r="AU300" s="229" t="s">
        <v>84</v>
      </c>
      <c r="AY300" s="17" t="s">
        <v>150</v>
      </c>
      <c r="BE300" s="230">
        <f>IF(N300="základní",J300,0)</f>
        <v>0</v>
      </c>
      <c r="BF300" s="230">
        <f>IF(N300="snížená",J300,0)</f>
        <v>0</v>
      </c>
      <c r="BG300" s="230">
        <f>IF(N300="zákl. přenesená",J300,0)</f>
        <v>0</v>
      </c>
      <c r="BH300" s="230">
        <f>IF(N300="sníž. přenesená",J300,0)</f>
        <v>0</v>
      </c>
      <c r="BI300" s="230">
        <f>IF(N300="nulová",J300,0)</f>
        <v>0</v>
      </c>
      <c r="BJ300" s="17" t="s">
        <v>84</v>
      </c>
      <c r="BK300" s="230">
        <f>ROUND(I300*H300,2)</f>
        <v>0</v>
      </c>
      <c r="BL300" s="17" t="s">
        <v>157</v>
      </c>
      <c r="BM300" s="229" t="s">
        <v>951</v>
      </c>
    </row>
    <row r="301" s="2" customFormat="1" ht="16.5" customHeight="1">
      <c r="A301" s="38"/>
      <c r="B301" s="39"/>
      <c r="C301" s="265" t="s">
        <v>576</v>
      </c>
      <c r="D301" s="265" t="s">
        <v>350</v>
      </c>
      <c r="E301" s="266" t="s">
        <v>1522</v>
      </c>
      <c r="F301" s="267" t="s">
        <v>1523</v>
      </c>
      <c r="G301" s="268" t="s">
        <v>163</v>
      </c>
      <c r="H301" s="269">
        <v>1</v>
      </c>
      <c r="I301" s="270"/>
      <c r="J301" s="271">
        <f>ROUND(I301*H301,2)</f>
        <v>0</v>
      </c>
      <c r="K301" s="267" t="s">
        <v>1</v>
      </c>
      <c r="L301" s="272"/>
      <c r="M301" s="273" t="s">
        <v>1</v>
      </c>
      <c r="N301" s="274" t="s">
        <v>41</v>
      </c>
      <c r="O301" s="91"/>
      <c r="P301" s="227">
        <f>O301*H301</f>
        <v>0</v>
      </c>
      <c r="Q301" s="227">
        <v>0</v>
      </c>
      <c r="R301" s="227">
        <f>Q301*H301</f>
        <v>0</v>
      </c>
      <c r="S301" s="227">
        <v>0</v>
      </c>
      <c r="T301" s="228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229" t="s">
        <v>173</v>
      </c>
      <c r="AT301" s="229" t="s">
        <v>350</v>
      </c>
      <c r="AU301" s="229" t="s">
        <v>84</v>
      </c>
      <c r="AY301" s="17" t="s">
        <v>150</v>
      </c>
      <c r="BE301" s="230">
        <f>IF(N301="základní",J301,0)</f>
        <v>0</v>
      </c>
      <c r="BF301" s="230">
        <f>IF(N301="snížená",J301,0)</f>
        <v>0</v>
      </c>
      <c r="BG301" s="230">
        <f>IF(N301="zákl. přenesená",J301,0)</f>
        <v>0</v>
      </c>
      <c r="BH301" s="230">
        <f>IF(N301="sníž. přenesená",J301,0)</f>
        <v>0</v>
      </c>
      <c r="BI301" s="230">
        <f>IF(N301="nulová",J301,0)</f>
        <v>0</v>
      </c>
      <c r="BJ301" s="17" t="s">
        <v>84</v>
      </c>
      <c r="BK301" s="230">
        <f>ROUND(I301*H301,2)</f>
        <v>0</v>
      </c>
      <c r="BL301" s="17" t="s">
        <v>157</v>
      </c>
      <c r="BM301" s="229" t="s">
        <v>954</v>
      </c>
    </row>
    <row r="302" s="12" customFormat="1" ht="25.92" customHeight="1">
      <c r="A302" s="12"/>
      <c r="B302" s="202"/>
      <c r="C302" s="203"/>
      <c r="D302" s="204" t="s">
        <v>75</v>
      </c>
      <c r="E302" s="205" t="s">
        <v>1524</v>
      </c>
      <c r="F302" s="205" t="s">
        <v>1525</v>
      </c>
      <c r="G302" s="203"/>
      <c r="H302" s="203"/>
      <c r="I302" s="206"/>
      <c r="J302" s="207">
        <f>BK302</f>
        <v>0</v>
      </c>
      <c r="K302" s="203"/>
      <c r="L302" s="208"/>
      <c r="M302" s="209"/>
      <c r="N302" s="210"/>
      <c r="O302" s="210"/>
      <c r="P302" s="211">
        <f>SUM(P303:P305)</f>
        <v>0</v>
      </c>
      <c r="Q302" s="210"/>
      <c r="R302" s="211">
        <f>SUM(R303:R305)</f>
        <v>0</v>
      </c>
      <c r="S302" s="210"/>
      <c r="T302" s="212">
        <f>SUM(T303:T305)</f>
        <v>0</v>
      </c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R302" s="213" t="s">
        <v>84</v>
      </c>
      <c r="AT302" s="214" t="s">
        <v>75</v>
      </c>
      <c r="AU302" s="214" t="s">
        <v>76</v>
      </c>
      <c r="AY302" s="213" t="s">
        <v>150</v>
      </c>
      <c r="BK302" s="215">
        <f>SUM(BK303:BK305)</f>
        <v>0</v>
      </c>
    </row>
    <row r="303" s="2" customFormat="1" ht="16.5" customHeight="1">
      <c r="A303" s="38"/>
      <c r="B303" s="39"/>
      <c r="C303" s="218" t="s">
        <v>955</v>
      </c>
      <c r="D303" s="218" t="s">
        <v>152</v>
      </c>
      <c r="E303" s="219" t="s">
        <v>1526</v>
      </c>
      <c r="F303" s="220" t="s">
        <v>1527</v>
      </c>
      <c r="G303" s="221" t="s">
        <v>1528</v>
      </c>
      <c r="H303" s="222">
        <v>8</v>
      </c>
      <c r="I303" s="223"/>
      <c r="J303" s="224">
        <f>ROUND(I303*H303,2)</f>
        <v>0</v>
      </c>
      <c r="K303" s="220" t="s">
        <v>1</v>
      </c>
      <c r="L303" s="44"/>
      <c r="M303" s="225" t="s">
        <v>1</v>
      </c>
      <c r="N303" s="226" t="s">
        <v>41</v>
      </c>
      <c r="O303" s="91"/>
      <c r="P303" s="227">
        <f>O303*H303</f>
        <v>0</v>
      </c>
      <c r="Q303" s="227">
        <v>0</v>
      </c>
      <c r="R303" s="227">
        <f>Q303*H303</f>
        <v>0</v>
      </c>
      <c r="S303" s="227">
        <v>0</v>
      </c>
      <c r="T303" s="228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229" t="s">
        <v>157</v>
      </c>
      <c r="AT303" s="229" t="s">
        <v>152</v>
      </c>
      <c r="AU303" s="229" t="s">
        <v>84</v>
      </c>
      <c r="AY303" s="17" t="s">
        <v>150</v>
      </c>
      <c r="BE303" s="230">
        <f>IF(N303="základní",J303,0)</f>
        <v>0</v>
      </c>
      <c r="BF303" s="230">
        <f>IF(N303="snížená",J303,0)</f>
        <v>0</v>
      </c>
      <c r="BG303" s="230">
        <f>IF(N303="zákl. přenesená",J303,0)</f>
        <v>0</v>
      </c>
      <c r="BH303" s="230">
        <f>IF(N303="sníž. přenesená",J303,0)</f>
        <v>0</v>
      </c>
      <c r="BI303" s="230">
        <f>IF(N303="nulová",J303,0)</f>
        <v>0</v>
      </c>
      <c r="BJ303" s="17" t="s">
        <v>84</v>
      </c>
      <c r="BK303" s="230">
        <f>ROUND(I303*H303,2)</f>
        <v>0</v>
      </c>
      <c r="BL303" s="17" t="s">
        <v>157</v>
      </c>
      <c r="BM303" s="229" t="s">
        <v>958</v>
      </c>
    </row>
    <row r="304" s="2" customFormat="1" ht="16.5" customHeight="1">
      <c r="A304" s="38"/>
      <c r="B304" s="39"/>
      <c r="C304" s="218" t="s">
        <v>580</v>
      </c>
      <c r="D304" s="218" t="s">
        <v>152</v>
      </c>
      <c r="E304" s="219" t="s">
        <v>1529</v>
      </c>
      <c r="F304" s="220" t="s">
        <v>1530</v>
      </c>
      <c r="G304" s="221" t="s">
        <v>1528</v>
      </c>
      <c r="H304" s="222">
        <v>4</v>
      </c>
      <c r="I304" s="223"/>
      <c r="J304" s="224">
        <f>ROUND(I304*H304,2)</f>
        <v>0</v>
      </c>
      <c r="K304" s="220" t="s">
        <v>1</v>
      </c>
      <c r="L304" s="44"/>
      <c r="M304" s="225" t="s">
        <v>1</v>
      </c>
      <c r="N304" s="226" t="s">
        <v>41</v>
      </c>
      <c r="O304" s="91"/>
      <c r="P304" s="227">
        <f>O304*H304</f>
        <v>0</v>
      </c>
      <c r="Q304" s="227">
        <v>0</v>
      </c>
      <c r="R304" s="227">
        <f>Q304*H304</f>
        <v>0</v>
      </c>
      <c r="S304" s="227">
        <v>0</v>
      </c>
      <c r="T304" s="228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29" t="s">
        <v>157</v>
      </c>
      <c r="AT304" s="229" t="s">
        <v>152</v>
      </c>
      <c r="AU304" s="229" t="s">
        <v>84</v>
      </c>
      <c r="AY304" s="17" t="s">
        <v>150</v>
      </c>
      <c r="BE304" s="230">
        <f>IF(N304="základní",J304,0)</f>
        <v>0</v>
      </c>
      <c r="BF304" s="230">
        <f>IF(N304="snížená",J304,0)</f>
        <v>0</v>
      </c>
      <c r="BG304" s="230">
        <f>IF(N304="zákl. přenesená",J304,0)</f>
        <v>0</v>
      </c>
      <c r="BH304" s="230">
        <f>IF(N304="sníž. přenesená",J304,0)</f>
        <v>0</v>
      </c>
      <c r="BI304" s="230">
        <f>IF(N304="nulová",J304,0)</f>
        <v>0</v>
      </c>
      <c r="BJ304" s="17" t="s">
        <v>84</v>
      </c>
      <c r="BK304" s="230">
        <f>ROUND(I304*H304,2)</f>
        <v>0</v>
      </c>
      <c r="BL304" s="17" t="s">
        <v>157</v>
      </c>
      <c r="BM304" s="229" t="s">
        <v>961</v>
      </c>
    </row>
    <row r="305" s="2" customFormat="1" ht="16.5" customHeight="1">
      <c r="A305" s="38"/>
      <c r="B305" s="39"/>
      <c r="C305" s="218" t="s">
        <v>962</v>
      </c>
      <c r="D305" s="218" t="s">
        <v>152</v>
      </c>
      <c r="E305" s="219" t="s">
        <v>1531</v>
      </c>
      <c r="F305" s="220" t="s">
        <v>1532</v>
      </c>
      <c r="G305" s="221" t="s">
        <v>1528</v>
      </c>
      <c r="H305" s="222">
        <v>8</v>
      </c>
      <c r="I305" s="223"/>
      <c r="J305" s="224">
        <f>ROUND(I305*H305,2)</f>
        <v>0</v>
      </c>
      <c r="K305" s="220" t="s">
        <v>1</v>
      </c>
      <c r="L305" s="44"/>
      <c r="M305" s="225" t="s">
        <v>1</v>
      </c>
      <c r="N305" s="226" t="s">
        <v>41</v>
      </c>
      <c r="O305" s="91"/>
      <c r="P305" s="227">
        <f>O305*H305</f>
        <v>0</v>
      </c>
      <c r="Q305" s="227">
        <v>0</v>
      </c>
      <c r="R305" s="227">
        <f>Q305*H305</f>
        <v>0</v>
      </c>
      <c r="S305" s="227">
        <v>0</v>
      </c>
      <c r="T305" s="228">
        <f>S305*H305</f>
        <v>0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229" t="s">
        <v>157</v>
      </c>
      <c r="AT305" s="229" t="s">
        <v>152</v>
      </c>
      <c r="AU305" s="229" t="s">
        <v>84</v>
      </c>
      <c r="AY305" s="17" t="s">
        <v>150</v>
      </c>
      <c r="BE305" s="230">
        <f>IF(N305="základní",J305,0)</f>
        <v>0</v>
      </c>
      <c r="BF305" s="230">
        <f>IF(N305="snížená",J305,0)</f>
        <v>0</v>
      </c>
      <c r="BG305" s="230">
        <f>IF(N305="zákl. přenesená",J305,0)</f>
        <v>0</v>
      </c>
      <c r="BH305" s="230">
        <f>IF(N305="sníž. přenesená",J305,0)</f>
        <v>0</v>
      </c>
      <c r="BI305" s="230">
        <f>IF(N305="nulová",J305,0)</f>
        <v>0</v>
      </c>
      <c r="BJ305" s="17" t="s">
        <v>84</v>
      </c>
      <c r="BK305" s="230">
        <f>ROUND(I305*H305,2)</f>
        <v>0</v>
      </c>
      <c r="BL305" s="17" t="s">
        <v>157</v>
      </c>
      <c r="BM305" s="229" t="s">
        <v>965</v>
      </c>
    </row>
    <row r="306" s="12" customFormat="1" ht="25.92" customHeight="1">
      <c r="A306" s="12"/>
      <c r="B306" s="202"/>
      <c r="C306" s="203"/>
      <c r="D306" s="204" t="s">
        <v>75</v>
      </c>
      <c r="E306" s="205" t="s">
        <v>1533</v>
      </c>
      <c r="F306" s="205" t="s">
        <v>1534</v>
      </c>
      <c r="G306" s="203"/>
      <c r="H306" s="203"/>
      <c r="I306" s="206"/>
      <c r="J306" s="207">
        <f>BK306</f>
        <v>0</v>
      </c>
      <c r="K306" s="203"/>
      <c r="L306" s="208"/>
      <c r="M306" s="209"/>
      <c r="N306" s="210"/>
      <c r="O306" s="210"/>
      <c r="P306" s="211">
        <f>P307</f>
        <v>0</v>
      </c>
      <c r="Q306" s="210"/>
      <c r="R306" s="211">
        <f>R307</f>
        <v>0</v>
      </c>
      <c r="S306" s="210"/>
      <c r="T306" s="212">
        <f>T307</f>
        <v>0</v>
      </c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R306" s="213" t="s">
        <v>84</v>
      </c>
      <c r="AT306" s="214" t="s">
        <v>75</v>
      </c>
      <c r="AU306" s="214" t="s">
        <v>76</v>
      </c>
      <c r="AY306" s="213" t="s">
        <v>150</v>
      </c>
      <c r="BK306" s="215">
        <f>BK307</f>
        <v>0</v>
      </c>
    </row>
    <row r="307" s="2" customFormat="1" ht="16.5" customHeight="1">
      <c r="A307" s="38"/>
      <c r="B307" s="39"/>
      <c r="C307" s="218" t="s">
        <v>586</v>
      </c>
      <c r="D307" s="218" t="s">
        <v>152</v>
      </c>
      <c r="E307" s="219" t="s">
        <v>1535</v>
      </c>
      <c r="F307" s="220" t="s">
        <v>1536</v>
      </c>
      <c r="G307" s="221" t="s">
        <v>1244</v>
      </c>
      <c r="H307" s="222">
        <v>1</v>
      </c>
      <c r="I307" s="223"/>
      <c r="J307" s="224">
        <f>ROUND(I307*H307,2)</f>
        <v>0</v>
      </c>
      <c r="K307" s="220" t="s">
        <v>1</v>
      </c>
      <c r="L307" s="44"/>
      <c r="M307" s="225" t="s">
        <v>1</v>
      </c>
      <c r="N307" s="226" t="s">
        <v>41</v>
      </c>
      <c r="O307" s="91"/>
      <c r="P307" s="227">
        <f>O307*H307</f>
        <v>0</v>
      </c>
      <c r="Q307" s="227">
        <v>0</v>
      </c>
      <c r="R307" s="227">
        <f>Q307*H307</f>
        <v>0</v>
      </c>
      <c r="S307" s="227">
        <v>0</v>
      </c>
      <c r="T307" s="228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229" t="s">
        <v>157</v>
      </c>
      <c r="AT307" s="229" t="s">
        <v>152</v>
      </c>
      <c r="AU307" s="229" t="s">
        <v>84</v>
      </c>
      <c r="AY307" s="17" t="s">
        <v>150</v>
      </c>
      <c r="BE307" s="230">
        <f>IF(N307="základní",J307,0)</f>
        <v>0</v>
      </c>
      <c r="BF307" s="230">
        <f>IF(N307="snížená",J307,0)</f>
        <v>0</v>
      </c>
      <c r="BG307" s="230">
        <f>IF(N307="zákl. přenesená",J307,0)</f>
        <v>0</v>
      </c>
      <c r="BH307" s="230">
        <f>IF(N307="sníž. přenesená",J307,0)</f>
        <v>0</v>
      </c>
      <c r="BI307" s="230">
        <f>IF(N307="nulová",J307,0)</f>
        <v>0</v>
      </c>
      <c r="BJ307" s="17" t="s">
        <v>84</v>
      </c>
      <c r="BK307" s="230">
        <f>ROUND(I307*H307,2)</f>
        <v>0</v>
      </c>
      <c r="BL307" s="17" t="s">
        <v>157</v>
      </c>
      <c r="BM307" s="229" t="s">
        <v>968</v>
      </c>
    </row>
    <row r="308" s="12" customFormat="1" ht="25.92" customHeight="1">
      <c r="A308" s="12"/>
      <c r="B308" s="202"/>
      <c r="C308" s="203"/>
      <c r="D308" s="204" t="s">
        <v>75</v>
      </c>
      <c r="E308" s="205" t="s">
        <v>1537</v>
      </c>
      <c r="F308" s="205" t="s">
        <v>1538</v>
      </c>
      <c r="G308" s="203"/>
      <c r="H308" s="203"/>
      <c r="I308" s="206"/>
      <c r="J308" s="207">
        <f>BK308</f>
        <v>0</v>
      </c>
      <c r="K308" s="203"/>
      <c r="L308" s="208"/>
      <c r="M308" s="209"/>
      <c r="N308" s="210"/>
      <c r="O308" s="210"/>
      <c r="P308" s="211">
        <f>SUM(P309:P313)</f>
        <v>0</v>
      </c>
      <c r="Q308" s="210"/>
      <c r="R308" s="211">
        <f>SUM(R309:R313)</f>
        <v>0</v>
      </c>
      <c r="S308" s="210"/>
      <c r="T308" s="212">
        <f>SUM(T309:T313)</f>
        <v>0</v>
      </c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R308" s="213" t="s">
        <v>84</v>
      </c>
      <c r="AT308" s="214" t="s">
        <v>75</v>
      </c>
      <c r="AU308" s="214" t="s">
        <v>76</v>
      </c>
      <c r="AY308" s="213" t="s">
        <v>150</v>
      </c>
      <c r="BK308" s="215">
        <f>SUM(BK309:BK313)</f>
        <v>0</v>
      </c>
    </row>
    <row r="309" s="2" customFormat="1">
      <c r="A309" s="38"/>
      <c r="B309" s="39"/>
      <c r="C309" s="218" t="s">
        <v>969</v>
      </c>
      <c r="D309" s="218" t="s">
        <v>152</v>
      </c>
      <c r="E309" s="219" t="s">
        <v>1539</v>
      </c>
      <c r="F309" s="220" t="s">
        <v>1540</v>
      </c>
      <c r="G309" s="221" t="s">
        <v>326</v>
      </c>
      <c r="H309" s="222">
        <v>7</v>
      </c>
      <c r="I309" s="223"/>
      <c r="J309" s="224">
        <f>ROUND(I309*H309,2)</f>
        <v>0</v>
      </c>
      <c r="K309" s="220" t="s">
        <v>1</v>
      </c>
      <c r="L309" s="44"/>
      <c r="M309" s="225" t="s">
        <v>1</v>
      </c>
      <c r="N309" s="226" t="s">
        <v>41</v>
      </c>
      <c r="O309" s="91"/>
      <c r="P309" s="227">
        <f>O309*H309</f>
        <v>0</v>
      </c>
      <c r="Q309" s="227">
        <v>0</v>
      </c>
      <c r="R309" s="227">
        <f>Q309*H309</f>
        <v>0</v>
      </c>
      <c r="S309" s="227">
        <v>0</v>
      </c>
      <c r="T309" s="228">
        <f>S309*H309</f>
        <v>0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229" t="s">
        <v>157</v>
      </c>
      <c r="AT309" s="229" t="s">
        <v>152</v>
      </c>
      <c r="AU309" s="229" t="s">
        <v>84</v>
      </c>
      <c r="AY309" s="17" t="s">
        <v>150</v>
      </c>
      <c r="BE309" s="230">
        <f>IF(N309="základní",J309,0)</f>
        <v>0</v>
      </c>
      <c r="BF309" s="230">
        <f>IF(N309="snížená",J309,0)</f>
        <v>0</v>
      </c>
      <c r="BG309" s="230">
        <f>IF(N309="zákl. přenesená",J309,0)</f>
        <v>0</v>
      </c>
      <c r="BH309" s="230">
        <f>IF(N309="sníž. přenesená",J309,0)</f>
        <v>0</v>
      </c>
      <c r="BI309" s="230">
        <f>IF(N309="nulová",J309,0)</f>
        <v>0</v>
      </c>
      <c r="BJ309" s="17" t="s">
        <v>84</v>
      </c>
      <c r="BK309" s="230">
        <f>ROUND(I309*H309,2)</f>
        <v>0</v>
      </c>
      <c r="BL309" s="17" t="s">
        <v>157</v>
      </c>
      <c r="BM309" s="229" t="s">
        <v>972</v>
      </c>
    </row>
    <row r="310" s="2" customFormat="1">
      <c r="A310" s="38"/>
      <c r="B310" s="39"/>
      <c r="C310" s="218" t="s">
        <v>591</v>
      </c>
      <c r="D310" s="218" t="s">
        <v>152</v>
      </c>
      <c r="E310" s="219" t="s">
        <v>1541</v>
      </c>
      <c r="F310" s="220" t="s">
        <v>1542</v>
      </c>
      <c r="G310" s="221" t="s">
        <v>326</v>
      </c>
      <c r="H310" s="222">
        <v>7</v>
      </c>
      <c r="I310" s="223"/>
      <c r="J310" s="224">
        <f>ROUND(I310*H310,2)</f>
        <v>0</v>
      </c>
      <c r="K310" s="220" t="s">
        <v>1</v>
      </c>
      <c r="L310" s="44"/>
      <c r="M310" s="225" t="s">
        <v>1</v>
      </c>
      <c r="N310" s="226" t="s">
        <v>41</v>
      </c>
      <c r="O310" s="91"/>
      <c r="P310" s="227">
        <f>O310*H310</f>
        <v>0</v>
      </c>
      <c r="Q310" s="227">
        <v>0</v>
      </c>
      <c r="R310" s="227">
        <f>Q310*H310</f>
        <v>0</v>
      </c>
      <c r="S310" s="227">
        <v>0</v>
      </c>
      <c r="T310" s="228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229" t="s">
        <v>157</v>
      </c>
      <c r="AT310" s="229" t="s">
        <v>152</v>
      </c>
      <c r="AU310" s="229" t="s">
        <v>84</v>
      </c>
      <c r="AY310" s="17" t="s">
        <v>150</v>
      </c>
      <c r="BE310" s="230">
        <f>IF(N310="základní",J310,0)</f>
        <v>0</v>
      </c>
      <c r="BF310" s="230">
        <f>IF(N310="snížená",J310,0)</f>
        <v>0</v>
      </c>
      <c r="BG310" s="230">
        <f>IF(N310="zákl. přenesená",J310,0)</f>
        <v>0</v>
      </c>
      <c r="BH310" s="230">
        <f>IF(N310="sníž. přenesená",J310,0)</f>
        <v>0</v>
      </c>
      <c r="BI310" s="230">
        <f>IF(N310="nulová",J310,0)</f>
        <v>0</v>
      </c>
      <c r="BJ310" s="17" t="s">
        <v>84</v>
      </c>
      <c r="BK310" s="230">
        <f>ROUND(I310*H310,2)</f>
        <v>0</v>
      </c>
      <c r="BL310" s="17" t="s">
        <v>157</v>
      </c>
      <c r="BM310" s="229" t="s">
        <v>975</v>
      </c>
    </row>
    <row r="311" s="2" customFormat="1" ht="16.5" customHeight="1">
      <c r="A311" s="38"/>
      <c r="B311" s="39"/>
      <c r="C311" s="218" t="s">
        <v>976</v>
      </c>
      <c r="D311" s="218" t="s">
        <v>152</v>
      </c>
      <c r="E311" s="219" t="s">
        <v>1543</v>
      </c>
      <c r="F311" s="220" t="s">
        <v>1544</v>
      </c>
      <c r="G311" s="221" t="s">
        <v>326</v>
      </c>
      <c r="H311" s="222">
        <v>7</v>
      </c>
      <c r="I311" s="223"/>
      <c r="J311" s="224">
        <f>ROUND(I311*H311,2)</f>
        <v>0</v>
      </c>
      <c r="K311" s="220" t="s">
        <v>1</v>
      </c>
      <c r="L311" s="44"/>
      <c r="M311" s="225" t="s">
        <v>1</v>
      </c>
      <c r="N311" s="226" t="s">
        <v>41</v>
      </c>
      <c r="O311" s="91"/>
      <c r="P311" s="227">
        <f>O311*H311</f>
        <v>0</v>
      </c>
      <c r="Q311" s="227">
        <v>0</v>
      </c>
      <c r="R311" s="227">
        <f>Q311*H311</f>
        <v>0</v>
      </c>
      <c r="S311" s="227">
        <v>0</v>
      </c>
      <c r="T311" s="228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29" t="s">
        <v>157</v>
      </c>
      <c r="AT311" s="229" t="s">
        <v>152</v>
      </c>
      <c r="AU311" s="229" t="s">
        <v>84</v>
      </c>
      <c r="AY311" s="17" t="s">
        <v>150</v>
      </c>
      <c r="BE311" s="230">
        <f>IF(N311="základní",J311,0)</f>
        <v>0</v>
      </c>
      <c r="BF311" s="230">
        <f>IF(N311="snížená",J311,0)</f>
        <v>0</v>
      </c>
      <c r="BG311" s="230">
        <f>IF(N311="zákl. přenesená",J311,0)</f>
        <v>0</v>
      </c>
      <c r="BH311" s="230">
        <f>IF(N311="sníž. přenesená",J311,0)</f>
        <v>0</v>
      </c>
      <c r="BI311" s="230">
        <f>IF(N311="nulová",J311,0)</f>
        <v>0</v>
      </c>
      <c r="BJ311" s="17" t="s">
        <v>84</v>
      </c>
      <c r="BK311" s="230">
        <f>ROUND(I311*H311,2)</f>
        <v>0</v>
      </c>
      <c r="BL311" s="17" t="s">
        <v>157</v>
      </c>
      <c r="BM311" s="229" t="s">
        <v>979</v>
      </c>
    </row>
    <row r="312" s="2" customFormat="1">
      <c r="A312" s="38"/>
      <c r="B312" s="39"/>
      <c r="C312" s="218" t="s">
        <v>596</v>
      </c>
      <c r="D312" s="218" t="s">
        <v>152</v>
      </c>
      <c r="E312" s="219" t="s">
        <v>1545</v>
      </c>
      <c r="F312" s="220" t="s">
        <v>1546</v>
      </c>
      <c r="G312" s="221" t="s">
        <v>326</v>
      </c>
      <c r="H312" s="222">
        <v>7</v>
      </c>
      <c r="I312" s="223"/>
      <c r="J312" s="224">
        <f>ROUND(I312*H312,2)</f>
        <v>0</v>
      </c>
      <c r="K312" s="220" t="s">
        <v>1</v>
      </c>
      <c r="L312" s="44"/>
      <c r="M312" s="225" t="s">
        <v>1</v>
      </c>
      <c r="N312" s="226" t="s">
        <v>41</v>
      </c>
      <c r="O312" s="91"/>
      <c r="P312" s="227">
        <f>O312*H312</f>
        <v>0</v>
      </c>
      <c r="Q312" s="227">
        <v>0</v>
      </c>
      <c r="R312" s="227">
        <f>Q312*H312</f>
        <v>0</v>
      </c>
      <c r="S312" s="227">
        <v>0</v>
      </c>
      <c r="T312" s="228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29" t="s">
        <v>157</v>
      </c>
      <c r="AT312" s="229" t="s">
        <v>152</v>
      </c>
      <c r="AU312" s="229" t="s">
        <v>84</v>
      </c>
      <c r="AY312" s="17" t="s">
        <v>150</v>
      </c>
      <c r="BE312" s="230">
        <f>IF(N312="základní",J312,0)</f>
        <v>0</v>
      </c>
      <c r="BF312" s="230">
        <f>IF(N312="snížená",J312,0)</f>
        <v>0</v>
      </c>
      <c r="BG312" s="230">
        <f>IF(N312="zákl. přenesená",J312,0)</f>
        <v>0</v>
      </c>
      <c r="BH312" s="230">
        <f>IF(N312="sníž. přenesená",J312,0)</f>
        <v>0</v>
      </c>
      <c r="BI312" s="230">
        <f>IF(N312="nulová",J312,0)</f>
        <v>0</v>
      </c>
      <c r="BJ312" s="17" t="s">
        <v>84</v>
      </c>
      <c r="BK312" s="230">
        <f>ROUND(I312*H312,2)</f>
        <v>0</v>
      </c>
      <c r="BL312" s="17" t="s">
        <v>157</v>
      </c>
      <c r="BM312" s="229" t="s">
        <v>982</v>
      </c>
    </row>
    <row r="313" s="2" customFormat="1">
      <c r="A313" s="38"/>
      <c r="B313" s="39"/>
      <c r="C313" s="218" t="s">
        <v>983</v>
      </c>
      <c r="D313" s="218" t="s">
        <v>152</v>
      </c>
      <c r="E313" s="219" t="s">
        <v>1547</v>
      </c>
      <c r="F313" s="220" t="s">
        <v>1548</v>
      </c>
      <c r="G313" s="221" t="s">
        <v>155</v>
      </c>
      <c r="H313" s="222">
        <v>7</v>
      </c>
      <c r="I313" s="223"/>
      <c r="J313" s="224">
        <f>ROUND(I313*H313,2)</f>
        <v>0</v>
      </c>
      <c r="K313" s="220" t="s">
        <v>1</v>
      </c>
      <c r="L313" s="44"/>
      <c r="M313" s="279" t="s">
        <v>1</v>
      </c>
      <c r="N313" s="280" t="s">
        <v>41</v>
      </c>
      <c r="O313" s="281"/>
      <c r="P313" s="282">
        <f>O313*H313</f>
        <v>0</v>
      </c>
      <c r="Q313" s="282">
        <v>0</v>
      </c>
      <c r="R313" s="282">
        <f>Q313*H313</f>
        <v>0</v>
      </c>
      <c r="S313" s="282">
        <v>0</v>
      </c>
      <c r="T313" s="283">
        <f>S313*H313</f>
        <v>0</v>
      </c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R313" s="229" t="s">
        <v>157</v>
      </c>
      <c r="AT313" s="229" t="s">
        <v>152</v>
      </c>
      <c r="AU313" s="229" t="s">
        <v>84</v>
      </c>
      <c r="AY313" s="17" t="s">
        <v>150</v>
      </c>
      <c r="BE313" s="230">
        <f>IF(N313="základní",J313,0)</f>
        <v>0</v>
      </c>
      <c r="BF313" s="230">
        <f>IF(N313="snížená",J313,0)</f>
        <v>0</v>
      </c>
      <c r="BG313" s="230">
        <f>IF(N313="zákl. přenesená",J313,0)</f>
        <v>0</v>
      </c>
      <c r="BH313" s="230">
        <f>IF(N313="sníž. přenesená",J313,0)</f>
        <v>0</v>
      </c>
      <c r="BI313" s="230">
        <f>IF(N313="nulová",J313,0)</f>
        <v>0</v>
      </c>
      <c r="BJ313" s="17" t="s">
        <v>84</v>
      </c>
      <c r="BK313" s="230">
        <f>ROUND(I313*H313,2)</f>
        <v>0</v>
      </c>
      <c r="BL313" s="17" t="s">
        <v>157</v>
      </c>
      <c r="BM313" s="229" t="s">
        <v>986</v>
      </c>
    </row>
    <row r="314" s="2" customFormat="1" ht="6.96" customHeight="1">
      <c r="A314" s="38"/>
      <c r="B314" s="66"/>
      <c r="C314" s="67"/>
      <c r="D314" s="67"/>
      <c r="E314" s="67"/>
      <c r="F314" s="67"/>
      <c r="G314" s="67"/>
      <c r="H314" s="67"/>
      <c r="I314" s="67"/>
      <c r="J314" s="67"/>
      <c r="K314" s="67"/>
      <c r="L314" s="44"/>
      <c r="M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</row>
  </sheetData>
  <sheetProtection sheet="1" autoFilter="0" formatColumns="0" formatRows="0" objects="1" scenarios="1" spinCount="100000" saltValue="9FDYhbryogNr2LrZWEeS7hz4Qn+fDDybEbx93EqiySF9B9rquMMqRLxUwm0GMylTHdwGx2V0NHzERp2+XA2liA==" hashValue="q70/vhK+Cqls9/pTbxMcHEWelyIC3tqADMINzF7aokAOwmXXCRp7Jj9cgcuJrx6GyY7meUjlxV3/oS2psn1iTw==" algorithmName="SHA-512" password="CC35"/>
  <autoFilter ref="C122:K313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92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106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Návštěvnické centrum turistické oblasti Králický Sněžník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107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30" customHeight="1">
      <c r="A9" s="38"/>
      <c r="B9" s="44"/>
      <c r="C9" s="38"/>
      <c r="D9" s="38"/>
      <c r="E9" s="142" t="s">
        <v>1549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4. 1. 2021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109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ROUND(J125,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ROUND((SUM(BE125:BE291)),  2)</f>
        <v>0</v>
      </c>
      <c r="G33" s="38"/>
      <c r="H33" s="38"/>
      <c r="I33" s="155">
        <v>0.20999999999999999</v>
      </c>
      <c r="J33" s="154">
        <f>ROUND(((SUM(BE125:BE291))*I33),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ROUND((SUM(BF125:BF291)),  2)</f>
        <v>0</v>
      </c>
      <c r="G34" s="38"/>
      <c r="H34" s="38"/>
      <c r="I34" s="155">
        <v>0.14999999999999999</v>
      </c>
      <c r="J34" s="154">
        <f>ROUND(((SUM(BF125:BF291))*I34),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ROUND((SUM(BG125:BG291)),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ROUND((SUM(BH125:BH291)),  2)</f>
        <v>0</v>
      </c>
      <c r="G36" s="38"/>
      <c r="H36" s="38"/>
      <c r="I36" s="155">
        <v>0.14999999999999999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ROUND((SUM(BI125:BI291)),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110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Návštěvnické centrum turistické oblasti Králický Sněžník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107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30" customHeight="1">
      <c r="A87" s="38"/>
      <c r="B87" s="39"/>
      <c r="C87" s="40"/>
      <c r="D87" s="40"/>
      <c r="E87" s="76" t="str">
        <f>E9</f>
        <v>Objekt 01.3 - Budova návštěvnického centra - Slaboproudá elektroinstalace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Králíky</v>
      </c>
      <c r="G89" s="40"/>
      <c r="H89" s="40"/>
      <c r="I89" s="32" t="s">
        <v>22</v>
      </c>
      <c r="J89" s="79" t="str">
        <f>IF(J12="","",J12)</f>
        <v>4. 1. 2021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Králiky,Velké náměstí 5,56169 Králíky</v>
      </c>
      <c r="G91" s="40"/>
      <c r="H91" s="40"/>
      <c r="I91" s="32" t="s">
        <v>30</v>
      </c>
      <c r="J91" s="36" t="str">
        <f>E21</f>
        <v>ing.arch.David Vahala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111</v>
      </c>
      <c r="D94" s="176"/>
      <c r="E94" s="176"/>
      <c r="F94" s="176"/>
      <c r="G94" s="176"/>
      <c r="H94" s="176"/>
      <c r="I94" s="176"/>
      <c r="J94" s="177" t="s">
        <v>112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113</v>
      </c>
      <c r="D96" s="40"/>
      <c r="E96" s="40"/>
      <c r="F96" s="40"/>
      <c r="G96" s="40"/>
      <c r="H96" s="40"/>
      <c r="I96" s="40"/>
      <c r="J96" s="110">
        <f>J125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114</v>
      </c>
    </row>
    <row r="97" s="9" customFormat="1" ht="24.96" customHeight="1">
      <c r="A97" s="9"/>
      <c r="B97" s="179"/>
      <c r="C97" s="180"/>
      <c r="D97" s="181" t="s">
        <v>1550</v>
      </c>
      <c r="E97" s="182"/>
      <c r="F97" s="182"/>
      <c r="G97" s="182"/>
      <c r="H97" s="182"/>
      <c r="I97" s="182"/>
      <c r="J97" s="183">
        <f>J126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9"/>
      <c r="C98" s="180"/>
      <c r="D98" s="181" t="s">
        <v>1551</v>
      </c>
      <c r="E98" s="182"/>
      <c r="F98" s="182"/>
      <c r="G98" s="182"/>
      <c r="H98" s="182"/>
      <c r="I98" s="182"/>
      <c r="J98" s="183">
        <f>J159</f>
        <v>0</v>
      </c>
      <c r="K98" s="180"/>
      <c r="L98" s="18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9"/>
      <c r="C99" s="180"/>
      <c r="D99" s="181" t="s">
        <v>1552</v>
      </c>
      <c r="E99" s="182"/>
      <c r="F99" s="182"/>
      <c r="G99" s="182"/>
      <c r="H99" s="182"/>
      <c r="I99" s="182"/>
      <c r="J99" s="183">
        <f>J172</f>
        <v>0</v>
      </c>
      <c r="K99" s="180"/>
      <c r="L99" s="18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9"/>
      <c r="C100" s="180"/>
      <c r="D100" s="181" t="s">
        <v>1553</v>
      </c>
      <c r="E100" s="182"/>
      <c r="F100" s="182"/>
      <c r="G100" s="182"/>
      <c r="H100" s="182"/>
      <c r="I100" s="182"/>
      <c r="J100" s="183">
        <f>J201</f>
        <v>0</v>
      </c>
      <c r="K100" s="180"/>
      <c r="L100" s="18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79"/>
      <c r="C101" s="180"/>
      <c r="D101" s="181" t="s">
        <v>1554</v>
      </c>
      <c r="E101" s="182"/>
      <c r="F101" s="182"/>
      <c r="G101" s="182"/>
      <c r="H101" s="182"/>
      <c r="I101" s="182"/>
      <c r="J101" s="183">
        <f>J210</f>
        <v>0</v>
      </c>
      <c r="K101" s="180"/>
      <c r="L101" s="18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79"/>
      <c r="C102" s="180"/>
      <c r="D102" s="181" t="s">
        <v>1555</v>
      </c>
      <c r="E102" s="182"/>
      <c r="F102" s="182"/>
      <c r="G102" s="182"/>
      <c r="H102" s="182"/>
      <c r="I102" s="182"/>
      <c r="J102" s="183">
        <f>J223</f>
        <v>0</v>
      </c>
      <c r="K102" s="180"/>
      <c r="L102" s="18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79"/>
      <c r="C103" s="180"/>
      <c r="D103" s="181" t="s">
        <v>1556</v>
      </c>
      <c r="E103" s="182"/>
      <c r="F103" s="182"/>
      <c r="G103" s="182"/>
      <c r="H103" s="182"/>
      <c r="I103" s="182"/>
      <c r="J103" s="183">
        <f>J242</f>
        <v>0</v>
      </c>
      <c r="K103" s="180"/>
      <c r="L103" s="18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79"/>
      <c r="C104" s="180"/>
      <c r="D104" s="181" t="s">
        <v>1557</v>
      </c>
      <c r="E104" s="182"/>
      <c r="F104" s="182"/>
      <c r="G104" s="182"/>
      <c r="H104" s="182"/>
      <c r="I104" s="182"/>
      <c r="J104" s="183">
        <f>J272</f>
        <v>0</v>
      </c>
      <c r="K104" s="180"/>
      <c r="L104" s="18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79"/>
      <c r="C105" s="180"/>
      <c r="D105" s="181" t="s">
        <v>1558</v>
      </c>
      <c r="E105" s="182"/>
      <c r="F105" s="182"/>
      <c r="G105" s="182"/>
      <c r="H105" s="182"/>
      <c r="I105" s="182"/>
      <c r="J105" s="183">
        <f>J280</f>
        <v>0</v>
      </c>
      <c r="K105" s="180"/>
      <c r="L105" s="18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2" customFormat="1" ht="21.84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11" s="2" customFormat="1" ht="6.96" customHeight="1">
      <c r="A111" s="38"/>
      <c r="B111" s="68"/>
      <c r="C111" s="69"/>
      <c r="D111" s="69"/>
      <c r="E111" s="69"/>
      <c r="F111" s="69"/>
      <c r="G111" s="69"/>
      <c r="H111" s="69"/>
      <c r="I111" s="69"/>
      <c r="J111" s="69"/>
      <c r="K111" s="69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4.96" customHeight="1">
      <c r="A112" s="38"/>
      <c r="B112" s="39"/>
      <c r="C112" s="23" t="s">
        <v>135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16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174" t="str">
        <f>E7</f>
        <v>Návštěvnické centrum turistické oblasti Králický Sněžník</v>
      </c>
      <c r="F115" s="32"/>
      <c r="G115" s="32"/>
      <c r="H115" s="32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107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30" customHeight="1">
      <c r="A117" s="38"/>
      <c r="B117" s="39"/>
      <c r="C117" s="40"/>
      <c r="D117" s="40"/>
      <c r="E117" s="76" t="str">
        <f>E9</f>
        <v>Objekt 01.3 - Budova návštěvnického centra - Slaboproudá elektroinstalace</v>
      </c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20</v>
      </c>
      <c r="D119" s="40"/>
      <c r="E119" s="40"/>
      <c r="F119" s="27" t="str">
        <f>F12</f>
        <v>Králíky</v>
      </c>
      <c r="G119" s="40"/>
      <c r="H119" s="40"/>
      <c r="I119" s="32" t="s">
        <v>22</v>
      </c>
      <c r="J119" s="79" t="str">
        <f>IF(J12="","",J12)</f>
        <v>4. 1. 2021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24</v>
      </c>
      <c r="D121" s="40"/>
      <c r="E121" s="40"/>
      <c r="F121" s="27" t="str">
        <f>E15</f>
        <v>Město Králiky,Velké náměstí 5,56169 Králíky</v>
      </c>
      <c r="G121" s="40"/>
      <c r="H121" s="40"/>
      <c r="I121" s="32" t="s">
        <v>30</v>
      </c>
      <c r="J121" s="36" t="str">
        <f>E21</f>
        <v>ing.arch.David Vahala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28</v>
      </c>
      <c r="D122" s="40"/>
      <c r="E122" s="40"/>
      <c r="F122" s="27" t="str">
        <f>IF(E18="","",E18)</f>
        <v>Vyplň údaj</v>
      </c>
      <c r="G122" s="40"/>
      <c r="H122" s="40"/>
      <c r="I122" s="32" t="s">
        <v>33</v>
      </c>
      <c r="J122" s="36" t="str">
        <f>E24</f>
        <v xml:space="preserve"> 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0.32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11" customFormat="1" ht="29.28" customHeight="1">
      <c r="A124" s="191"/>
      <c r="B124" s="192"/>
      <c r="C124" s="193" t="s">
        <v>136</v>
      </c>
      <c r="D124" s="194" t="s">
        <v>61</v>
      </c>
      <c r="E124" s="194" t="s">
        <v>57</v>
      </c>
      <c r="F124" s="194" t="s">
        <v>58</v>
      </c>
      <c r="G124" s="194" t="s">
        <v>137</v>
      </c>
      <c r="H124" s="194" t="s">
        <v>138</v>
      </c>
      <c r="I124" s="194" t="s">
        <v>139</v>
      </c>
      <c r="J124" s="194" t="s">
        <v>112</v>
      </c>
      <c r="K124" s="195" t="s">
        <v>140</v>
      </c>
      <c r="L124" s="196"/>
      <c r="M124" s="100" t="s">
        <v>1</v>
      </c>
      <c r="N124" s="101" t="s">
        <v>40</v>
      </c>
      <c r="O124" s="101" t="s">
        <v>141</v>
      </c>
      <c r="P124" s="101" t="s">
        <v>142</v>
      </c>
      <c r="Q124" s="101" t="s">
        <v>143</v>
      </c>
      <c r="R124" s="101" t="s">
        <v>144</v>
      </c>
      <c r="S124" s="101" t="s">
        <v>145</v>
      </c>
      <c r="T124" s="102" t="s">
        <v>146</v>
      </c>
      <c r="U124" s="191"/>
      <c r="V124" s="191"/>
      <c r="W124" s="191"/>
      <c r="X124" s="191"/>
      <c r="Y124" s="191"/>
      <c r="Z124" s="191"/>
      <c r="AA124" s="191"/>
      <c r="AB124" s="191"/>
      <c r="AC124" s="191"/>
      <c r="AD124" s="191"/>
      <c r="AE124" s="191"/>
    </row>
    <row r="125" s="2" customFormat="1" ht="22.8" customHeight="1">
      <c r="A125" s="38"/>
      <c r="B125" s="39"/>
      <c r="C125" s="107" t="s">
        <v>147</v>
      </c>
      <c r="D125" s="40"/>
      <c r="E125" s="40"/>
      <c r="F125" s="40"/>
      <c r="G125" s="40"/>
      <c r="H125" s="40"/>
      <c r="I125" s="40"/>
      <c r="J125" s="197">
        <f>BK125</f>
        <v>0</v>
      </c>
      <c r="K125" s="40"/>
      <c r="L125" s="44"/>
      <c r="M125" s="103"/>
      <c r="N125" s="198"/>
      <c r="O125" s="104"/>
      <c r="P125" s="199">
        <f>P126+P159+P172+P201+P210+P223+P242+P272+P280</f>
        <v>0</v>
      </c>
      <c r="Q125" s="104"/>
      <c r="R125" s="199">
        <f>R126+R159+R172+R201+R210+R223+R242+R272+R280</f>
        <v>0</v>
      </c>
      <c r="S125" s="104"/>
      <c r="T125" s="200">
        <f>T126+T159+T172+T201+T210+T223+T242+T272+T280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75</v>
      </c>
      <c r="AU125" s="17" t="s">
        <v>114</v>
      </c>
      <c r="BK125" s="201">
        <f>BK126+BK159+BK172+BK201+BK210+BK223+BK242+BK272+BK280</f>
        <v>0</v>
      </c>
    </row>
    <row r="126" s="12" customFormat="1" ht="25.92" customHeight="1">
      <c r="A126" s="12"/>
      <c r="B126" s="202"/>
      <c r="C126" s="203"/>
      <c r="D126" s="204" t="s">
        <v>75</v>
      </c>
      <c r="E126" s="205" t="s">
        <v>1559</v>
      </c>
      <c r="F126" s="205" t="s">
        <v>1560</v>
      </c>
      <c r="G126" s="203"/>
      <c r="H126" s="203"/>
      <c r="I126" s="206"/>
      <c r="J126" s="207">
        <f>BK126</f>
        <v>0</v>
      </c>
      <c r="K126" s="203"/>
      <c r="L126" s="208"/>
      <c r="M126" s="209"/>
      <c r="N126" s="210"/>
      <c r="O126" s="210"/>
      <c r="P126" s="211">
        <f>SUM(P127:P158)</f>
        <v>0</v>
      </c>
      <c r="Q126" s="210"/>
      <c r="R126" s="211">
        <f>SUM(R127:R158)</f>
        <v>0</v>
      </c>
      <c r="S126" s="210"/>
      <c r="T126" s="212">
        <f>SUM(T127:T158)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3" t="s">
        <v>84</v>
      </c>
      <c r="AT126" s="214" t="s">
        <v>75</v>
      </c>
      <c r="AU126" s="214" t="s">
        <v>76</v>
      </c>
      <c r="AY126" s="213" t="s">
        <v>150</v>
      </c>
      <c r="BK126" s="215">
        <f>SUM(BK127:BK158)</f>
        <v>0</v>
      </c>
    </row>
    <row r="127" s="2" customFormat="1" ht="16.5" customHeight="1">
      <c r="A127" s="38"/>
      <c r="B127" s="39"/>
      <c r="C127" s="218" t="s">
        <v>84</v>
      </c>
      <c r="D127" s="218" t="s">
        <v>152</v>
      </c>
      <c r="E127" s="219" t="s">
        <v>1561</v>
      </c>
      <c r="F127" s="220" t="s">
        <v>1562</v>
      </c>
      <c r="G127" s="221" t="s">
        <v>292</v>
      </c>
      <c r="H127" s="222">
        <v>2</v>
      </c>
      <c r="I127" s="223"/>
      <c r="J127" s="224">
        <f>ROUND(I127*H127,2)</f>
        <v>0</v>
      </c>
      <c r="K127" s="220" t="s">
        <v>1</v>
      </c>
      <c r="L127" s="44"/>
      <c r="M127" s="225" t="s">
        <v>1</v>
      </c>
      <c r="N127" s="226" t="s">
        <v>41</v>
      </c>
      <c r="O127" s="91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9" t="s">
        <v>157</v>
      </c>
      <c r="AT127" s="229" t="s">
        <v>152</v>
      </c>
      <c r="AU127" s="229" t="s">
        <v>84</v>
      </c>
      <c r="AY127" s="17" t="s">
        <v>150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7" t="s">
        <v>84</v>
      </c>
      <c r="BK127" s="230">
        <f>ROUND(I127*H127,2)</f>
        <v>0</v>
      </c>
      <c r="BL127" s="17" t="s">
        <v>157</v>
      </c>
      <c r="BM127" s="229" t="s">
        <v>86</v>
      </c>
    </row>
    <row r="128" s="2" customFormat="1" ht="16.5" customHeight="1">
      <c r="A128" s="38"/>
      <c r="B128" s="39"/>
      <c r="C128" s="218" t="s">
        <v>86</v>
      </c>
      <c r="D128" s="218" t="s">
        <v>152</v>
      </c>
      <c r="E128" s="219" t="s">
        <v>1563</v>
      </c>
      <c r="F128" s="220" t="s">
        <v>1564</v>
      </c>
      <c r="G128" s="221" t="s">
        <v>292</v>
      </c>
      <c r="H128" s="222">
        <v>2</v>
      </c>
      <c r="I128" s="223"/>
      <c r="J128" s="224">
        <f>ROUND(I128*H128,2)</f>
        <v>0</v>
      </c>
      <c r="K128" s="220" t="s">
        <v>1</v>
      </c>
      <c r="L128" s="44"/>
      <c r="M128" s="225" t="s">
        <v>1</v>
      </c>
      <c r="N128" s="226" t="s">
        <v>41</v>
      </c>
      <c r="O128" s="91"/>
      <c r="P128" s="227">
        <f>O128*H128</f>
        <v>0</v>
      </c>
      <c r="Q128" s="227">
        <v>0</v>
      </c>
      <c r="R128" s="227">
        <f>Q128*H128</f>
        <v>0</v>
      </c>
      <c r="S128" s="227">
        <v>0</v>
      </c>
      <c r="T128" s="228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9" t="s">
        <v>157</v>
      </c>
      <c r="AT128" s="229" t="s">
        <v>152</v>
      </c>
      <c r="AU128" s="229" t="s">
        <v>84</v>
      </c>
      <c r="AY128" s="17" t="s">
        <v>150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7" t="s">
        <v>84</v>
      </c>
      <c r="BK128" s="230">
        <f>ROUND(I128*H128,2)</f>
        <v>0</v>
      </c>
      <c r="BL128" s="17" t="s">
        <v>157</v>
      </c>
      <c r="BM128" s="229" t="s">
        <v>157</v>
      </c>
    </row>
    <row r="129" s="2" customFormat="1" ht="16.5" customHeight="1">
      <c r="A129" s="38"/>
      <c r="B129" s="39"/>
      <c r="C129" s="218" t="s">
        <v>165</v>
      </c>
      <c r="D129" s="218" t="s">
        <v>152</v>
      </c>
      <c r="E129" s="219" t="s">
        <v>1565</v>
      </c>
      <c r="F129" s="220" t="s">
        <v>1566</v>
      </c>
      <c r="G129" s="221" t="s">
        <v>292</v>
      </c>
      <c r="H129" s="222">
        <v>2</v>
      </c>
      <c r="I129" s="223"/>
      <c r="J129" s="224">
        <f>ROUND(I129*H129,2)</f>
        <v>0</v>
      </c>
      <c r="K129" s="220" t="s">
        <v>1</v>
      </c>
      <c r="L129" s="44"/>
      <c r="M129" s="225" t="s">
        <v>1</v>
      </c>
      <c r="N129" s="226" t="s">
        <v>41</v>
      </c>
      <c r="O129" s="91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9" t="s">
        <v>157</v>
      </c>
      <c r="AT129" s="229" t="s">
        <v>152</v>
      </c>
      <c r="AU129" s="229" t="s">
        <v>84</v>
      </c>
      <c r="AY129" s="17" t="s">
        <v>150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7" t="s">
        <v>84</v>
      </c>
      <c r="BK129" s="230">
        <f>ROUND(I129*H129,2)</f>
        <v>0</v>
      </c>
      <c r="BL129" s="17" t="s">
        <v>157</v>
      </c>
      <c r="BM129" s="229" t="s">
        <v>169</v>
      </c>
    </row>
    <row r="130" s="2" customFormat="1" ht="16.5" customHeight="1">
      <c r="A130" s="38"/>
      <c r="B130" s="39"/>
      <c r="C130" s="218" t="s">
        <v>157</v>
      </c>
      <c r="D130" s="218" t="s">
        <v>152</v>
      </c>
      <c r="E130" s="219" t="s">
        <v>1567</v>
      </c>
      <c r="F130" s="220" t="s">
        <v>1568</v>
      </c>
      <c r="G130" s="221" t="s">
        <v>326</v>
      </c>
      <c r="H130" s="222">
        <v>20</v>
      </c>
      <c r="I130" s="223"/>
      <c r="J130" s="224">
        <f>ROUND(I130*H130,2)</f>
        <v>0</v>
      </c>
      <c r="K130" s="220" t="s">
        <v>1</v>
      </c>
      <c r="L130" s="44"/>
      <c r="M130" s="225" t="s">
        <v>1</v>
      </c>
      <c r="N130" s="226" t="s">
        <v>41</v>
      </c>
      <c r="O130" s="91"/>
      <c r="P130" s="227">
        <f>O130*H130</f>
        <v>0</v>
      </c>
      <c r="Q130" s="227">
        <v>0</v>
      </c>
      <c r="R130" s="227">
        <f>Q130*H130</f>
        <v>0</v>
      </c>
      <c r="S130" s="227">
        <v>0</v>
      </c>
      <c r="T130" s="228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9" t="s">
        <v>157</v>
      </c>
      <c r="AT130" s="229" t="s">
        <v>152</v>
      </c>
      <c r="AU130" s="229" t="s">
        <v>84</v>
      </c>
      <c r="AY130" s="17" t="s">
        <v>150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17" t="s">
        <v>84</v>
      </c>
      <c r="BK130" s="230">
        <f>ROUND(I130*H130,2)</f>
        <v>0</v>
      </c>
      <c r="BL130" s="17" t="s">
        <v>157</v>
      </c>
      <c r="BM130" s="229" t="s">
        <v>173</v>
      </c>
    </row>
    <row r="131" s="2" customFormat="1" ht="16.5" customHeight="1">
      <c r="A131" s="38"/>
      <c r="B131" s="39"/>
      <c r="C131" s="218" t="s">
        <v>177</v>
      </c>
      <c r="D131" s="218" t="s">
        <v>152</v>
      </c>
      <c r="E131" s="219" t="s">
        <v>1569</v>
      </c>
      <c r="F131" s="220" t="s">
        <v>1570</v>
      </c>
      <c r="G131" s="221" t="s">
        <v>292</v>
      </c>
      <c r="H131" s="222">
        <v>2</v>
      </c>
      <c r="I131" s="223"/>
      <c r="J131" s="224">
        <f>ROUND(I131*H131,2)</f>
        <v>0</v>
      </c>
      <c r="K131" s="220" t="s">
        <v>1</v>
      </c>
      <c r="L131" s="44"/>
      <c r="M131" s="225" t="s">
        <v>1</v>
      </c>
      <c r="N131" s="226" t="s">
        <v>41</v>
      </c>
      <c r="O131" s="91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9" t="s">
        <v>157</v>
      </c>
      <c r="AT131" s="229" t="s">
        <v>152</v>
      </c>
      <c r="AU131" s="229" t="s">
        <v>84</v>
      </c>
      <c r="AY131" s="17" t="s">
        <v>150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7" t="s">
        <v>84</v>
      </c>
      <c r="BK131" s="230">
        <f>ROUND(I131*H131,2)</f>
        <v>0</v>
      </c>
      <c r="BL131" s="17" t="s">
        <v>157</v>
      </c>
      <c r="BM131" s="229" t="s">
        <v>180</v>
      </c>
    </row>
    <row r="132" s="2" customFormat="1">
      <c r="A132" s="38"/>
      <c r="B132" s="39"/>
      <c r="C132" s="40"/>
      <c r="D132" s="233" t="s">
        <v>1571</v>
      </c>
      <c r="E132" s="40"/>
      <c r="F132" s="284" t="s">
        <v>1572</v>
      </c>
      <c r="G132" s="40"/>
      <c r="H132" s="40"/>
      <c r="I132" s="285"/>
      <c r="J132" s="40"/>
      <c r="K132" s="40"/>
      <c r="L132" s="44"/>
      <c r="M132" s="286"/>
      <c r="N132" s="287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1571</v>
      </c>
      <c r="AU132" s="17" t="s">
        <v>84</v>
      </c>
    </row>
    <row r="133" s="2" customFormat="1">
      <c r="A133" s="38"/>
      <c r="B133" s="39"/>
      <c r="C133" s="218" t="s">
        <v>169</v>
      </c>
      <c r="D133" s="218" t="s">
        <v>152</v>
      </c>
      <c r="E133" s="219" t="s">
        <v>1573</v>
      </c>
      <c r="F133" s="220" t="s">
        <v>1574</v>
      </c>
      <c r="G133" s="221" t="s">
        <v>326</v>
      </c>
      <c r="H133" s="222">
        <v>20</v>
      </c>
      <c r="I133" s="223"/>
      <c r="J133" s="224">
        <f>ROUND(I133*H133,2)</f>
        <v>0</v>
      </c>
      <c r="K133" s="220" t="s">
        <v>1</v>
      </c>
      <c r="L133" s="44"/>
      <c r="M133" s="225" t="s">
        <v>1</v>
      </c>
      <c r="N133" s="226" t="s">
        <v>41</v>
      </c>
      <c r="O133" s="91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9" t="s">
        <v>157</v>
      </c>
      <c r="AT133" s="229" t="s">
        <v>152</v>
      </c>
      <c r="AU133" s="229" t="s">
        <v>84</v>
      </c>
      <c r="AY133" s="17" t="s">
        <v>150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7" t="s">
        <v>84</v>
      </c>
      <c r="BK133" s="230">
        <f>ROUND(I133*H133,2)</f>
        <v>0</v>
      </c>
      <c r="BL133" s="17" t="s">
        <v>157</v>
      </c>
      <c r="BM133" s="229" t="s">
        <v>184</v>
      </c>
    </row>
    <row r="134" s="2" customFormat="1" ht="16.5" customHeight="1">
      <c r="A134" s="38"/>
      <c r="B134" s="39"/>
      <c r="C134" s="218" t="s">
        <v>186</v>
      </c>
      <c r="D134" s="218" t="s">
        <v>152</v>
      </c>
      <c r="E134" s="219" t="s">
        <v>1575</v>
      </c>
      <c r="F134" s="220" t="s">
        <v>1576</v>
      </c>
      <c r="G134" s="221" t="s">
        <v>292</v>
      </c>
      <c r="H134" s="222">
        <v>56</v>
      </c>
      <c r="I134" s="223"/>
      <c r="J134" s="224">
        <f>ROUND(I134*H134,2)</f>
        <v>0</v>
      </c>
      <c r="K134" s="220" t="s">
        <v>1</v>
      </c>
      <c r="L134" s="44"/>
      <c r="M134" s="225" t="s">
        <v>1</v>
      </c>
      <c r="N134" s="226" t="s">
        <v>41</v>
      </c>
      <c r="O134" s="91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9" t="s">
        <v>157</v>
      </c>
      <c r="AT134" s="229" t="s">
        <v>152</v>
      </c>
      <c r="AU134" s="229" t="s">
        <v>84</v>
      </c>
      <c r="AY134" s="17" t="s">
        <v>150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7" t="s">
        <v>84</v>
      </c>
      <c r="BK134" s="230">
        <f>ROUND(I134*H134,2)</f>
        <v>0</v>
      </c>
      <c r="BL134" s="17" t="s">
        <v>157</v>
      </c>
      <c r="BM134" s="229" t="s">
        <v>190</v>
      </c>
    </row>
    <row r="135" s="2" customFormat="1" ht="16.5" customHeight="1">
      <c r="A135" s="38"/>
      <c r="B135" s="39"/>
      <c r="C135" s="218" t="s">
        <v>173</v>
      </c>
      <c r="D135" s="218" t="s">
        <v>152</v>
      </c>
      <c r="E135" s="219" t="s">
        <v>1577</v>
      </c>
      <c r="F135" s="220" t="s">
        <v>1578</v>
      </c>
      <c r="G135" s="221" t="s">
        <v>292</v>
      </c>
      <c r="H135" s="222">
        <v>56</v>
      </c>
      <c r="I135" s="223"/>
      <c r="J135" s="224">
        <f>ROUND(I135*H135,2)</f>
        <v>0</v>
      </c>
      <c r="K135" s="220" t="s">
        <v>1</v>
      </c>
      <c r="L135" s="44"/>
      <c r="M135" s="225" t="s">
        <v>1</v>
      </c>
      <c r="N135" s="226" t="s">
        <v>41</v>
      </c>
      <c r="O135" s="91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9" t="s">
        <v>157</v>
      </c>
      <c r="AT135" s="229" t="s">
        <v>152</v>
      </c>
      <c r="AU135" s="229" t="s">
        <v>84</v>
      </c>
      <c r="AY135" s="17" t="s">
        <v>150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7" t="s">
        <v>84</v>
      </c>
      <c r="BK135" s="230">
        <f>ROUND(I135*H135,2)</f>
        <v>0</v>
      </c>
      <c r="BL135" s="17" t="s">
        <v>157</v>
      </c>
      <c r="BM135" s="229" t="s">
        <v>194</v>
      </c>
    </row>
    <row r="136" s="2" customFormat="1" ht="16.5" customHeight="1">
      <c r="A136" s="38"/>
      <c r="B136" s="39"/>
      <c r="C136" s="218" t="s">
        <v>196</v>
      </c>
      <c r="D136" s="218" t="s">
        <v>152</v>
      </c>
      <c r="E136" s="219" t="s">
        <v>1579</v>
      </c>
      <c r="F136" s="220" t="s">
        <v>1580</v>
      </c>
      <c r="G136" s="221" t="s">
        <v>292</v>
      </c>
      <c r="H136" s="222">
        <v>5</v>
      </c>
      <c r="I136" s="223"/>
      <c r="J136" s="224">
        <f>ROUND(I136*H136,2)</f>
        <v>0</v>
      </c>
      <c r="K136" s="220" t="s">
        <v>1</v>
      </c>
      <c r="L136" s="44"/>
      <c r="M136" s="225" t="s">
        <v>1</v>
      </c>
      <c r="N136" s="226" t="s">
        <v>41</v>
      </c>
      <c r="O136" s="91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9" t="s">
        <v>157</v>
      </c>
      <c r="AT136" s="229" t="s">
        <v>152</v>
      </c>
      <c r="AU136" s="229" t="s">
        <v>84</v>
      </c>
      <c r="AY136" s="17" t="s">
        <v>150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7" t="s">
        <v>84</v>
      </c>
      <c r="BK136" s="230">
        <f>ROUND(I136*H136,2)</f>
        <v>0</v>
      </c>
      <c r="BL136" s="17" t="s">
        <v>157</v>
      </c>
      <c r="BM136" s="229" t="s">
        <v>199</v>
      </c>
    </row>
    <row r="137" s="2" customFormat="1" ht="16.5" customHeight="1">
      <c r="A137" s="38"/>
      <c r="B137" s="39"/>
      <c r="C137" s="218" t="s">
        <v>180</v>
      </c>
      <c r="D137" s="218" t="s">
        <v>152</v>
      </c>
      <c r="E137" s="219" t="s">
        <v>1581</v>
      </c>
      <c r="F137" s="220" t="s">
        <v>1582</v>
      </c>
      <c r="G137" s="221" t="s">
        <v>292</v>
      </c>
      <c r="H137" s="222">
        <v>5</v>
      </c>
      <c r="I137" s="223"/>
      <c r="J137" s="224">
        <f>ROUND(I137*H137,2)</f>
        <v>0</v>
      </c>
      <c r="K137" s="220" t="s">
        <v>1</v>
      </c>
      <c r="L137" s="44"/>
      <c r="M137" s="225" t="s">
        <v>1</v>
      </c>
      <c r="N137" s="226" t="s">
        <v>41</v>
      </c>
      <c r="O137" s="91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9" t="s">
        <v>157</v>
      </c>
      <c r="AT137" s="229" t="s">
        <v>152</v>
      </c>
      <c r="AU137" s="229" t="s">
        <v>84</v>
      </c>
      <c r="AY137" s="17" t="s">
        <v>150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7" t="s">
        <v>84</v>
      </c>
      <c r="BK137" s="230">
        <f>ROUND(I137*H137,2)</f>
        <v>0</v>
      </c>
      <c r="BL137" s="17" t="s">
        <v>157</v>
      </c>
      <c r="BM137" s="229" t="s">
        <v>203</v>
      </c>
    </row>
    <row r="138" s="2" customFormat="1" ht="16.5" customHeight="1">
      <c r="A138" s="38"/>
      <c r="B138" s="39"/>
      <c r="C138" s="218" t="s">
        <v>205</v>
      </c>
      <c r="D138" s="218" t="s">
        <v>152</v>
      </c>
      <c r="E138" s="219" t="s">
        <v>1583</v>
      </c>
      <c r="F138" s="220" t="s">
        <v>1584</v>
      </c>
      <c r="G138" s="221" t="s">
        <v>292</v>
      </c>
      <c r="H138" s="222">
        <v>4</v>
      </c>
      <c r="I138" s="223"/>
      <c r="J138" s="224">
        <f>ROUND(I138*H138,2)</f>
        <v>0</v>
      </c>
      <c r="K138" s="220" t="s">
        <v>1</v>
      </c>
      <c r="L138" s="44"/>
      <c r="M138" s="225" t="s">
        <v>1</v>
      </c>
      <c r="N138" s="226" t="s">
        <v>41</v>
      </c>
      <c r="O138" s="91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9" t="s">
        <v>157</v>
      </c>
      <c r="AT138" s="229" t="s">
        <v>152</v>
      </c>
      <c r="AU138" s="229" t="s">
        <v>84</v>
      </c>
      <c r="AY138" s="17" t="s">
        <v>150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7" t="s">
        <v>84</v>
      </c>
      <c r="BK138" s="230">
        <f>ROUND(I138*H138,2)</f>
        <v>0</v>
      </c>
      <c r="BL138" s="17" t="s">
        <v>157</v>
      </c>
      <c r="BM138" s="229" t="s">
        <v>208</v>
      </c>
    </row>
    <row r="139" s="2" customFormat="1" ht="16.5" customHeight="1">
      <c r="A139" s="38"/>
      <c r="B139" s="39"/>
      <c r="C139" s="218" t="s">
        <v>184</v>
      </c>
      <c r="D139" s="218" t="s">
        <v>152</v>
      </c>
      <c r="E139" s="219" t="s">
        <v>1585</v>
      </c>
      <c r="F139" s="220" t="s">
        <v>1586</v>
      </c>
      <c r="G139" s="221" t="s">
        <v>292</v>
      </c>
      <c r="H139" s="222">
        <v>4</v>
      </c>
      <c r="I139" s="223"/>
      <c r="J139" s="224">
        <f>ROUND(I139*H139,2)</f>
        <v>0</v>
      </c>
      <c r="K139" s="220" t="s">
        <v>1</v>
      </c>
      <c r="L139" s="44"/>
      <c r="M139" s="225" t="s">
        <v>1</v>
      </c>
      <c r="N139" s="226" t="s">
        <v>41</v>
      </c>
      <c r="O139" s="91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9" t="s">
        <v>157</v>
      </c>
      <c r="AT139" s="229" t="s">
        <v>152</v>
      </c>
      <c r="AU139" s="229" t="s">
        <v>84</v>
      </c>
      <c r="AY139" s="17" t="s">
        <v>150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7" t="s">
        <v>84</v>
      </c>
      <c r="BK139" s="230">
        <f>ROUND(I139*H139,2)</f>
        <v>0</v>
      </c>
      <c r="BL139" s="17" t="s">
        <v>157</v>
      </c>
      <c r="BM139" s="229" t="s">
        <v>218</v>
      </c>
    </row>
    <row r="140" s="2" customFormat="1" ht="16.5" customHeight="1">
      <c r="A140" s="38"/>
      <c r="B140" s="39"/>
      <c r="C140" s="218" t="s">
        <v>222</v>
      </c>
      <c r="D140" s="218" t="s">
        <v>152</v>
      </c>
      <c r="E140" s="219" t="s">
        <v>1587</v>
      </c>
      <c r="F140" s="220" t="s">
        <v>1588</v>
      </c>
      <c r="G140" s="221" t="s">
        <v>292</v>
      </c>
      <c r="H140" s="222">
        <v>65</v>
      </c>
      <c r="I140" s="223"/>
      <c r="J140" s="224">
        <f>ROUND(I140*H140,2)</f>
        <v>0</v>
      </c>
      <c r="K140" s="220" t="s">
        <v>1</v>
      </c>
      <c r="L140" s="44"/>
      <c r="M140" s="225" t="s">
        <v>1</v>
      </c>
      <c r="N140" s="226" t="s">
        <v>41</v>
      </c>
      <c r="O140" s="91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9" t="s">
        <v>157</v>
      </c>
      <c r="AT140" s="229" t="s">
        <v>152</v>
      </c>
      <c r="AU140" s="229" t="s">
        <v>84</v>
      </c>
      <c r="AY140" s="17" t="s">
        <v>150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7" t="s">
        <v>84</v>
      </c>
      <c r="BK140" s="230">
        <f>ROUND(I140*H140,2)</f>
        <v>0</v>
      </c>
      <c r="BL140" s="17" t="s">
        <v>157</v>
      </c>
      <c r="BM140" s="229" t="s">
        <v>225</v>
      </c>
    </row>
    <row r="141" s="2" customFormat="1" ht="16.5" customHeight="1">
      <c r="A141" s="38"/>
      <c r="B141" s="39"/>
      <c r="C141" s="218" t="s">
        <v>190</v>
      </c>
      <c r="D141" s="218" t="s">
        <v>152</v>
      </c>
      <c r="E141" s="219" t="s">
        <v>1589</v>
      </c>
      <c r="F141" s="220" t="s">
        <v>1590</v>
      </c>
      <c r="G141" s="221" t="s">
        <v>292</v>
      </c>
      <c r="H141" s="222">
        <v>61</v>
      </c>
      <c r="I141" s="223"/>
      <c r="J141" s="224">
        <f>ROUND(I141*H141,2)</f>
        <v>0</v>
      </c>
      <c r="K141" s="220" t="s">
        <v>1</v>
      </c>
      <c r="L141" s="44"/>
      <c r="M141" s="225" t="s">
        <v>1</v>
      </c>
      <c r="N141" s="226" t="s">
        <v>41</v>
      </c>
      <c r="O141" s="91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9" t="s">
        <v>157</v>
      </c>
      <c r="AT141" s="229" t="s">
        <v>152</v>
      </c>
      <c r="AU141" s="229" t="s">
        <v>84</v>
      </c>
      <c r="AY141" s="17" t="s">
        <v>150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7" t="s">
        <v>84</v>
      </c>
      <c r="BK141" s="230">
        <f>ROUND(I141*H141,2)</f>
        <v>0</v>
      </c>
      <c r="BL141" s="17" t="s">
        <v>157</v>
      </c>
      <c r="BM141" s="229" t="s">
        <v>231</v>
      </c>
    </row>
    <row r="142" s="2" customFormat="1" ht="21.75" customHeight="1">
      <c r="A142" s="38"/>
      <c r="B142" s="39"/>
      <c r="C142" s="218" t="s">
        <v>8</v>
      </c>
      <c r="D142" s="218" t="s">
        <v>152</v>
      </c>
      <c r="E142" s="219" t="s">
        <v>1591</v>
      </c>
      <c r="F142" s="220" t="s">
        <v>1592</v>
      </c>
      <c r="G142" s="221" t="s">
        <v>292</v>
      </c>
      <c r="H142" s="222">
        <v>4</v>
      </c>
      <c r="I142" s="223"/>
      <c r="J142" s="224">
        <f>ROUND(I142*H142,2)</f>
        <v>0</v>
      </c>
      <c r="K142" s="220" t="s">
        <v>1</v>
      </c>
      <c r="L142" s="44"/>
      <c r="M142" s="225" t="s">
        <v>1</v>
      </c>
      <c r="N142" s="226" t="s">
        <v>41</v>
      </c>
      <c r="O142" s="91"/>
      <c r="P142" s="227">
        <f>O142*H142</f>
        <v>0</v>
      </c>
      <c r="Q142" s="227">
        <v>0</v>
      </c>
      <c r="R142" s="227">
        <f>Q142*H142</f>
        <v>0</v>
      </c>
      <c r="S142" s="227">
        <v>0</v>
      </c>
      <c r="T142" s="228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9" t="s">
        <v>157</v>
      </c>
      <c r="AT142" s="229" t="s">
        <v>152</v>
      </c>
      <c r="AU142" s="229" t="s">
        <v>84</v>
      </c>
      <c r="AY142" s="17" t="s">
        <v>150</v>
      </c>
      <c r="BE142" s="230">
        <f>IF(N142="základní",J142,0)</f>
        <v>0</v>
      </c>
      <c r="BF142" s="230">
        <f>IF(N142="snížená",J142,0)</f>
        <v>0</v>
      </c>
      <c r="BG142" s="230">
        <f>IF(N142="zákl. přenesená",J142,0)</f>
        <v>0</v>
      </c>
      <c r="BH142" s="230">
        <f>IF(N142="sníž. přenesená",J142,0)</f>
        <v>0</v>
      </c>
      <c r="BI142" s="230">
        <f>IF(N142="nulová",J142,0)</f>
        <v>0</v>
      </c>
      <c r="BJ142" s="17" t="s">
        <v>84</v>
      </c>
      <c r="BK142" s="230">
        <f>ROUND(I142*H142,2)</f>
        <v>0</v>
      </c>
      <c r="BL142" s="17" t="s">
        <v>157</v>
      </c>
      <c r="BM142" s="229" t="s">
        <v>301</v>
      </c>
    </row>
    <row r="143" s="2" customFormat="1" ht="16.5" customHeight="1">
      <c r="A143" s="38"/>
      <c r="B143" s="39"/>
      <c r="C143" s="218" t="s">
        <v>194</v>
      </c>
      <c r="D143" s="218" t="s">
        <v>152</v>
      </c>
      <c r="E143" s="219" t="s">
        <v>1593</v>
      </c>
      <c r="F143" s="220" t="s">
        <v>1594</v>
      </c>
      <c r="G143" s="221" t="s">
        <v>326</v>
      </c>
      <c r="H143" s="222">
        <v>175</v>
      </c>
      <c r="I143" s="223"/>
      <c r="J143" s="224">
        <f>ROUND(I143*H143,2)</f>
        <v>0</v>
      </c>
      <c r="K143" s="220" t="s">
        <v>1</v>
      </c>
      <c r="L143" s="44"/>
      <c r="M143" s="225" t="s">
        <v>1</v>
      </c>
      <c r="N143" s="226" t="s">
        <v>41</v>
      </c>
      <c r="O143" s="91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9" t="s">
        <v>157</v>
      </c>
      <c r="AT143" s="229" t="s">
        <v>152</v>
      </c>
      <c r="AU143" s="229" t="s">
        <v>84</v>
      </c>
      <c r="AY143" s="17" t="s">
        <v>150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7" t="s">
        <v>84</v>
      </c>
      <c r="BK143" s="230">
        <f>ROUND(I143*H143,2)</f>
        <v>0</v>
      </c>
      <c r="BL143" s="17" t="s">
        <v>157</v>
      </c>
      <c r="BM143" s="229" t="s">
        <v>309</v>
      </c>
    </row>
    <row r="144" s="2" customFormat="1">
      <c r="A144" s="38"/>
      <c r="B144" s="39"/>
      <c r="C144" s="40"/>
      <c r="D144" s="233" t="s">
        <v>1571</v>
      </c>
      <c r="E144" s="40"/>
      <c r="F144" s="284" t="s">
        <v>1595</v>
      </c>
      <c r="G144" s="40"/>
      <c r="H144" s="40"/>
      <c r="I144" s="285"/>
      <c r="J144" s="40"/>
      <c r="K144" s="40"/>
      <c r="L144" s="44"/>
      <c r="M144" s="286"/>
      <c r="N144" s="287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1571</v>
      </c>
      <c r="AU144" s="17" t="s">
        <v>84</v>
      </c>
    </row>
    <row r="145" s="2" customFormat="1">
      <c r="A145" s="38"/>
      <c r="B145" s="39"/>
      <c r="C145" s="218" t="s">
        <v>232</v>
      </c>
      <c r="D145" s="218" t="s">
        <v>152</v>
      </c>
      <c r="E145" s="219" t="s">
        <v>1596</v>
      </c>
      <c r="F145" s="220" t="s">
        <v>1597</v>
      </c>
      <c r="G145" s="221" t="s">
        <v>326</v>
      </c>
      <c r="H145" s="222">
        <v>88</v>
      </c>
      <c r="I145" s="223"/>
      <c r="J145" s="224">
        <f>ROUND(I145*H145,2)</f>
        <v>0</v>
      </c>
      <c r="K145" s="220" t="s">
        <v>1</v>
      </c>
      <c r="L145" s="44"/>
      <c r="M145" s="225" t="s">
        <v>1</v>
      </c>
      <c r="N145" s="226" t="s">
        <v>41</v>
      </c>
      <c r="O145" s="91"/>
      <c r="P145" s="227">
        <f>O145*H145</f>
        <v>0</v>
      </c>
      <c r="Q145" s="227">
        <v>0</v>
      </c>
      <c r="R145" s="227">
        <f>Q145*H145</f>
        <v>0</v>
      </c>
      <c r="S145" s="227">
        <v>0</v>
      </c>
      <c r="T145" s="228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9" t="s">
        <v>157</v>
      </c>
      <c r="AT145" s="229" t="s">
        <v>152</v>
      </c>
      <c r="AU145" s="229" t="s">
        <v>84</v>
      </c>
      <c r="AY145" s="17" t="s">
        <v>150</v>
      </c>
      <c r="BE145" s="230">
        <f>IF(N145="základní",J145,0)</f>
        <v>0</v>
      </c>
      <c r="BF145" s="230">
        <f>IF(N145="snížená",J145,0)</f>
        <v>0</v>
      </c>
      <c r="BG145" s="230">
        <f>IF(N145="zákl. přenesená",J145,0)</f>
        <v>0</v>
      </c>
      <c r="BH145" s="230">
        <f>IF(N145="sníž. přenesená",J145,0)</f>
        <v>0</v>
      </c>
      <c r="BI145" s="230">
        <f>IF(N145="nulová",J145,0)</f>
        <v>0</v>
      </c>
      <c r="BJ145" s="17" t="s">
        <v>84</v>
      </c>
      <c r="BK145" s="230">
        <f>ROUND(I145*H145,2)</f>
        <v>0</v>
      </c>
      <c r="BL145" s="17" t="s">
        <v>157</v>
      </c>
      <c r="BM145" s="229" t="s">
        <v>243</v>
      </c>
    </row>
    <row r="146" s="2" customFormat="1">
      <c r="A146" s="38"/>
      <c r="B146" s="39"/>
      <c r="C146" s="40"/>
      <c r="D146" s="233" t="s">
        <v>1571</v>
      </c>
      <c r="E146" s="40"/>
      <c r="F146" s="284" t="s">
        <v>1598</v>
      </c>
      <c r="G146" s="40"/>
      <c r="H146" s="40"/>
      <c r="I146" s="285"/>
      <c r="J146" s="40"/>
      <c r="K146" s="40"/>
      <c r="L146" s="44"/>
      <c r="M146" s="286"/>
      <c r="N146" s="287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1571</v>
      </c>
      <c r="AU146" s="17" t="s">
        <v>84</v>
      </c>
    </row>
    <row r="147" s="2" customFormat="1" ht="16.5" customHeight="1">
      <c r="A147" s="38"/>
      <c r="B147" s="39"/>
      <c r="C147" s="218" t="s">
        <v>199</v>
      </c>
      <c r="D147" s="218" t="s">
        <v>152</v>
      </c>
      <c r="E147" s="219" t="s">
        <v>1599</v>
      </c>
      <c r="F147" s="220" t="s">
        <v>1600</v>
      </c>
      <c r="G147" s="221" t="s">
        <v>326</v>
      </c>
      <c r="H147" s="222">
        <v>88</v>
      </c>
      <c r="I147" s="223"/>
      <c r="J147" s="224">
        <f>ROUND(I147*H147,2)</f>
        <v>0</v>
      </c>
      <c r="K147" s="220" t="s">
        <v>1</v>
      </c>
      <c r="L147" s="44"/>
      <c r="M147" s="225" t="s">
        <v>1</v>
      </c>
      <c r="N147" s="226" t="s">
        <v>41</v>
      </c>
      <c r="O147" s="91"/>
      <c r="P147" s="227">
        <f>O147*H147</f>
        <v>0</v>
      </c>
      <c r="Q147" s="227">
        <v>0</v>
      </c>
      <c r="R147" s="227">
        <f>Q147*H147</f>
        <v>0</v>
      </c>
      <c r="S147" s="227">
        <v>0</v>
      </c>
      <c r="T147" s="22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9" t="s">
        <v>157</v>
      </c>
      <c r="AT147" s="229" t="s">
        <v>152</v>
      </c>
      <c r="AU147" s="229" t="s">
        <v>84</v>
      </c>
      <c r="AY147" s="17" t="s">
        <v>150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7" t="s">
        <v>84</v>
      </c>
      <c r="BK147" s="230">
        <f>ROUND(I147*H147,2)</f>
        <v>0</v>
      </c>
      <c r="BL147" s="17" t="s">
        <v>157</v>
      </c>
      <c r="BM147" s="229" t="s">
        <v>248</v>
      </c>
    </row>
    <row r="148" s="2" customFormat="1">
      <c r="A148" s="38"/>
      <c r="B148" s="39"/>
      <c r="C148" s="40"/>
      <c r="D148" s="233" t="s">
        <v>1571</v>
      </c>
      <c r="E148" s="40"/>
      <c r="F148" s="284" t="s">
        <v>1601</v>
      </c>
      <c r="G148" s="40"/>
      <c r="H148" s="40"/>
      <c r="I148" s="285"/>
      <c r="J148" s="40"/>
      <c r="K148" s="40"/>
      <c r="L148" s="44"/>
      <c r="M148" s="286"/>
      <c r="N148" s="287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1571</v>
      </c>
      <c r="AU148" s="17" t="s">
        <v>84</v>
      </c>
    </row>
    <row r="149" s="2" customFormat="1" ht="16.5" customHeight="1">
      <c r="A149" s="38"/>
      <c r="B149" s="39"/>
      <c r="C149" s="218" t="s">
        <v>245</v>
      </c>
      <c r="D149" s="218" t="s">
        <v>152</v>
      </c>
      <c r="E149" s="219" t="s">
        <v>1602</v>
      </c>
      <c r="F149" s="220" t="s">
        <v>1603</v>
      </c>
      <c r="G149" s="221" t="s">
        <v>292</v>
      </c>
      <c r="H149" s="222">
        <v>44</v>
      </c>
      <c r="I149" s="223"/>
      <c r="J149" s="224">
        <f>ROUND(I149*H149,2)</f>
        <v>0</v>
      </c>
      <c r="K149" s="220" t="s">
        <v>1</v>
      </c>
      <c r="L149" s="44"/>
      <c r="M149" s="225" t="s">
        <v>1</v>
      </c>
      <c r="N149" s="226" t="s">
        <v>41</v>
      </c>
      <c r="O149" s="91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9" t="s">
        <v>157</v>
      </c>
      <c r="AT149" s="229" t="s">
        <v>152</v>
      </c>
      <c r="AU149" s="229" t="s">
        <v>84</v>
      </c>
      <c r="AY149" s="17" t="s">
        <v>150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7" t="s">
        <v>84</v>
      </c>
      <c r="BK149" s="230">
        <f>ROUND(I149*H149,2)</f>
        <v>0</v>
      </c>
      <c r="BL149" s="17" t="s">
        <v>157</v>
      </c>
      <c r="BM149" s="229" t="s">
        <v>252</v>
      </c>
    </row>
    <row r="150" s="2" customFormat="1">
      <c r="A150" s="38"/>
      <c r="B150" s="39"/>
      <c r="C150" s="40"/>
      <c r="D150" s="233" t="s">
        <v>1571</v>
      </c>
      <c r="E150" s="40"/>
      <c r="F150" s="284" t="s">
        <v>1604</v>
      </c>
      <c r="G150" s="40"/>
      <c r="H150" s="40"/>
      <c r="I150" s="285"/>
      <c r="J150" s="40"/>
      <c r="K150" s="40"/>
      <c r="L150" s="44"/>
      <c r="M150" s="286"/>
      <c r="N150" s="287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1571</v>
      </c>
      <c r="AU150" s="17" t="s">
        <v>84</v>
      </c>
    </row>
    <row r="151" s="2" customFormat="1" ht="16.5" customHeight="1">
      <c r="A151" s="38"/>
      <c r="B151" s="39"/>
      <c r="C151" s="218" t="s">
        <v>203</v>
      </c>
      <c r="D151" s="218" t="s">
        <v>152</v>
      </c>
      <c r="E151" s="219" t="s">
        <v>1605</v>
      </c>
      <c r="F151" s="220" t="s">
        <v>1606</v>
      </c>
      <c r="G151" s="221" t="s">
        <v>326</v>
      </c>
      <c r="H151" s="222">
        <v>175</v>
      </c>
      <c r="I151" s="223"/>
      <c r="J151" s="224">
        <f>ROUND(I151*H151,2)</f>
        <v>0</v>
      </c>
      <c r="K151" s="220" t="s">
        <v>1</v>
      </c>
      <c r="L151" s="44"/>
      <c r="M151" s="225" t="s">
        <v>1</v>
      </c>
      <c r="N151" s="226" t="s">
        <v>41</v>
      </c>
      <c r="O151" s="91"/>
      <c r="P151" s="227">
        <f>O151*H151</f>
        <v>0</v>
      </c>
      <c r="Q151" s="227">
        <v>0</v>
      </c>
      <c r="R151" s="227">
        <f>Q151*H151</f>
        <v>0</v>
      </c>
      <c r="S151" s="227">
        <v>0</v>
      </c>
      <c r="T151" s="228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9" t="s">
        <v>157</v>
      </c>
      <c r="AT151" s="229" t="s">
        <v>152</v>
      </c>
      <c r="AU151" s="229" t="s">
        <v>84</v>
      </c>
      <c r="AY151" s="17" t="s">
        <v>150</v>
      </c>
      <c r="BE151" s="230">
        <f>IF(N151="základní",J151,0)</f>
        <v>0</v>
      </c>
      <c r="BF151" s="230">
        <f>IF(N151="snížená",J151,0)</f>
        <v>0</v>
      </c>
      <c r="BG151" s="230">
        <f>IF(N151="zákl. přenesená",J151,0)</f>
        <v>0</v>
      </c>
      <c r="BH151" s="230">
        <f>IF(N151="sníž. přenesená",J151,0)</f>
        <v>0</v>
      </c>
      <c r="BI151" s="230">
        <f>IF(N151="nulová",J151,0)</f>
        <v>0</v>
      </c>
      <c r="BJ151" s="17" t="s">
        <v>84</v>
      </c>
      <c r="BK151" s="230">
        <f>ROUND(I151*H151,2)</f>
        <v>0</v>
      </c>
      <c r="BL151" s="17" t="s">
        <v>157</v>
      </c>
      <c r="BM151" s="229" t="s">
        <v>256</v>
      </c>
    </row>
    <row r="152" s="2" customFormat="1" ht="16.5" customHeight="1">
      <c r="A152" s="38"/>
      <c r="B152" s="39"/>
      <c r="C152" s="218" t="s">
        <v>7</v>
      </c>
      <c r="D152" s="218" t="s">
        <v>152</v>
      </c>
      <c r="E152" s="219" t="s">
        <v>1607</v>
      </c>
      <c r="F152" s="220" t="s">
        <v>1608</v>
      </c>
      <c r="G152" s="221" t="s">
        <v>326</v>
      </c>
      <c r="H152" s="222">
        <v>175</v>
      </c>
      <c r="I152" s="223"/>
      <c r="J152" s="224">
        <f>ROUND(I152*H152,2)</f>
        <v>0</v>
      </c>
      <c r="K152" s="220" t="s">
        <v>1</v>
      </c>
      <c r="L152" s="44"/>
      <c r="M152" s="225" t="s">
        <v>1</v>
      </c>
      <c r="N152" s="226" t="s">
        <v>41</v>
      </c>
      <c r="O152" s="91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9" t="s">
        <v>157</v>
      </c>
      <c r="AT152" s="229" t="s">
        <v>152</v>
      </c>
      <c r="AU152" s="229" t="s">
        <v>84</v>
      </c>
      <c r="AY152" s="17" t="s">
        <v>150</v>
      </c>
      <c r="BE152" s="230">
        <f>IF(N152="základní",J152,0)</f>
        <v>0</v>
      </c>
      <c r="BF152" s="230">
        <f>IF(N152="snížená",J152,0)</f>
        <v>0</v>
      </c>
      <c r="BG152" s="230">
        <f>IF(N152="zákl. přenesená",J152,0)</f>
        <v>0</v>
      </c>
      <c r="BH152" s="230">
        <f>IF(N152="sníž. přenesená",J152,0)</f>
        <v>0</v>
      </c>
      <c r="BI152" s="230">
        <f>IF(N152="nulová",J152,0)</f>
        <v>0</v>
      </c>
      <c r="BJ152" s="17" t="s">
        <v>84</v>
      </c>
      <c r="BK152" s="230">
        <f>ROUND(I152*H152,2)</f>
        <v>0</v>
      </c>
      <c r="BL152" s="17" t="s">
        <v>157</v>
      </c>
      <c r="BM152" s="229" t="s">
        <v>260</v>
      </c>
    </row>
    <row r="153" s="2" customFormat="1" ht="16.5" customHeight="1">
      <c r="A153" s="38"/>
      <c r="B153" s="39"/>
      <c r="C153" s="218" t="s">
        <v>208</v>
      </c>
      <c r="D153" s="218" t="s">
        <v>152</v>
      </c>
      <c r="E153" s="219" t="s">
        <v>1609</v>
      </c>
      <c r="F153" s="220" t="s">
        <v>1610</v>
      </c>
      <c r="G153" s="221" t="s">
        <v>326</v>
      </c>
      <c r="H153" s="222">
        <v>175</v>
      </c>
      <c r="I153" s="223"/>
      <c r="J153" s="224">
        <f>ROUND(I153*H153,2)</f>
        <v>0</v>
      </c>
      <c r="K153" s="220" t="s">
        <v>1</v>
      </c>
      <c r="L153" s="44"/>
      <c r="M153" s="225" t="s">
        <v>1</v>
      </c>
      <c r="N153" s="226" t="s">
        <v>41</v>
      </c>
      <c r="O153" s="91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9" t="s">
        <v>157</v>
      </c>
      <c r="AT153" s="229" t="s">
        <v>152</v>
      </c>
      <c r="AU153" s="229" t="s">
        <v>84</v>
      </c>
      <c r="AY153" s="17" t="s">
        <v>150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7" t="s">
        <v>84</v>
      </c>
      <c r="BK153" s="230">
        <f>ROUND(I153*H153,2)</f>
        <v>0</v>
      </c>
      <c r="BL153" s="17" t="s">
        <v>157</v>
      </c>
      <c r="BM153" s="229" t="s">
        <v>266</v>
      </c>
    </row>
    <row r="154" s="2" customFormat="1" ht="16.5" customHeight="1">
      <c r="A154" s="38"/>
      <c r="B154" s="39"/>
      <c r="C154" s="218" t="s">
        <v>263</v>
      </c>
      <c r="D154" s="218" t="s">
        <v>152</v>
      </c>
      <c r="E154" s="219" t="s">
        <v>1611</v>
      </c>
      <c r="F154" s="220" t="s">
        <v>1612</v>
      </c>
      <c r="G154" s="221" t="s">
        <v>326</v>
      </c>
      <c r="H154" s="222">
        <v>175</v>
      </c>
      <c r="I154" s="223"/>
      <c r="J154" s="224">
        <f>ROUND(I154*H154,2)</f>
        <v>0</v>
      </c>
      <c r="K154" s="220" t="s">
        <v>1</v>
      </c>
      <c r="L154" s="44"/>
      <c r="M154" s="225" t="s">
        <v>1</v>
      </c>
      <c r="N154" s="226" t="s">
        <v>41</v>
      </c>
      <c r="O154" s="91"/>
      <c r="P154" s="227">
        <f>O154*H154</f>
        <v>0</v>
      </c>
      <c r="Q154" s="227">
        <v>0</v>
      </c>
      <c r="R154" s="227">
        <f>Q154*H154</f>
        <v>0</v>
      </c>
      <c r="S154" s="227">
        <v>0</v>
      </c>
      <c r="T154" s="228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9" t="s">
        <v>157</v>
      </c>
      <c r="AT154" s="229" t="s">
        <v>152</v>
      </c>
      <c r="AU154" s="229" t="s">
        <v>84</v>
      </c>
      <c r="AY154" s="17" t="s">
        <v>150</v>
      </c>
      <c r="BE154" s="230">
        <f>IF(N154="základní",J154,0)</f>
        <v>0</v>
      </c>
      <c r="BF154" s="230">
        <f>IF(N154="snížená",J154,0)</f>
        <v>0</v>
      </c>
      <c r="BG154" s="230">
        <f>IF(N154="zákl. přenesená",J154,0)</f>
        <v>0</v>
      </c>
      <c r="BH154" s="230">
        <f>IF(N154="sníž. přenesená",J154,0)</f>
        <v>0</v>
      </c>
      <c r="BI154" s="230">
        <f>IF(N154="nulová",J154,0)</f>
        <v>0</v>
      </c>
      <c r="BJ154" s="17" t="s">
        <v>84</v>
      </c>
      <c r="BK154" s="230">
        <f>ROUND(I154*H154,2)</f>
        <v>0</v>
      </c>
      <c r="BL154" s="17" t="s">
        <v>157</v>
      </c>
      <c r="BM154" s="229" t="s">
        <v>271</v>
      </c>
    </row>
    <row r="155" s="2" customFormat="1" ht="21.75" customHeight="1">
      <c r="A155" s="38"/>
      <c r="B155" s="39"/>
      <c r="C155" s="218" t="s">
        <v>218</v>
      </c>
      <c r="D155" s="218" t="s">
        <v>152</v>
      </c>
      <c r="E155" s="219" t="s">
        <v>1613</v>
      </c>
      <c r="F155" s="220" t="s">
        <v>1614</v>
      </c>
      <c r="G155" s="221" t="s">
        <v>326</v>
      </c>
      <c r="H155" s="222">
        <v>175</v>
      </c>
      <c r="I155" s="223"/>
      <c r="J155" s="224">
        <f>ROUND(I155*H155,2)</f>
        <v>0</v>
      </c>
      <c r="K155" s="220" t="s">
        <v>1</v>
      </c>
      <c r="L155" s="44"/>
      <c r="M155" s="225" t="s">
        <v>1</v>
      </c>
      <c r="N155" s="226" t="s">
        <v>41</v>
      </c>
      <c r="O155" s="91"/>
      <c r="P155" s="227">
        <f>O155*H155</f>
        <v>0</v>
      </c>
      <c r="Q155" s="227">
        <v>0</v>
      </c>
      <c r="R155" s="227">
        <f>Q155*H155</f>
        <v>0</v>
      </c>
      <c r="S155" s="227">
        <v>0</v>
      </c>
      <c r="T155" s="228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9" t="s">
        <v>157</v>
      </c>
      <c r="AT155" s="229" t="s">
        <v>152</v>
      </c>
      <c r="AU155" s="229" t="s">
        <v>84</v>
      </c>
      <c r="AY155" s="17" t="s">
        <v>150</v>
      </c>
      <c r="BE155" s="230">
        <f>IF(N155="základní",J155,0)</f>
        <v>0</v>
      </c>
      <c r="BF155" s="230">
        <f>IF(N155="snížená",J155,0)</f>
        <v>0</v>
      </c>
      <c r="BG155" s="230">
        <f>IF(N155="zákl. přenesená",J155,0)</f>
        <v>0</v>
      </c>
      <c r="BH155" s="230">
        <f>IF(N155="sníž. přenesená",J155,0)</f>
        <v>0</v>
      </c>
      <c r="BI155" s="230">
        <f>IF(N155="nulová",J155,0)</f>
        <v>0</v>
      </c>
      <c r="BJ155" s="17" t="s">
        <v>84</v>
      </c>
      <c r="BK155" s="230">
        <f>ROUND(I155*H155,2)</f>
        <v>0</v>
      </c>
      <c r="BL155" s="17" t="s">
        <v>157</v>
      </c>
      <c r="BM155" s="229" t="s">
        <v>277</v>
      </c>
    </row>
    <row r="156" s="2" customFormat="1" ht="16.5" customHeight="1">
      <c r="A156" s="38"/>
      <c r="B156" s="39"/>
      <c r="C156" s="218" t="s">
        <v>274</v>
      </c>
      <c r="D156" s="218" t="s">
        <v>152</v>
      </c>
      <c r="E156" s="219" t="s">
        <v>1615</v>
      </c>
      <c r="F156" s="220" t="s">
        <v>1616</v>
      </c>
      <c r="G156" s="221" t="s">
        <v>326</v>
      </c>
      <c r="H156" s="222">
        <v>1.2</v>
      </c>
      <c r="I156" s="223"/>
      <c r="J156" s="224">
        <f>ROUND(I156*H156,2)</f>
        <v>0</v>
      </c>
      <c r="K156" s="220" t="s">
        <v>1</v>
      </c>
      <c r="L156" s="44"/>
      <c r="M156" s="225" t="s">
        <v>1</v>
      </c>
      <c r="N156" s="226" t="s">
        <v>41</v>
      </c>
      <c r="O156" s="91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9" t="s">
        <v>157</v>
      </c>
      <c r="AT156" s="229" t="s">
        <v>152</v>
      </c>
      <c r="AU156" s="229" t="s">
        <v>84</v>
      </c>
      <c r="AY156" s="17" t="s">
        <v>150</v>
      </c>
      <c r="BE156" s="230">
        <f>IF(N156="základní",J156,0)</f>
        <v>0</v>
      </c>
      <c r="BF156" s="230">
        <f>IF(N156="snížená",J156,0)</f>
        <v>0</v>
      </c>
      <c r="BG156" s="230">
        <f>IF(N156="zákl. přenesená",J156,0)</f>
        <v>0</v>
      </c>
      <c r="BH156" s="230">
        <f>IF(N156="sníž. přenesená",J156,0)</f>
        <v>0</v>
      </c>
      <c r="BI156" s="230">
        <f>IF(N156="nulová",J156,0)</f>
        <v>0</v>
      </c>
      <c r="BJ156" s="17" t="s">
        <v>84</v>
      </c>
      <c r="BK156" s="230">
        <f>ROUND(I156*H156,2)</f>
        <v>0</v>
      </c>
      <c r="BL156" s="17" t="s">
        <v>157</v>
      </c>
      <c r="BM156" s="229" t="s">
        <v>281</v>
      </c>
    </row>
    <row r="157" s="2" customFormat="1">
      <c r="A157" s="38"/>
      <c r="B157" s="39"/>
      <c r="C157" s="40"/>
      <c r="D157" s="233" t="s">
        <v>1571</v>
      </c>
      <c r="E157" s="40"/>
      <c r="F157" s="284" t="s">
        <v>1617</v>
      </c>
      <c r="G157" s="40"/>
      <c r="H157" s="40"/>
      <c r="I157" s="285"/>
      <c r="J157" s="40"/>
      <c r="K157" s="40"/>
      <c r="L157" s="44"/>
      <c r="M157" s="286"/>
      <c r="N157" s="287"/>
      <c r="O157" s="91"/>
      <c r="P157" s="91"/>
      <c r="Q157" s="91"/>
      <c r="R157" s="91"/>
      <c r="S157" s="91"/>
      <c r="T157" s="92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1571</v>
      </c>
      <c r="AU157" s="17" t="s">
        <v>84</v>
      </c>
    </row>
    <row r="158" s="2" customFormat="1" ht="16.5" customHeight="1">
      <c r="A158" s="38"/>
      <c r="B158" s="39"/>
      <c r="C158" s="218" t="s">
        <v>225</v>
      </c>
      <c r="D158" s="218" t="s">
        <v>152</v>
      </c>
      <c r="E158" s="219" t="s">
        <v>1618</v>
      </c>
      <c r="F158" s="220" t="s">
        <v>1619</v>
      </c>
      <c r="G158" s="221" t="s">
        <v>292</v>
      </c>
      <c r="H158" s="222">
        <v>148</v>
      </c>
      <c r="I158" s="223"/>
      <c r="J158" s="224">
        <f>ROUND(I158*H158,2)</f>
        <v>0</v>
      </c>
      <c r="K158" s="220" t="s">
        <v>1</v>
      </c>
      <c r="L158" s="44"/>
      <c r="M158" s="225" t="s">
        <v>1</v>
      </c>
      <c r="N158" s="226" t="s">
        <v>41</v>
      </c>
      <c r="O158" s="91"/>
      <c r="P158" s="227">
        <f>O158*H158</f>
        <v>0</v>
      </c>
      <c r="Q158" s="227">
        <v>0</v>
      </c>
      <c r="R158" s="227">
        <f>Q158*H158</f>
        <v>0</v>
      </c>
      <c r="S158" s="227">
        <v>0</v>
      </c>
      <c r="T158" s="228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9" t="s">
        <v>157</v>
      </c>
      <c r="AT158" s="229" t="s">
        <v>152</v>
      </c>
      <c r="AU158" s="229" t="s">
        <v>84</v>
      </c>
      <c r="AY158" s="17" t="s">
        <v>150</v>
      </c>
      <c r="BE158" s="230">
        <f>IF(N158="základní",J158,0)</f>
        <v>0</v>
      </c>
      <c r="BF158" s="230">
        <f>IF(N158="snížená",J158,0)</f>
        <v>0</v>
      </c>
      <c r="BG158" s="230">
        <f>IF(N158="zákl. přenesená",J158,0)</f>
        <v>0</v>
      </c>
      <c r="BH158" s="230">
        <f>IF(N158="sníž. přenesená",J158,0)</f>
        <v>0</v>
      </c>
      <c r="BI158" s="230">
        <f>IF(N158="nulová",J158,0)</f>
        <v>0</v>
      </c>
      <c r="BJ158" s="17" t="s">
        <v>84</v>
      </c>
      <c r="BK158" s="230">
        <f>ROUND(I158*H158,2)</f>
        <v>0</v>
      </c>
      <c r="BL158" s="17" t="s">
        <v>157</v>
      </c>
      <c r="BM158" s="229" t="s">
        <v>293</v>
      </c>
    </row>
    <row r="159" s="12" customFormat="1" ht="25.92" customHeight="1">
      <c r="A159" s="12"/>
      <c r="B159" s="202"/>
      <c r="C159" s="203"/>
      <c r="D159" s="204" t="s">
        <v>75</v>
      </c>
      <c r="E159" s="205" t="s">
        <v>1620</v>
      </c>
      <c r="F159" s="205" t="s">
        <v>1621</v>
      </c>
      <c r="G159" s="203"/>
      <c r="H159" s="203"/>
      <c r="I159" s="206"/>
      <c r="J159" s="207">
        <f>BK159</f>
        <v>0</v>
      </c>
      <c r="K159" s="203"/>
      <c r="L159" s="208"/>
      <c r="M159" s="209"/>
      <c r="N159" s="210"/>
      <c r="O159" s="210"/>
      <c r="P159" s="211">
        <f>SUM(P160:P171)</f>
        <v>0</v>
      </c>
      <c r="Q159" s="210"/>
      <c r="R159" s="211">
        <f>SUM(R160:R171)</f>
        <v>0</v>
      </c>
      <c r="S159" s="210"/>
      <c r="T159" s="212">
        <f>SUM(T160:T171)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13" t="s">
        <v>84</v>
      </c>
      <c r="AT159" s="214" t="s">
        <v>75</v>
      </c>
      <c r="AU159" s="214" t="s">
        <v>76</v>
      </c>
      <c r="AY159" s="213" t="s">
        <v>150</v>
      </c>
      <c r="BK159" s="215">
        <f>SUM(BK160:BK171)</f>
        <v>0</v>
      </c>
    </row>
    <row r="160" s="2" customFormat="1" ht="16.5" customHeight="1">
      <c r="A160" s="38"/>
      <c r="B160" s="39"/>
      <c r="C160" s="218" t="s">
        <v>289</v>
      </c>
      <c r="D160" s="218" t="s">
        <v>152</v>
      </c>
      <c r="E160" s="219" t="s">
        <v>1622</v>
      </c>
      <c r="F160" s="220" t="s">
        <v>1623</v>
      </c>
      <c r="G160" s="221" t="s">
        <v>292</v>
      </c>
      <c r="H160" s="222">
        <v>10</v>
      </c>
      <c r="I160" s="223"/>
      <c r="J160" s="224">
        <f>ROUND(I160*H160,2)</f>
        <v>0</v>
      </c>
      <c r="K160" s="220" t="s">
        <v>1</v>
      </c>
      <c r="L160" s="44"/>
      <c r="M160" s="225" t="s">
        <v>1</v>
      </c>
      <c r="N160" s="226" t="s">
        <v>41</v>
      </c>
      <c r="O160" s="91"/>
      <c r="P160" s="227">
        <f>O160*H160</f>
        <v>0</v>
      </c>
      <c r="Q160" s="227">
        <v>0</v>
      </c>
      <c r="R160" s="227">
        <f>Q160*H160</f>
        <v>0</v>
      </c>
      <c r="S160" s="227">
        <v>0</v>
      </c>
      <c r="T160" s="228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9" t="s">
        <v>157</v>
      </c>
      <c r="AT160" s="229" t="s">
        <v>152</v>
      </c>
      <c r="AU160" s="229" t="s">
        <v>84</v>
      </c>
      <c r="AY160" s="17" t="s">
        <v>150</v>
      </c>
      <c r="BE160" s="230">
        <f>IF(N160="základní",J160,0)</f>
        <v>0</v>
      </c>
      <c r="BF160" s="230">
        <f>IF(N160="snížená",J160,0)</f>
        <v>0</v>
      </c>
      <c r="BG160" s="230">
        <f>IF(N160="zákl. přenesená",J160,0)</f>
        <v>0</v>
      </c>
      <c r="BH160" s="230">
        <f>IF(N160="sníž. přenesená",J160,0)</f>
        <v>0</v>
      </c>
      <c r="BI160" s="230">
        <f>IF(N160="nulová",J160,0)</f>
        <v>0</v>
      </c>
      <c r="BJ160" s="17" t="s">
        <v>84</v>
      </c>
      <c r="BK160" s="230">
        <f>ROUND(I160*H160,2)</f>
        <v>0</v>
      </c>
      <c r="BL160" s="17" t="s">
        <v>157</v>
      </c>
      <c r="BM160" s="229" t="s">
        <v>296</v>
      </c>
    </row>
    <row r="161" s="2" customFormat="1" ht="16.5" customHeight="1">
      <c r="A161" s="38"/>
      <c r="B161" s="39"/>
      <c r="C161" s="218" t="s">
        <v>231</v>
      </c>
      <c r="D161" s="218" t="s">
        <v>152</v>
      </c>
      <c r="E161" s="219" t="s">
        <v>1624</v>
      </c>
      <c r="F161" s="220" t="s">
        <v>1625</v>
      </c>
      <c r="G161" s="221" t="s">
        <v>292</v>
      </c>
      <c r="H161" s="222">
        <v>20</v>
      </c>
      <c r="I161" s="223"/>
      <c r="J161" s="224">
        <f>ROUND(I161*H161,2)</f>
        <v>0</v>
      </c>
      <c r="K161" s="220" t="s">
        <v>1</v>
      </c>
      <c r="L161" s="44"/>
      <c r="M161" s="225" t="s">
        <v>1</v>
      </c>
      <c r="N161" s="226" t="s">
        <v>41</v>
      </c>
      <c r="O161" s="91"/>
      <c r="P161" s="227">
        <f>O161*H161</f>
        <v>0</v>
      </c>
      <c r="Q161" s="227">
        <v>0</v>
      </c>
      <c r="R161" s="227">
        <f>Q161*H161</f>
        <v>0</v>
      </c>
      <c r="S161" s="227">
        <v>0</v>
      </c>
      <c r="T161" s="228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9" t="s">
        <v>157</v>
      </c>
      <c r="AT161" s="229" t="s">
        <v>152</v>
      </c>
      <c r="AU161" s="229" t="s">
        <v>84</v>
      </c>
      <c r="AY161" s="17" t="s">
        <v>150</v>
      </c>
      <c r="BE161" s="230">
        <f>IF(N161="základní",J161,0)</f>
        <v>0</v>
      </c>
      <c r="BF161" s="230">
        <f>IF(N161="snížená",J161,0)</f>
        <v>0</v>
      </c>
      <c r="BG161" s="230">
        <f>IF(N161="zákl. přenesená",J161,0)</f>
        <v>0</v>
      </c>
      <c r="BH161" s="230">
        <f>IF(N161="sníž. přenesená",J161,0)</f>
        <v>0</v>
      </c>
      <c r="BI161" s="230">
        <f>IF(N161="nulová",J161,0)</f>
        <v>0</v>
      </c>
      <c r="BJ161" s="17" t="s">
        <v>84</v>
      </c>
      <c r="BK161" s="230">
        <f>ROUND(I161*H161,2)</f>
        <v>0</v>
      </c>
      <c r="BL161" s="17" t="s">
        <v>157</v>
      </c>
      <c r="BM161" s="229" t="s">
        <v>300</v>
      </c>
    </row>
    <row r="162" s="2" customFormat="1">
      <c r="A162" s="38"/>
      <c r="B162" s="39"/>
      <c r="C162" s="40"/>
      <c r="D162" s="233" t="s">
        <v>1571</v>
      </c>
      <c r="E162" s="40"/>
      <c r="F162" s="284" t="s">
        <v>1626</v>
      </c>
      <c r="G162" s="40"/>
      <c r="H162" s="40"/>
      <c r="I162" s="285"/>
      <c r="J162" s="40"/>
      <c r="K162" s="40"/>
      <c r="L162" s="44"/>
      <c r="M162" s="286"/>
      <c r="N162" s="287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1571</v>
      </c>
      <c r="AU162" s="17" t="s">
        <v>84</v>
      </c>
    </row>
    <row r="163" s="2" customFormat="1" ht="21.75" customHeight="1">
      <c r="A163" s="38"/>
      <c r="B163" s="39"/>
      <c r="C163" s="218" t="s">
        <v>297</v>
      </c>
      <c r="D163" s="218" t="s">
        <v>152</v>
      </c>
      <c r="E163" s="219" t="s">
        <v>1627</v>
      </c>
      <c r="F163" s="220" t="s">
        <v>1628</v>
      </c>
      <c r="G163" s="221" t="s">
        <v>326</v>
      </c>
      <c r="H163" s="222">
        <v>391</v>
      </c>
      <c r="I163" s="223"/>
      <c r="J163" s="224">
        <f>ROUND(I163*H163,2)</f>
        <v>0</v>
      </c>
      <c r="K163" s="220" t="s">
        <v>1</v>
      </c>
      <c r="L163" s="44"/>
      <c r="M163" s="225" t="s">
        <v>1</v>
      </c>
      <c r="N163" s="226" t="s">
        <v>41</v>
      </c>
      <c r="O163" s="91"/>
      <c r="P163" s="227">
        <f>O163*H163</f>
        <v>0</v>
      </c>
      <c r="Q163" s="227">
        <v>0</v>
      </c>
      <c r="R163" s="227">
        <f>Q163*H163</f>
        <v>0</v>
      </c>
      <c r="S163" s="227">
        <v>0</v>
      </c>
      <c r="T163" s="228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9" t="s">
        <v>157</v>
      </c>
      <c r="AT163" s="229" t="s">
        <v>152</v>
      </c>
      <c r="AU163" s="229" t="s">
        <v>84</v>
      </c>
      <c r="AY163" s="17" t="s">
        <v>150</v>
      </c>
      <c r="BE163" s="230">
        <f>IF(N163="základní",J163,0)</f>
        <v>0</v>
      </c>
      <c r="BF163" s="230">
        <f>IF(N163="snížená",J163,0)</f>
        <v>0</v>
      </c>
      <c r="BG163" s="230">
        <f>IF(N163="zákl. přenesená",J163,0)</f>
        <v>0</v>
      </c>
      <c r="BH163" s="230">
        <f>IF(N163="sníž. přenesená",J163,0)</f>
        <v>0</v>
      </c>
      <c r="BI163" s="230">
        <f>IF(N163="nulová",J163,0)</f>
        <v>0</v>
      </c>
      <c r="BJ163" s="17" t="s">
        <v>84</v>
      </c>
      <c r="BK163" s="230">
        <f>ROUND(I163*H163,2)</f>
        <v>0</v>
      </c>
      <c r="BL163" s="17" t="s">
        <v>157</v>
      </c>
      <c r="BM163" s="229" t="s">
        <v>304</v>
      </c>
    </row>
    <row r="164" s="2" customFormat="1" ht="16.5" customHeight="1">
      <c r="A164" s="38"/>
      <c r="B164" s="39"/>
      <c r="C164" s="218" t="s">
        <v>301</v>
      </c>
      <c r="D164" s="218" t="s">
        <v>152</v>
      </c>
      <c r="E164" s="219" t="s">
        <v>1629</v>
      </c>
      <c r="F164" s="220" t="s">
        <v>1630</v>
      </c>
      <c r="G164" s="221" t="s">
        <v>292</v>
      </c>
      <c r="H164" s="222">
        <v>20</v>
      </c>
      <c r="I164" s="223"/>
      <c r="J164" s="224">
        <f>ROUND(I164*H164,2)</f>
        <v>0</v>
      </c>
      <c r="K164" s="220" t="s">
        <v>1</v>
      </c>
      <c r="L164" s="44"/>
      <c r="M164" s="225" t="s">
        <v>1</v>
      </c>
      <c r="N164" s="226" t="s">
        <v>41</v>
      </c>
      <c r="O164" s="91"/>
      <c r="P164" s="227">
        <f>O164*H164</f>
        <v>0</v>
      </c>
      <c r="Q164" s="227">
        <v>0</v>
      </c>
      <c r="R164" s="227">
        <f>Q164*H164</f>
        <v>0</v>
      </c>
      <c r="S164" s="227">
        <v>0</v>
      </c>
      <c r="T164" s="228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9" t="s">
        <v>157</v>
      </c>
      <c r="AT164" s="229" t="s">
        <v>152</v>
      </c>
      <c r="AU164" s="229" t="s">
        <v>84</v>
      </c>
      <c r="AY164" s="17" t="s">
        <v>150</v>
      </c>
      <c r="BE164" s="230">
        <f>IF(N164="základní",J164,0)</f>
        <v>0</v>
      </c>
      <c r="BF164" s="230">
        <f>IF(N164="snížená",J164,0)</f>
        <v>0</v>
      </c>
      <c r="BG164" s="230">
        <f>IF(N164="zákl. přenesená",J164,0)</f>
        <v>0</v>
      </c>
      <c r="BH164" s="230">
        <f>IF(N164="sníž. přenesená",J164,0)</f>
        <v>0</v>
      </c>
      <c r="BI164" s="230">
        <f>IF(N164="nulová",J164,0)</f>
        <v>0</v>
      </c>
      <c r="BJ164" s="17" t="s">
        <v>84</v>
      </c>
      <c r="BK164" s="230">
        <f>ROUND(I164*H164,2)</f>
        <v>0</v>
      </c>
      <c r="BL164" s="17" t="s">
        <v>157</v>
      </c>
      <c r="BM164" s="229" t="s">
        <v>308</v>
      </c>
    </row>
    <row r="165" s="2" customFormat="1" ht="16.5" customHeight="1">
      <c r="A165" s="38"/>
      <c r="B165" s="39"/>
      <c r="C165" s="218" t="s">
        <v>305</v>
      </c>
      <c r="D165" s="218" t="s">
        <v>152</v>
      </c>
      <c r="E165" s="219" t="s">
        <v>1631</v>
      </c>
      <c r="F165" s="220" t="s">
        <v>1632</v>
      </c>
      <c r="G165" s="221" t="s">
        <v>292</v>
      </c>
      <c r="H165" s="222">
        <v>40</v>
      </c>
      <c r="I165" s="223"/>
      <c r="J165" s="224">
        <f>ROUND(I165*H165,2)</f>
        <v>0</v>
      </c>
      <c r="K165" s="220" t="s">
        <v>1</v>
      </c>
      <c r="L165" s="44"/>
      <c r="M165" s="225" t="s">
        <v>1</v>
      </c>
      <c r="N165" s="226" t="s">
        <v>41</v>
      </c>
      <c r="O165" s="91"/>
      <c r="P165" s="227">
        <f>O165*H165</f>
        <v>0</v>
      </c>
      <c r="Q165" s="227">
        <v>0</v>
      </c>
      <c r="R165" s="227">
        <f>Q165*H165</f>
        <v>0</v>
      </c>
      <c r="S165" s="227">
        <v>0</v>
      </c>
      <c r="T165" s="228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9" t="s">
        <v>157</v>
      </c>
      <c r="AT165" s="229" t="s">
        <v>152</v>
      </c>
      <c r="AU165" s="229" t="s">
        <v>84</v>
      </c>
      <c r="AY165" s="17" t="s">
        <v>150</v>
      </c>
      <c r="BE165" s="230">
        <f>IF(N165="základní",J165,0)</f>
        <v>0</v>
      </c>
      <c r="BF165" s="230">
        <f>IF(N165="snížená",J165,0)</f>
        <v>0</v>
      </c>
      <c r="BG165" s="230">
        <f>IF(N165="zákl. přenesená",J165,0)</f>
        <v>0</v>
      </c>
      <c r="BH165" s="230">
        <f>IF(N165="sníž. přenesená",J165,0)</f>
        <v>0</v>
      </c>
      <c r="BI165" s="230">
        <f>IF(N165="nulová",J165,0)</f>
        <v>0</v>
      </c>
      <c r="BJ165" s="17" t="s">
        <v>84</v>
      </c>
      <c r="BK165" s="230">
        <f>ROUND(I165*H165,2)</f>
        <v>0</v>
      </c>
      <c r="BL165" s="17" t="s">
        <v>157</v>
      </c>
      <c r="BM165" s="229" t="s">
        <v>312</v>
      </c>
    </row>
    <row r="166" s="2" customFormat="1" ht="16.5" customHeight="1">
      <c r="A166" s="38"/>
      <c r="B166" s="39"/>
      <c r="C166" s="218" t="s">
        <v>309</v>
      </c>
      <c r="D166" s="218" t="s">
        <v>152</v>
      </c>
      <c r="E166" s="219" t="s">
        <v>1633</v>
      </c>
      <c r="F166" s="220" t="s">
        <v>1634</v>
      </c>
      <c r="G166" s="221" t="s">
        <v>292</v>
      </c>
      <c r="H166" s="222">
        <v>1</v>
      </c>
      <c r="I166" s="223"/>
      <c r="J166" s="224">
        <f>ROUND(I166*H166,2)</f>
        <v>0</v>
      </c>
      <c r="K166" s="220" t="s">
        <v>1</v>
      </c>
      <c r="L166" s="44"/>
      <c r="M166" s="225" t="s">
        <v>1</v>
      </c>
      <c r="N166" s="226" t="s">
        <v>41</v>
      </c>
      <c r="O166" s="91"/>
      <c r="P166" s="227">
        <f>O166*H166</f>
        <v>0</v>
      </c>
      <c r="Q166" s="227">
        <v>0</v>
      </c>
      <c r="R166" s="227">
        <f>Q166*H166</f>
        <v>0</v>
      </c>
      <c r="S166" s="227">
        <v>0</v>
      </c>
      <c r="T166" s="228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9" t="s">
        <v>157</v>
      </c>
      <c r="AT166" s="229" t="s">
        <v>152</v>
      </c>
      <c r="AU166" s="229" t="s">
        <v>84</v>
      </c>
      <c r="AY166" s="17" t="s">
        <v>150</v>
      </c>
      <c r="BE166" s="230">
        <f>IF(N166="základní",J166,0)</f>
        <v>0</v>
      </c>
      <c r="BF166" s="230">
        <f>IF(N166="snížená",J166,0)</f>
        <v>0</v>
      </c>
      <c r="BG166" s="230">
        <f>IF(N166="zákl. přenesená",J166,0)</f>
        <v>0</v>
      </c>
      <c r="BH166" s="230">
        <f>IF(N166="sníž. přenesená",J166,0)</f>
        <v>0</v>
      </c>
      <c r="BI166" s="230">
        <f>IF(N166="nulová",J166,0)</f>
        <v>0</v>
      </c>
      <c r="BJ166" s="17" t="s">
        <v>84</v>
      </c>
      <c r="BK166" s="230">
        <f>ROUND(I166*H166,2)</f>
        <v>0</v>
      </c>
      <c r="BL166" s="17" t="s">
        <v>157</v>
      </c>
      <c r="BM166" s="229" t="s">
        <v>316</v>
      </c>
    </row>
    <row r="167" s="2" customFormat="1" ht="16.5" customHeight="1">
      <c r="A167" s="38"/>
      <c r="B167" s="39"/>
      <c r="C167" s="218" t="s">
        <v>313</v>
      </c>
      <c r="D167" s="218" t="s">
        <v>152</v>
      </c>
      <c r="E167" s="219" t="s">
        <v>1635</v>
      </c>
      <c r="F167" s="220" t="s">
        <v>1636</v>
      </c>
      <c r="G167" s="221" t="s">
        <v>292</v>
      </c>
      <c r="H167" s="222">
        <v>1</v>
      </c>
      <c r="I167" s="223"/>
      <c r="J167" s="224">
        <f>ROUND(I167*H167,2)</f>
        <v>0</v>
      </c>
      <c r="K167" s="220" t="s">
        <v>1</v>
      </c>
      <c r="L167" s="44"/>
      <c r="M167" s="225" t="s">
        <v>1</v>
      </c>
      <c r="N167" s="226" t="s">
        <v>41</v>
      </c>
      <c r="O167" s="91"/>
      <c r="P167" s="227">
        <f>O167*H167</f>
        <v>0</v>
      </c>
      <c r="Q167" s="227">
        <v>0</v>
      </c>
      <c r="R167" s="227">
        <f>Q167*H167</f>
        <v>0</v>
      </c>
      <c r="S167" s="227">
        <v>0</v>
      </c>
      <c r="T167" s="228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9" t="s">
        <v>157</v>
      </c>
      <c r="AT167" s="229" t="s">
        <v>152</v>
      </c>
      <c r="AU167" s="229" t="s">
        <v>84</v>
      </c>
      <c r="AY167" s="17" t="s">
        <v>150</v>
      </c>
      <c r="BE167" s="230">
        <f>IF(N167="základní",J167,0)</f>
        <v>0</v>
      </c>
      <c r="BF167" s="230">
        <f>IF(N167="snížená",J167,0)</f>
        <v>0</v>
      </c>
      <c r="BG167" s="230">
        <f>IF(N167="zákl. přenesená",J167,0)</f>
        <v>0</v>
      </c>
      <c r="BH167" s="230">
        <f>IF(N167="sníž. přenesená",J167,0)</f>
        <v>0</v>
      </c>
      <c r="BI167" s="230">
        <f>IF(N167="nulová",J167,0)</f>
        <v>0</v>
      </c>
      <c r="BJ167" s="17" t="s">
        <v>84</v>
      </c>
      <c r="BK167" s="230">
        <f>ROUND(I167*H167,2)</f>
        <v>0</v>
      </c>
      <c r="BL167" s="17" t="s">
        <v>157</v>
      </c>
      <c r="BM167" s="229" t="s">
        <v>319</v>
      </c>
    </row>
    <row r="168" s="2" customFormat="1" ht="16.5" customHeight="1">
      <c r="A168" s="38"/>
      <c r="B168" s="39"/>
      <c r="C168" s="218" t="s">
        <v>235</v>
      </c>
      <c r="D168" s="218" t="s">
        <v>152</v>
      </c>
      <c r="E168" s="219" t="s">
        <v>1637</v>
      </c>
      <c r="F168" s="220" t="s">
        <v>1638</v>
      </c>
      <c r="G168" s="221" t="s">
        <v>292</v>
      </c>
      <c r="H168" s="222">
        <v>1</v>
      </c>
      <c r="I168" s="223"/>
      <c r="J168" s="224">
        <f>ROUND(I168*H168,2)</f>
        <v>0</v>
      </c>
      <c r="K168" s="220" t="s">
        <v>1</v>
      </c>
      <c r="L168" s="44"/>
      <c r="M168" s="225" t="s">
        <v>1</v>
      </c>
      <c r="N168" s="226" t="s">
        <v>41</v>
      </c>
      <c r="O168" s="91"/>
      <c r="P168" s="227">
        <f>O168*H168</f>
        <v>0</v>
      </c>
      <c r="Q168" s="227">
        <v>0</v>
      </c>
      <c r="R168" s="227">
        <f>Q168*H168</f>
        <v>0</v>
      </c>
      <c r="S168" s="227">
        <v>0</v>
      </c>
      <c r="T168" s="228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9" t="s">
        <v>157</v>
      </c>
      <c r="AT168" s="229" t="s">
        <v>152</v>
      </c>
      <c r="AU168" s="229" t="s">
        <v>84</v>
      </c>
      <c r="AY168" s="17" t="s">
        <v>150</v>
      </c>
      <c r="BE168" s="230">
        <f>IF(N168="základní",J168,0)</f>
        <v>0</v>
      </c>
      <c r="BF168" s="230">
        <f>IF(N168="snížená",J168,0)</f>
        <v>0</v>
      </c>
      <c r="BG168" s="230">
        <f>IF(N168="zákl. přenesená",J168,0)</f>
        <v>0</v>
      </c>
      <c r="BH168" s="230">
        <f>IF(N168="sníž. přenesená",J168,0)</f>
        <v>0</v>
      </c>
      <c r="BI168" s="230">
        <f>IF(N168="nulová",J168,0)</f>
        <v>0</v>
      </c>
      <c r="BJ168" s="17" t="s">
        <v>84</v>
      </c>
      <c r="BK168" s="230">
        <f>ROUND(I168*H168,2)</f>
        <v>0</v>
      </c>
      <c r="BL168" s="17" t="s">
        <v>157</v>
      </c>
      <c r="BM168" s="229" t="s">
        <v>323</v>
      </c>
    </row>
    <row r="169" s="2" customFormat="1" ht="16.5" customHeight="1">
      <c r="A169" s="38"/>
      <c r="B169" s="39"/>
      <c r="C169" s="218" t="s">
        <v>320</v>
      </c>
      <c r="D169" s="218" t="s">
        <v>152</v>
      </c>
      <c r="E169" s="219" t="s">
        <v>1639</v>
      </c>
      <c r="F169" s="220" t="s">
        <v>1640</v>
      </c>
      <c r="G169" s="221" t="s">
        <v>292</v>
      </c>
      <c r="H169" s="222">
        <v>1</v>
      </c>
      <c r="I169" s="223"/>
      <c r="J169" s="224">
        <f>ROUND(I169*H169,2)</f>
        <v>0</v>
      </c>
      <c r="K169" s="220" t="s">
        <v>1</v>
      </c>
      <c r="L169" s="44"/>
      <c r="M169" s="225" t="s">
        <v>1</v>
      </c>
      <c r="N169" s="226" t="s">
        <v>41</v>
      </c>
      <c r="O169" s="91"/>
      <c r="P169" s="227">
        <f>O169*H169</f>
        <v>0</v>
      </c>
      <c r="Q169" s="227">
        <v>0</v>
      </c>
      <c r="R169" s="227">
        <f>Q169*H169</f>
        <v>0</v>
      </c>
      <c r="S169" s="227">
        <v>0</v>
      </c>
      <c r="T169" s="228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9" t="s">
        <v>157</v>
      </c>
      <c r="AT169" s="229" t="s">
        <v>152</v>
      </c>
      <c r="AU169" s="229" t="s">
        <v>84</v>
      </c>
      <c r="AY169" s="17" t="s">
        <v>150</v>
      </c>
      <c r="BE169" s="230">
        <f>IF(N169="základní",J169,0)</f>
        <v>0</v>
      </c>
      <c r="BF169" s="230">
        <f>IF(N169="snížená",J169,0)</f>
        <v>0</v>
      </c>
      <c r="BG169" s="230">
        <f>IF(N169="zákl. přenesená",J169,0)</f>
        <v>0</v>
      </c>
      <c r="BH169" s="230">
        <f>IF(N169="sníž. přenesená",J169,0)</f>
        <v>0</v>
      </c>
      <c r="BI169" s="230">
        <f>IF(N169="nulová",J169,0)</f>
        <v>0</v>
      </c>
      <c r="BJ169" s="17" t="s">
        <v>84</v>
      </c>
      <c r="BK169" s="230">
        <f>ROUND(I169*H169,2)</f>
        <v>0</v>
      </c>
      <c r="BL169" s="17" t="s">
        <v>157</v>
      </c>
      <c r="BM169" s="229" t="s">
        <v>327</v>
      </c>
    </row>
    <row r="170" s="2" customFormat="1" ht="16.5" customHeight="1">
      <c r="A170" s="38"/>
      <c r="B170" s="39"/>
      <c r="C170" s="218" t="s">
        <v>243</v>
      </c>
      <c r="D170" s="218" t="s">
        <v>152</v>
      </c>
      <c r="E170" s="219" t="s">
        <v>1641</v>
      </c>
      <c r="F170" s="220" t="s">
        <v>1642</v>
      </c>
      <c r="G170" s="221" t="s">
        <v>292</v>
      </c>
      <c r="H170" s="222">
        <v>1</v>
      </c>
      <c r="I170" s="223"/>
      <c r="J170" s="224">
        <f>ROUND(I170*H170,2)</f>
        <v>0</v>
      </c>
      <c r="K170" s="220" t="s">
        <v>1</v>
      </c>
      <c r="L170" s="44"/>
      <c r="M170" s="225" t="s">
        <v>1</v>
      </c>
      <c r="N170" s="226" t="s">
        <v>41</v>
      </c>
      <c r="O170" s="91"/>
      <c r="P170" s="227">
        <f>O170*H170</f>
        <v>0</v>
      </c>
      <c r="Q170" s="227">
        <v>0</v>
      </c>
      <c r="R170" s="227">
        <f>Q170*H170</f>
        <v>0</v>
      </c>
      <c r="S170" s="227">
        <v>0</v>
      </c>
      <c r="T170" s="228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9" t="s">
        <v>157</v>
      </c>
      <c r="AT170" s="229" t="s">
        <v>152</v>
      </c>
      <c r="AU170" s="229" t="s">
        <v>84</v>
      </c>
      <c r="AY170" s="17" t="s">
        <v>150</v>
      </c>
      <c r="BE170" s="230">
        <f>IF(N170="základní",J170,0)</f>
        <v>0</v>
      </c>
      <c r="BF170" s="230">
        <f>IF(N170="snížená",J170,0)</f>
        <v>0</v>
      </c>
      <c r="BG170" s="230">
        <f>IF(N170="zákl. přenesená",J170,0)</f>
        <v>0</v>
      </c>
      <c r="BH170" s="230">
        <f>IF(N170="sníž. přenesená",J170,0)</f>
        <v>0</v>
      </c>
      <c r="BI170" s="230">
        <f>IF(N170="nulová",J170,0)</f>
        <v>0</v>
      </c>
      <c r="BJ170" s="17" t="s">
        <v>84</v>
      </c>
      <c r="BK170" s="230">
        <f>ROUND(I170*H170,2)</f>
        <v>0</v>
      </c>
      <c r="BL170" s="17" t="s">
        <v>157</v>
      </c>
      <c r="BM170" s="229" t="s">
        <v>332</v>
      </c>
    </row>
    <row r="171" s="2" customFormat="1" ht="16.5" customHeight="1">
      <c r="A171" s="38"/>
      <c r="B171" s="39"/>
      <c r="C171" s="218" t="s">
        <v>329</v>
      </c>
      <c r="D171" s="218" t="s">
        <v>152</v>
      </c>
      <c r="E171" s="219" t="s">
        <v>1643</v>
      </c>
      <c r="F171" s="220" t="s">
        <v>1644</v>
      </c>
      <c r="G171" s="221" t="s">
        <v>292</v>
      </c>
      <c r="H171" s="222">
        <v>1</v>
      </c>
      <c r="I171" s="223"/>
      <c r="J171" s="224">
        <f>ROUND(I171*H171,2)</f>
        <v>0</v>
      </c>
      <c r="K171" s="220" t="s">
        <v>1</v>
      </c>
      <c r="L171" s="44"/>
      <c r="M171" s="225" t="s">
        <v>1</v>
      </c>
      <c r="N171" s="226" t="s">
        <v>41</v>
      </c>
      <c r="O171" s="91"/>
      <c r="P171" s="227">
        <f>O171*H171</f>
        <v>0</v>
      </c>
      <c r="Q171" s="227">
        <v>0</v>
      </c>
      <c r="R171" s="227">
        <f>Q171*H171</f>
        <v>0</v>
      </c>
      <c r="S171" s="227">
        <v>0</v>
      </c>
      <c r="T171" s="228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9" t="s">
        <v>157</v>
      </c>
      <c r="AT171" s="229" t="s">
        <v>152</v>
      </c>
      <c r="AU171" s="229" t="s">
        <v>84</v>
      </c>
      <c r="AY171" s="17" t="s">
        <v>150</v>
      </c>
      <c r="BE171" s="230">
        <f>IF(N171="základní",J171,0)</f>
        <v>0</v>
      </c>
      <c r="BF171" s="230">
        <f>IF(N171="snížená",J171,0)</f>
        <v>0</v>
      </c>
      <c r="BG171" s="230">
        <f>IF(N171="zákl. přenesená",J171,0)</f>
        <v>0</v>
      </c>
      <c r="BH171" s="230">
        <f>IF(N171="sníž. přenesená",J171,0)</f>
        <v>0</v>
      </c>
      <c r="BI171" s="230">
        <f>IF(N171="nulová",J171,0)</f>
        <v>0</v>
      </c>
      <c r="BJ171" s="17" t="s">
        <v>84</v>
      </c>
      <c r="BK171" s="230">
        <f>ROUND(I171*H171,2)</f>
        <v>0</v>
      </c>
      <c r="BL171" s="17" t="s">
        <v>157</v>
      </c>
      <c r="BM171" s="229" t="s">
        <v>336</v>
      </c>
    </row>
    <row r="172" s="12" customFormat="1" ht="25.92" customHeight="1">
      <c r="A172" s="12"/>
      <c r="B172" s="202"/>
      <c r="C172" s="203"/>
      <c r="D172" s="204" t="s">
        <v>75</v>
      </c>
      <c r="E172" s="205" t="s">
        <v>1645</v>
      </c>
      <c r="F172" s="205" t="s">
        <v>1646</v>
      </c>
      <c r="G172" s="203"/>
      <c r="H172" s="203"/>
      <c r="I172" s="206"/>
      <c r="J172" s="207">
        <f>BK172</f>
        <v>0</v>
      </c>
      <c r="K172" s="203"/>
      <c r="L172" s="208"/>
      <c r="M172" s="209"/>
      <c r="N172" s="210"/>
      <c r="O172" s="210"/>
      <c r="P172" s="211">
        <f>SUM(P173:P200)</f>
        <v>0</v>
      </c>
      <c r="Q172" s="210"/>
      <c r="R172" s="211">
        <f>SUM(R173:R200)</f>
        <v>0</v>
      </c>
      <c r="S172" s="210"/>
      <c r="T172" s="212">
        <f>SUM(T173:T200)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13" t="s">
        <v>84</v>
      </c>
      <c r="AT172" s="214" t="s">
        <v>75</v>
      </c>
      <c r="AU172" s="214" t="s">
        <v>76</v>
      </c>
      <c r="AY172" s="213" t="s">
        <v>150</v>
      </c>
      <c r="BK172" s="215">
        <f>SUM(BK173:BK200)</f>
        <v>0</v>
      </c>
    </row>
    <row r="173" s="2" customFormat="1">
      <c r="A173" s="38"/>
      <c r="B173" s="39"/>
      <c r="C173" s="218" t="s">
        <v>248</v>
      </c>
      <c r="D173" s="218" t="s">
        <v>152</v>
      </c>
      <c r="E173" s="219" t="s">
        <v>1647</v>
      </c>
      <c r="F173" s="220" t="s">
        <v>1648</v>
      </c>
      <c r="G173" s="221" t="s">
        <v>292</v>
      </c>
      <c r="H173" s="222">
        <v>1</v>
      </c>
      <c r="I173" s="223"/>
      <c r="J173" s="224">
        <f>ROUND(I173*H173,2)</f>
        <v>0</v>
      </c>
      <c r="K173" s="220" t="s">
        <v>1</v>
      </c>
      <c r="L173" s="44"/>
      <c r="M173" s="225" t="s">
        <v>1</v>
      </c>
      <c r="N173" s="226" t="s">
        <v>41</v>
      </c>
      <c r="O173" s="91"/>
      <c r="P173" s="227">
        <f>O173*H173</f>
        <v>0</v>
      </c>
      <c r="Q173" s="227">
        <v>0</v>
      </c>
      <c r="R173" s="227">
        <f>Q173*H173</f>
        <v>0</v>
      </c>
      <c r="S173" s="227">
        <v>0</v>
      </c>
      <c r="T173" s="228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9" t="s">
        <v>157</v>
      </c>
      <c r="AT173" s="229" t="s">
        <v>152</v>
      </c>
      <c r="AU173" s="229" t="s">
        <v>84</v>
      </c>
      <c r="AY173" s="17" t="s">
        <v>150</v>
      </c>
      <c r="BE173" s="230">
        <f>IF(N173="základní",J173,0)</f>
        <v>0</v>
      </c>
      <c r="BF173" s="230">
        <f>IF(N173="snížená",J173,0)</f>
        <v>0</v>
      </c>
      <c r="BG173" s="230">
        <f>IF(N173="zákl. přenesená",J173,0)</f>
        <v>0</v>
      </c>
      <c r="BH173" s="230">
        <f>IF(N173="sníž. přenesená",J173,0)</f>
        <v>0</v>
      </c>
      <c r="BI173" s="230">
        <f>IF(N173="nulová",J173,0)</f>
        <v>0</v>
      </c>
      <c r="BJ173" s="17" t="s">
        <v>84</v>
      </c>
      <c r="BK173" s="230">
        <f>ROUND(I173*H173,2)</f>
        <v>0</v>
      </c>
      <c r="BL173" s="17" t="s">
        <v>157</v>
      </c>
      <c r="BM173" s="229" t="s">
        <v>538</v>
      </c>
    </row>
    <row r="174" s="2" customFormat="1">
      <c r="A174" s="38"/>
      <c r="B174" s="39"/>
      <c r="C174" s="40"/>
      <c r="D174" s="233" t="s">
        <v>1571</v>
      </c>
      <c r="E174" s="40"/>
      <c r="F174" s="284" t="s">
        <v>1649</v>
      </c>
      <c r="G174" s="40"/>
      <c r="H174" s="40"/>
      <c r="I174" s="285"/>
      <c r="J174" s="40"/>
      <c r="K174" s="40"/>
      <c r="L174" s="44"/>
      <c r="M174" s="286"/>
      <c r="N174" s="287"/>
      <c r="O174" s="91"/>
      <c r="P174" s="91"/>
      <c r="Q174" s="91"/>
      <c r="R174" s="91"/>
      <c r="S174" s="91"/>
      <c r="T174" s="92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1571</v>
      </c>
      <c r="AU174" s="17" t="s">
        <v>84</v>
      </c>
    </row>
    <row r="175" s="2" customFormat="1" ht="21.75" customHeight="1">
      <c r="A175" s="38"/>
      <c r="B175" s="39"/>
      <c r="C175" s="218" t="s">
        <v>339</v>
      </c>
      <c r="D175" s="218" t="s">
        <v>152</v>
      </c>
      <c r="E175" s="219" t="s">
        <v>1650</v>
      </c>
      <c r="F175" s="220" t="s">
        <v>1651</v>
      </c>
      <c r="G175" s="221" t="s">
        <v>292</v>
      </c>
      <c r="H175" s="222">
        <v>2</v>
      </c>
      <c r="I175" s="223"/>
      <c r="J175" s="224">
        <f>ROUND(I175*H175,2)</f>
        <v>0</v>
      </c>
      <c r="K175" s="220" t="s">
        <v>1</v>
      </c>
      <c r="L175" s="44"/>
      <c r="M175" s="225" t="s">
        <v>1</v>
      </c>
      <c r="N175" s="226" t="s">
        <v>41</v>
      </c>
      <c r="O175" s="91"/>
      <c r="P175" s="227">
        <f>O175*H175</f>
        <v>0</v>
      </c>
      <c r="Q175" s="227">
        <v>0</v>
      </c>
      <c r="R175" s="227">
        <f>Q175*H175</f>
        <v>0</v>
      </c>
      <c r="S175" s="227">
        <v>0</v>
      </c>
      <c r="T175" s="228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9" t="s">
        <v>157</v>
      </c>
      <c r="AT175" s="229" t="s">
        <v>152</v>
      </c>
      <c r="AU175" s="229" t="s">
        <v>84</v>
      </c>
      <c r="AY175" s="17" t="s">
        <v>150</v>
      </c>
      <c r="BE175" s="230">
        <f>IF(N175="základní",J175,0)</f>
        <v>0</v>
      </c>
      <c r="BF175" s="230">
        <f>IF(N175="snížená",J175,0)</f>
        <v>0</v>
      </c>
      <c r="BG175" s="230">
        <f>IF(N175="zákl. přenesená",J175,0)</f>
        <v>0</v>
      </c>
      <c r="BH175" s="230">
        <f>IF(N175="sníž. přenesená",J175,0)</f>
        <v>0</v>
      </c>
      <c r="BI175" s="230">
        <f>IF(N175="nulová",J175,0)</f>
        <v>0</v>
      </c>
      <c r="BJ175" s="17" t="s">
        <v>84</v>
      </c>
      <c r="BK175" s="230">
        <f>ROUND(I175*H175,2)</f>
        <v>0</v>
      </c>
      <c r="BL175" s="17" t="s">
        <v>157</v>
      </c>
      <c r="BM175" s="229" t="s">
        <v>347</v>
      </c>
    </row>
    <row r="176" s="2" customFormat="1">
      <c r="A176" s="38"/>
      <c r="B176" s="39"/>
      <c r="C176" s="40"/>
      <c r="D176" s="233" t="s">
        <v>1571</v>
      </c>
      <c r="E176" s="40"/>
      <c r="F176" s="284" t="s">
        <v>1652</v>
      </c>
      <c r="G176" s="40"/>
      <c r="H176" s="40"/>
      <c r="I176" s="285"/>
      <c r="J176" s="40"/>
      <c r="K176" s="40"/>
      <c r="L176" s="44"/>
      <c r="M176" s="286"/>
      <c r="N176" s="287"/>
      <c r="O176" s="91"/>
      <c r="P176" s="91"/>
      <c r="Q176" s="91"/>
      <c r="R176" s="91"/>
      <c r="S176" s="91"/>
      <c r="T176" s="92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1571</v>
      </c>
      <c r="AU176" s="17" t="s">
        <v>84</v>
      </c>
    </row>
    <row r="177" s="2" customFormat="1" ht="21.75" customHeight="1">
      <c r="A177" s="38"/>
      <c r="B177" s="39"/>
      <c r="C177" s="218" t="s">
        <v>252</v>
      </c>
      <c r="D177" s="218" t="s">
        <v>152</v>
      </c>
      <c r="E177" s="219" t="s">
        <v>1653</v>
      </c>
      <c r="F177" s="220" t="s">
        <v>1654</v>
      </c>
      <c r="G177" s="221" t="s">
        <v>292</v>
      </c>
      <c r="H177" s="222">
        <v>1</v>
      </c>
      <c r="I177" s="223"/>
      <c r="J177" s="224">
        <f>ROUND(I177*H177,2)</f>
        <v>0</v>
      </c>
      <c r="K177" s="220" t="s">
        <v>1</v>
      </c>
      <c r="L177" s="44"/>
      <c r="M177" s="225" t="s">
        <v>1</v>
      </c>
      <c r="N177" s="226" t="s">
        <v>41</v>
      </c>
      <c r="O177" s="91"/>
      <c r="P177" s="227">
        <f>O177*H177</f>
        <v>0</v>
      </c>
      <c r="Q177" s="227">
        <v>0</v>
      </c>
      <c r="R177" s="227">
        <f>Q177*H177</f>
        <v>0</v>
      </c>
      <c r="S177" s="227">
        <v>0</v>
      </c>
      <c r="T177" s="228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9" t="s">
        <v>157</v>
      </c>
      <c r="AT177" s="229" t="s">
        <v>152</v>
      </c>
      <c r="AU177" s="229" t="s">
        <v>84</v>
      </c>
      <c r="AY177" s="17" t="s">
        <v>150</v>
      </c>
      <c r="BE177" s="230">
        <f>IF(N177="základní",J177,0)</f>
        <v>0</v>
      </c>
      <c r="BF177" s="230">
        <f>IF(N177="snížená",J177,0)</f>
        <v>0</v>
      </c>
      <c r="BG177" s="230">
        <f>IF(N177="zákl. přenesená",J177,0)</f>
        <v>0</v>
      </c>
      <c r="BH177" s="230">
        <f>IF(N177="sníž. přenesená",J177,0)</f>
        <v>0</v>
      </c>
      <c r="BI177" s="230">
        <f>IF(N177="nulová",J177,0)</f>
        <v>0</v>
      </c>
      <c r="BJ177" s="17" t="s">
        <v>84</v>
      </c>
      <c r="BK177" s="230">
        <f>ROUND(I177*H177,2)</f>
        <v>0</v>
      </c>
      <c r="BL177" s="17" t="s">
        <v>157</v>
      </c>
      <c r="BM177" s="229" t="s">
        <v>353</v>
      </c>
    </row>
    <row r="178" s="2" customFormat="1" ht="16.5" customHeight="1">
      <c r="A178" s="38"/>
      <c r="B178" s="39"/>
      <c r="C178" s="218" t="s">
        <v>344</v>
      </c>
      <c r="D178" s="218" t="s">
        <v>152</v>
      </c>
      <c r="E178" s="219" t="s">
        <v>1655</v>
      </c>
      <c r="F178" s="220" t="s">
        <v>1656</v>
      </c>
      <c r="G178" s="221" t="s">
        <v>326</v>
      </c>
      <c r="H178" s="222">
        <v>44</v>
      </c>
      <c r="I178" s="223"/>
      <c r="J178" s="224">
        <f>ROUND(I178*H178,2)</f>
        <v>0</v>
      </c>
      <c r="K178" s="220" t="s">
        <v>1</v>
      </c>
      <c r="L178" s="44"/>
      <c r="M178" s="225" t="s">
        <v>1</v>
      </c>
      <c r="N178" s="226" t="s">
        <v>41</v>
      </c>
      <c r="O178" s="91"/>
      <c r="P178" s="227">
        <f>O178*H178</f>
        <v>0</v>
      </c>
      <c r="Q178" s="227">
        <v>0</v>
      </c>
      <c r="R178" s="227">
        <f>Q178*H178</f>
        <v>0</v>
      </c>
      <c r="S178" s="227">
        <v>0</v>
      </c>
      <c r="T178" s="228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9" t="s">
        <v>157</v>
      </c>
      <c r="AT178" s="229" t="s">
        <v>152</v>
      </c>
      <c r="AU178" s="229" t="s">
        <v>84</v>
      </c>
      <c r="AY178" s="17" t="s">
        <v>150</v>
      </c>
      <c r="BE178" s="230">
        <f>IF(N178="základní",J178,0)</f>
        <v>0</v>
      </c>
      <c r="BF178" s="230">
        <f>IF(N178="snížená",J178,0)</f>
        <v>0</v>
      </c>
      <c r="BG178" s="230">
        <f>IF(N178="zákl. přenesená",J178,0)</f>
        <v>0</v>
      </c>
      <c r="BH178" s="230">
        <f>IF(N178="sníž. přenesená",J178,0)</f>
        <v>0</v>
      </c>
      <c r="BI178" s="230">
        <f>IF(N178="nulová",J178,0)</f>
        <v>0</v>
      </c>
      <c r="BJ178" s="17" t="s">
        <v>84</v>
      </c>
      <c r="BK178" s="230">
        <f>ROUND(I178*H178,2)</f>
        <v>0</v>
      </c>
      <c r="BL178" s="17" t="s">
        <v>157</v>
      </c>
      <c r="BM178" s="229" t="s">
        <v>358</v>
      </c>
    </row>
    <row r="179" s="2" customFormat="1">
      <c r="A179" s="38"/>
      <c r="B179" s="39"/>
      <c r="C179" s="40"/>
      <c r="D179" s="233" t="s">
        <v>1571</v>
      </c>
      <c r="E179" s="40"/>
      <c r="F179" s="284" t="s">
        <v>1657</v>
      </c>
      <c r="G179" s="40"/>
      <c r="H179" s="40"/>
      <c r="I179" s="285"/>
      <c r="J179" s="40"/>
      <c r="K179" s="40"/>
      <c r="L179" s="44"/>
      <c r="M179" s="286"/>
      <c r="N179" s="287"/>
      <c r="O179" s="91"/>
      <c r="P179" s="91"/>
      <c r="Q179" s="91"/>
      <c r="R179" s="91"/>
      <c r="S179" s="91"/>
      <c r="T179" s="92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1571</v>
      </c>
      <c r="AU179" s="17" t="s">
        <v>84</v>
      </c>
    </row>
    <row r="180" s="2" customFormat="1" ht="21.75" customHeight="1">
      <c r="A180" s="38"/>
      <c r="B180" s="39"/>
      <c r="C180" s="218" t="s">
        <v>256</v>
      </c>
      <c r="D180" s="218" t="s">
        <v>152</v>
      </c>
      <c r="E180" s="219" t="s">
        <v>1658</v>
      </c>
      <c r="F180" s="220" t="s">
        <v>1659</v>
      </c>
      <c r="G180" s="221" t="s">
        <v>292</v>
      </c>
      <c r="H180" s="222">
        <v>1</v>
      </c>
      <c r="I180" s="223"/>
      <c r="J180" s="224">
        <f>ROUND(I180*H180,2)</f>
        <v>0</v>
      </c>
      <c r="K180" s="220" t="s">
        <v>1</v>
      </c>
      <c r="L180" s="44"/>
      <c r="M180" s="225" t="s">
        <v>1</v>
      </c>
      <c r="N180" s="226" t="s">
        <v>41</v>
      </c>
      <c r="O180" s="91"/>
      <c r="P180" s="227">
        <f>O180*H180</f>
        <v>0</v>
      </c>
      <c r="Q180" s="227">
        <v>0</v>
      </c>
      <c r="R180" s="227">
        <f>Q180*H180</f>
        <v>0</v>
      </c>
      <c r="S180" s="227">
        <v>0</v>
      </c>
      <c r="T180" s="228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9" t="s">
        <v>157</v>
      </c>
      <c r="AT180" s="229" t="s">
        <v>152</v>
      </c>
      <c r="AU180" s="229" t="s">
        <v>84</v>
      </c>
      <c r="AY180" s="17" t="s">
        <v>150</v>
      </c>
      <c r="BE180" s="230">
        <f>IF(N180="základní",J180,0)</f>
        <v>0</v>
      </c>
      <c r="BF180" s="230">
        <f>IF(N180="snížená",J180,0)</f>
        <v>0</v>
      </c>
      <c r="BG180" s="230">
        <f>IF(N180="zákl. přenesená",J180,0)</f>
        <v>0</v>
      </c>
      <c r="BH180" s="230">
        <f>IF(N180="sníž. přenesená",J180,0)</f>
        <v>0</v>
      </c>
      <c r="BI180" s="230">
        <f>IF(N180="nulová",J180,0)</f>
        <v>0</v>
      </c>
      <c r="BJ180" s="17" t="s">
        <v>84</v>
      </c>
      <c r="BK180" s="230">
        <f>ROUND(I180*H180,2)</f>
        <v>0</v>
      </c>
      <c r="BL180" s="17" t="s">
        <v>157</v>
      </c>
      <c r="BM180" s="229" t="s">
        <v>362</v>
      </c>
    </row>
    <row r="181" s="2" customFormat="1">
      <c r="A181" s="38"/>
      <c r="B181" s="39"/>
      <c r="C181" s="40"/>
      <c r="D181" s="233" t="s">
        <v>1571</v>
      </c>
      <c r="E181" s="40"/>
      <c r="F181" s="284" t="s">
        <v>1649</v>
      </c>
      <c r="G181" s="40"/>
      <c r="H181" s="40"/>
      <c r="I181" s="285"/>
      <c r="J181" s="40"/>
      <c r="K181" s="40"/>
      <c r="L181" s="44"/>
      <c r="M181" s="286"/>
      <c r="N181" s="287"/>
      <c r="O181" s="91"/>
      <c r="P181" s="91"/>
      <c r="Q181" s="91"/>
      <c r="R181" s="91"/>
      <c r="S181" s="91"/>
      <c r="T181" s="92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1571</v>
      </c>
      <c r="AU181" s="17" t="s">
        <v>84</v>
      </c>
    </row>
    <row r="182" s="2" customFormat="1" ht="16.5" customHeight="1">
      <c r="A182" s="38"/>
      <c r="B182" s="39"/>
      <c r="C182" s="218" t="s">
        <v>355</v>
      </c>
      <c r="D182" s="218" t="s">
        <v>152</v>
      </c>
      <c r="E182" s="219" t="s">
        <v>1660</v>
      </c>
      <c r="F182" s="220" t="s">
        <v>1661</v>
      </c>
      <c r="G182" s="221" t="s">
        <v>292</v>
      </c>
      <c r="H182" s="222">
        <v>1</v>
      </c>
      <c r="I182" s="223"/>
      <c r="J182" s="224">
        <f>ROUND(I182*H182,2)</f>
        <v>0</v>
      </c>
      <c r="K182" s="220" t="s">
        <v>1</v>
      </c>
      <c r="L182" s="44"/>
      <c r="M182" s="225" t="s">
        <v>1</v>
      </c>
      <c r="N182" s="226" t="s">
        <v>41</v>
      </c>
      <c r="O182" s="91"/>
      <c r="P182" s="227">
        <f>O182*H182</f>
        <v>0</v>
      </c>
      <c r="Q182" s="227">
        <v>0</v>
      </c>
      <c r="R182" s="227">
        <f>Q182*H182</f>
        <v>0</v>
      </c>
      <c r="S182" s="227">
        <v>0</v>
      </c>
      <c r="T182" s="228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9" t="s">
        <v>157</v>
      </c>
      <c r="AT182" s="229" t="s">
        <v>152</v>
      </c>
      <c r="AU182" s="229" t="s">
        <v>84</v>
      </c>
      <c r="AY182" s="17" t="s">
        <v>150</v>
      </c>
      <c r="BE182" s="230">
        <f>IF(N182="základní",J182,0)</f>
        <v>0</v>
      </c>
      <c r="BF182" s="230">
        <f>IF(N182="snížená",J182,0)</f>
        <v>0</v>
      </c>
      <c r="BG182" s="230">
        <f>IF(N182="zákl. přenesená",J182,0)</f>
        <v>0</v>
      </c>
      <c r="BH182" s="230">
        <f>IF(N182="sníž. přenesená",J182,0)</f>
        <v>0</v>
      </c>
      <c r="BI182" s="230">
        <f>IF(N182="nulová",J182,0)</f>
        <v>0</v>
      </c>
      <c r="BJ182" s="17" t="s">
        <v>84</v>
      </c>
      <c r="BK182" s="230">
        <f>ROUND(I182*H182,2)</f>
        <v>0</v>
      </c>
      <c r="BL182" s="17" t="s">
        <v>157</v>
      </c>
      <c r="BM182" s="229" t="s">
        <v>367</v>
      </c>
    </row>
    <row r="183" s="2" customFormat="1">
      <c r="A183" s="38"/>
      <c r="B183" s="39"/>
      <c r="C183" s="40"/>
      <c r="D183" s="233" t="s">
        <v>1571</v>
      </c>
      <c r="E183" s="40"/>
      <c r="F183" s="284" t="s">
        <v>1649</v>
      </c>
      <c r="G183" s="40"/>
      <c r="H183" s="40"/>
      <c r="I183" s="285"/>
      <c r="J183" s="40"/>
      <c r="K183" s="40"/>
      <c r="L183" s="44"/>
      <c r="M183" s="286"/>
      <c r="N183" s="287"/>
      <c r="O183" s="91"/>
      <c r="P183" s="91"/>
      <c r="Q183" s="91"/>
      <c r="R183" s="91"/>
      <c r="S183" s="91"/>
      <c r="T183" s="92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1571</v>
      </c>
      <c r="AU183" s="17" t="s">
        <v>84</v>
      </c>
    </row>
    <row r="184" s="2" customFormat="1" ht="21.75" customHeight="1">
      <c r="A184" s="38"/>
      <c r="B184" s="39"/>
      <c r="C184" s="218" t="s">
        <v>260</v>
      </c>
      <c r="D184" s="218" t="s">
        <v>152</v>
      </c>
      <c r="E184" s="219" t="s">
        <v>1662</v>
      </c>
      <c r="F184" s="220" t="s">
        <v>1663</v>
      </c>
      <c r="G184" s="221" t="s">
        <v>292</v>
      </c>
      <c r="H184" s="222">
        <v>19</v>
      </c>
      <c r="I184" s="223"/>
      <c r="J184" s="224">
        <f>ROUND(I184*H184,2)</f>
        <v>0</v>
      </c>
      <c r="K184" s="220" t="s">
        <v>1</v>
      </c>
      <c r="L184" s="44"/>
      <c r="M184" s="225" t="s">
        <v>1</v>
      </c>
      <c r="N184" s="226" t="s">
        <v>41</v>
      </c>
      <c r="O184" s="91"/>
      <c r="P184" s="227">
        <f>O184*H184</f>
        <v>0</v>
      </c>
      <c r="Q184" s="227">
        <v>0</v>
      </c>
      <c r="R184" s="227">
        <f>Q184*H184</f>
        <v>0</v>
      </c>
      <c r="S184" s="227">
        <v>0</v>
      </c>
      <c r="T184" s="228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9" t="s">
        <v>157</v>
      </c>
      <c r="AT184" s="229" t="s">
        <v>152</v>
      </c>
      <c r="AU184" s="229" t="s">
        <v>84</v>
      </c>
      <c r="AY184" s="17" t="s">
        <v>150</v>
      </c>
      <c r="BE184" s="230">
        <f>IF(N184="základní",J184,0)</f>
        <v>0</v>
      </c>
      <c r="BF184" s="230">
        <f>IF(N184="snížená",J184,0)</f>
        <v>0</v>
      </c>
      <c r="BG184" s="230">
        <f>IF(N184="zákl. přenesená",J184,0)</f>
        <v>0</v>
      </c>
      <c r="BH184" s="230">
        <f>IF(N184="sníž. přenesená",J184,0)</f>
        <v>0</v>
      </c>
      <c r="BI184" s="230">
        <f>IF(N184="nulová",J184,0)</f>
        <v>0</v>
      </c>
      <c r="BJ184" s="17" t="s">
        <v>84</v>
      </c>
      <c r="BK184" s="230">
        <f>ROUND(I184*H184,2)</f>
        <v>0</v>
      </c>
      <c r="BL184" s="17" t="s">
        <v>157</v>
      </c>
      <c r="BM184" s="229" t="s">
        <v>371</v>
      </c>
    </row>
    <row r="185" s="2" customFormat="1">
      <c r="A185" s="38"/>
      <c r="B185" s="39"/>
      <c r="C185" s="40"/>
      <c r="D185" s="233" t="s">
        <v>1571</v>
      </c>
      <c r="E185" s="40"/>
      <c r="F185" s="284" t="s">
        <v>1664</v>
      </c>
      <c r="G185" s="40"/>
      <c r="H185" s="40"/>
      <c r="I185" s="285"/>
      <c r="J185" s="40"/>
      <c r="K185" s="40"/>
      <c r="L185" s="44"/>
      <c r="M185" s="286"/>
      <c r="N185" s="287"/>
      <c r="O185" s="91"/>
      <c r="P185" s="91"/>
      <c r="Q185" s="91"/>
      <c r="R185" s="91"/>
      <c r="S185" s="91"/>
      <c r="T185" s="92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1571</v>
      </c>
      <c r="AU185" s="17" t="s">
        <v>84</v>
      </c>
    </row>
    <row r="186" s="2" customFormat="1" ht="16.5" customHeight="1">
      <c r="A186" s="38"/>
      <c r="B186" s="39"/>
      <c r="C186" s="218" t="s">
        <v>364</v>
      </c>
      <c r="D186" s="218" t="s">
        <v>152</v>
      </c>
      <c r="E186" s="219" t="s">
        <v>1665</v>
      </c>
      <c r="F186" s="220" t="s">
        <v>1666</v>
      </c>
      <c r="G186" s="221" t="s">
        <v>292</v>
      </c>
      <c r="H186" s="222">
        <v>391</v>
      </c>
      <c r="I186" s="223"/>
      <c r="J186" s="224">
        <f>ROUND(I186*H186,2)</f>
        <v>0</v>
      </c>
      <c r="K186" s="220" t="s">
        <v>1</v>
      </c>
      <c r="L186" s="44"/>
      <c r="M186" s="225" t="s">
        <v>1</v>
      </c>
      <c r="N186" s="226" t="s">
        <v>41</v>
      </c>
      <c r="O186" s="91"/>
      <c r="P186" s="227">
        <f>O186*H186</f>
        <v>0</v>
      </c>
      <c r="Q186" s="227">
        <v>0</v>
      </c>
      <c r="R186" s="227">
        <f>Q186*H186</f>
        <v>0</v>
      </c>
      <c r="S186" s="227">
        <v>0</v>
      </c>
      <c r="T186" s="228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9" t="s">
        <v>157</v>
      </c>
      <c r="AT186" s="229" t="s">
        <v>152</v>
      </c>
      <c r="AU186" s="229" t="s">
        <v>84</v>
      </c>
      <c r="AY186" s="17" t="s">
        <v>150</v>
      </c>
      <c r="BE186" s="230">
        <f>IF(N186="základní",J186,0)</f>
        <v>0</v>
      </c>
      <c r="BF186" s="230">
        <f>IF(N186="snížená",J186,0)</f>
        <v>0</v>
      </c>
      <c r="BG186" s="230">
        <f>IF(N186="zákl. přenesená",J186,0)</f>
        <v>0</v>
      </c>
      <c r="BH186" s="230">
        <f>IF(N186="sníž. přenesená",J186,0)</f>
        <v>0</v>
      </c>
      <c r="BI186" s="230">
        <f>IF(N186="nulová",J186,0)</f>
        <v>0</v>
      </c>
      <c r="BJ186" s="17" t="s">
        <v>84</v>
      </c>
      <c r="BK186" s="230">
        <f>ROUND(I186*H186,2)</f>
        <v>0</v>
      </c>
      <c r="BL186" s="17" t="s">
        <v>157</v>
      </c>
      <c r="BM186" s="229" t="s">
        <v>389</v>
      </c>
    </row>
    <row r="187" s="2" customFormat="1">
      <c r="A187" s="38"/>
      <c r="B187" s="39"/>
      <c r="C187" s="40"/>
      <c r="D187" s="233" t="s">
        <v>1571</v>
      </c>
      <c r="E187" s="40"/>
      <c r="F187" s="284" t="s">
        <v>1667</v>
      </c>
      <c r="G187" s="40"/>
      <c r="H187" s="40"/>
      <c r="I187" s="285"/>
      <c r="J187" s="40"/>
      <c r="K187" s="40"/>
      <c r="L187" s="44"/>
      <c r="M187" s="286"/>
      <c r="N187" s="287"/>
      <c r="O187" s="91"/>
      <c r="P187" s="91"/>
      <c r="Q187" s="91"/>
      <c r="R187" s="91"/>
      <c r="S187" s="91"/>
      <c r="T187" s="92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1571</v>
      </c>
      <c r="AU187" s="17" t="s">
        <v>84</v>
      </c>
    </row>
    <row r="188" s="2" customFormat="1">
      <c r="A188" s="38"/>
      <c r="B188" s="39"/>
      <c r="C188" s="218" t="s">
        <v>266</v>
      </c>
      <c r="D188" s="218" t="s">
        <v>152</v>
      </c>
      <c r="E188" s="219" t="s">
        <v>1668</v>
      </c>
      <c r="F188" s="220" t="s">
        <v>1669</v>
      </c>
      <c r="G188" s="221" t="s">
        <v>292</v>
      </c>
      <c r="H188" s="222">
        <v>1</v>
      </c>
      <c r="I188" s="223"/>
      <c r="J188" s="224">
        <f>ROUND(I188*H188,2)</f>
        <v>0</v>
      </c>
      <c r="K188" s="220" t="s">
        <v>1</v>
      </c>
      <c r="L188" s="44"/>
      <c r="M188" s="225" t="s">
        <v>1</v>
      </c>
      <c r="N188" s="226" t="s">
        <v>41</v>
      </c>
      <c r="O188" s="91"/>
      <c r="P188" s="227">
        <f>O188*H188</f>
        <v>0</v>
      </c>
      <c r="Q188" s="227">
        <v>0</v>
      </c>
      <c r="R188" s="227">
        <f>Q188*H188</f>
        <v>0</v>
      </c>
      <c r="S188" s="227">
        <v>0</v>
      </c>
      <c r="T188" s="228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9" t="s">
        <v>157</v>
      </c>
      <c r="AT188" s="229" t="s">
        <v>152</v>
      </c>
      <c r="AU188" s="229" t="s">
        <v>84</v>
      </c>
      <c r="AY188" s="17" t="s">
        <v>150</v>
      </c>
      <c r="BE188" s="230">
        <f>IF(N188="základní",J188,0)</f>
        <v>0</v>
      </c>
      <c r="BF188" s="230">
        <f>IF(N188="snížená",J188,0)</f>
        <v>0</v>
      </c>
      <c r="BG188" s="230">
        <f>IF(N188="zákl. přenesená",J188,0)</f>
        <v>0</v>
      </c>
      <c r="BH188" s="230">
        <f>IF(N188="sníž. přenesená",J188,0)</f>
        <v>0</v>
      </c>
      <c r="BI188" s="230">
        <f>IF(N188="nulová",J188,0)</f>
        <v>0</v>
      </c>
      <c r="BJ188" s="17" t="s">
        <v>84</v>
      </c>
      <c r="BK188" s="230">
        <f>ROUND(I188*H188,2)</f>
        <v>0</v>
      </c>
      <c r="BL188" s="17" t="s">
        <v>157</v>
      </c>
      <c r="BM188" s="229" t="s">
        <v>394</v>
      </c>
    </row>
    <row r="189" s="2" customFormat="1">
      <c r="A189" s="38"/>
      <c r="B189" s="39"/>
      <c r="C189" s="40"/>
      <c r="D189" s="233" t="s">
        <v>1571</v>
      </c>
      <c r="E189" s="40"/>
      <c r="F189" s="284" t="s">
        <v>1649</v>
      </c>
      <c r="G189" s="40"/>
      <c r="H189" s="40"/>
      <c r="I189" s="285"/>
      <c r="J189" s="40"/>
      <c r="K189" s="40"/>
      <c r="L189" s="44"/>
      <c r="M189" s="286"/>
      <c r="N189" s="287"/>
      <c r="O189" s="91"/>
      <c r="P189" s="91"/>
      <c r="Q189" s="91"/>
      <c r="R189" s="91"/>
      <c r="S189" s="91"/>
      <c r="T189" s="92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1571</v>
      </c>
      <c r="AU189" s="17" t="s">
        <v>84</v>
      </c>
    </row>
    <row r="190" s="2" customFormat="1" ht="16.5" customHeight="1">
      <c r="A190" s="38"/>
      <c r="B190" s="39"/>
      <c r="C190" s="218" t="s">
        <v>386</v>
      </c>
      <c r="D190" s="218" t="s">
        <v>152</v>
      </c>
      <c r="E190" s="219" t="s">
        <v>1670</v>
      </c>
      <c r="F190" s="220" t="s">
        <v>1671</v>
      </c>
      <c r="G190" s="221" t="s">
        <v>292</v>
      </c>
      <c r="H190" s="222">
        <v>10</v>
      </c>
      <c r="I190" s="223"/>
      <c r="J190" s="224">
        <f>ROUND(I190*H190,2)</f>
        <v>0</v>
      </c>
      <c r="K190" s="220" t="s">
        <v>1</v>
      </c>
      <c r="L190" s="44"/>
      <c r="M190" s="225" t="s">
        <v>1</v>
      </c>
      <c r="N190" s="226" t="s">
        <v>41</v>
      </c>
      <c r="O190" s="91"/>
      <c r="P190" s="227">
        <f>O190*H190</f>
        <v>0</v>
      </c>
      <c r="Q190" s="227">
        <v>0</v>
      </c>
      <c r="R190" s="227">
        <f>Q190*H190</f>
        <v>0</v>
      </c>
      <c r="S190" s="227">
        <v>0</v>
      </c>
      <c r="T190" s="228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9" t="s">
        <v>157</v>
      </c>
      <c r="AT190" s="229" t="s">
        <v>152</v>
      </c>
      <c r="AU190" s="229" t="s">
        <v>84</v>
      </c>
      <c r="AY190" s="17" t="s">
        <v>150</v>
      </c>
      <c r="BE190" s="230">
        <f>IF(N190="základní",J190,0)</f>
        <v>0</v>
      </c>
      <c r="BF190" s="230">
        <f>IF(N190="snížená",J190,0)</f>
        <v>0</v>
      </c>
      <c r="BG190" s="230">
        <f>IF(N190="zákl. přenesená",J190,0)</f>
        <v>0</v>
      </c>
      <c r="BH190" s="230">
        <f>IF(N190="sníž. přenesená",J190,0)</f>
        <v>0</v>
      </c>
      <c r="BI190" s="230">
        <f>IF(N190="nulová",J190,0)</f>
        <v>0</v>
      </c>
      <c r="BJ190" s="17" t="s">
        <v>84</v>
      </c>
      <c r="BK190" s="230">
        <f>ROUND(I190*H190,2)</f>
        <v>0</v>
      </c>
      <c r="BL190" s="17" t="s">
        <v>157</v>
      </c>
      <c r="BM190" s="229" t="s">
        <v>398</v>
      </c>
    </row>
    <row r="191" s="2" customFormat="1">
      <c r="A191" s="38"/>
      <c r="B191" s="39"/>
      <c r="C191" s="40"/>
      <c r="D191" s="233" t="s">
        <v>1571</v>
      </c>
      <c r="E191" s="40"/>
      <c r="F191" s="284" t="s">
        <v>1672</v>
      </c>
      <c r="G191" s="40"/>
      <c r="H191" s="40"/>
      <c r="I191" s="285"/>
      <c r="J191" s="40"/>
      <c r="K191" s="40"/>
      <c r="L191" s="44"/>
      <c r="M191" s="286"/>
      <c r="N191" s="287"/>
      <c r="O191" s="91"/>
      <c r="P191" s="91"/>
      <c r="Q191" s="91"/>
      <c r="R191" s="91"/>
      <c r="S191" s="91"/>
      <c r="T191" s="92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1571</v>
      </c>
      <c r="AU191" s="17" t="s">
        <v>84</v>
      </c>
    </row>
    <row r="192" s="2" customFormat="1" ht="16.5" customHeight="1">
      <c r="A192" s="38"/>
      <c r="B192" s="39"/>
      <c r="C192" s="218" t="s">
        <v>271</v>
      </c>
      <c r="D192" s="218" t="s">
        <v>152</v>
      </c>
      <c r="E192" s="219" t="s">
        <v>1673</v>
      </c>
      <c r="F192" s="220" t="s">
        <v>1674</v>
      </c>
      <c r="G192" s="221" t="s">
        <v>292</v>
      </c>
      <c r="H192" s="222">
        <v>9</v>
      </c>
      <c r="I192" s="223"/>
      <c r="J192" s="224">
        <f>ROUND(I192*H192,2)</f>
        <v>0</v>
      </c>
      <c r="K192" s="220" t="s">
        <v>1</v>
      </c>
      <c r="L192" s="44"/>
      <c r="M192" s="225" t="s">
        <v>1</v>
      </c>
      <c r="N192" s="226" t="s">
        <v>41</v>
      </c>
      <c r="O192" s="91"/>
      <c r="P192" s="227">
        <f>O192*H192</f>
        <v>0</v>
      </c>
      <c r="Q192" s="227">
        <v>0</v>
      </c>
      <c r="R192" s="227">
        <f>Q192*H192</f>
        <v>0</v>
      </c>
      <c r="S192" s="227">
        <v>0</v>
      </c>
      <c r="T192" s="228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9" t="s">
        <v>157</v>
      </c>
      <c r="AT192" s="229" t="s">
        <v>152</v>
      </c>
      <c r="AU192" s="229" t="s">
        <v>84</v>
      </c>
      <c r="AY192" s="17" t="s">
        <v>150</v>
      </c>
      <c r="BE192" s="230">
        <f>IF(N192="základní",J192,0)</f>
        <v>0</v>
      </c>
      <c r="BF192" s="230">
        <f>IF(N192="snížená",J192,0)</f>
        <v>0</v>
      </c>
      <c r="BG192" s="230">
        <f>IF(N192="zákl. přenesená",J192,0)</f>
        <v>0</v>
      </c>
      <c r="BH192" s="230">
        <f>IF(N192="sníž. přenesená",J192,0)</f>
        <v>0</v>
      </c>
      <c r="BI192" s="230">
        <f>IF(N192="nulová",J192,0)</f>
        <v>0</v>
      </c>
      <c r="BJ192" s="17" t="s">
        <v>84</v>
      </c>
      <c r="BK192" s="230">
        <f>ROUND(I192*H192,2)</f>
        <v>0</v>
      </c>
      <c r="BL192" s="17" t="s">
        <v>157</v>
      </c>
      <c r="BM192" s="229" t="s">
        <v>403</v>
      </c>
    </row>
    <row r="193" s="2" customFormat="1">
      <c r="A193" s="38"/>
      <c r="B193" s="39"/>
      <c r="C193" s="40"/>
      <c r="D193" s="233" t="s">
        <v>1571</v>
      </c>
      <c r="E193" s="40"/>
      <c r="F193" s="284" t="s">
        <v>1675</v>
      </c>
      <c r="G193" s="40"/>
      <c r="H193" s="40"/>
      <c r="I193" s="285"/>
      <c r="J193" s="40"/>
      <c r="K193" s="40"/>
      <c r="L193" s="44"/>
      <c r="M193" s="286"/>
      <c r="N193" s="287"/>
      <c r="O193" s="91"/>
      <c r="P193" s="91"/>
      <c r="Q193" s="91"/>
      <c r="R193" s="91"/>
      <c r="S193" s="91"/>
      <c r="T193" s="92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1571</v>
      </c>
      <c r="AU193" s="17" t="s">
        <v>84</v>
      </c>
    </row>
    <row r="194" s="2" customFormat="1" ht="16.5" customHeight="1">
      <c r="A194" s="38"/>
      <c r="B194" s="39"/>
      <c r="C194" s="218" t="s">
        <v>395</v>
      </c>
      <c r="D194" s="218" t="s">
        <v>152</v>
      </c>
      <c r="E194" s="219" t="s">
        <v>1676</v>
      </c>
      <c r="F194" s="220" t="s">
        <v>1677</v>
      </c>
      <c r="G194" s="221" t="s">
        <v>292</v>
      </c>
      <c r="H194" s="222">
        <v>1</v>
      </c>
      <c r="I194" s="223"/>
      <c r="J194" s="224">
        <f>ROUND(I194*H194,2)</f>
        <v>0</v>
      </c>
      <c r="K194" s="220" t="s">
        <v>1</v>
      </c>
      <c r="L194" s="44"/>
      <c r="M194" s="225" t="s">
        <v>1</v>
      </c>
      <c r="N194" s="226" t="s">
        <v>41</v>
      </c>
      <c r="O194" s="91"/>
      <c r="P194" s="227">
        <f>O194*H194</f>
        <v>0</v>
      </c>
      <c r="Q194" s="227">
        <v>0</v>
      </c>
      <c r="R194" s="227">
        <f>Q194*H194</f>
        <v>0</v>
      </c>
      <c r="S194" s="227">
        <v>0</v>
      </c>
      <c r="T194" s="228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9" t="s">
        <v>157</v>
      </c>
      <c r="AT194" s="229" t="s">
        <v>152</v>
      </c>
      <c r="AU194" s="229" t="s">
        <v>84</v>
      </c>
      <c r="AY194" s="17" t="s">
        <v>150</v>
      </c>
      <c r="BE194" s="230">
        <f>IF(N194="základní",J194,0)</f>
        <v>0</v>
      </c>
      <c r="BF194" s="230">
        <f>IF(N194="snížená",J194,0)</f>
        <v>0</v>
      </c>
      <c r="BG194" s="230">
        <f>IF(N194="zákl. přenesená",J194,0)</f>
        <v>0</v>
      </c>
      <c r="BH194" s="230">
        <f>IF(N194="sníž. přenesená",J194,0)</f>
        <v>0</v>
      </c>
      <c r="BI194" s="230">
        <f>IF(N194="nulová",J194,0)</f>
        <v>0</v>
      </c>
      <c r="BJ194" s="17" t="s">
        <v>84</v>
      </c>
      <c r="BK194" s="230">
        <f>ROUND(I194*H194,2)</f>
        <v>0</v>
      </c>
      <c r="BL194" s="17" t="s">
        <v>157</v>
      </c>
      <c r="BM194" s="229" t="s">
        <v>418</v>
      </c>
    </row>
    <row r="195" s="2" customFormat="1">
      <c r="A195" s="38"/>
      <c r="B195" s="39"/>
      <c r="C195" s="40"/>
      <c r="D195" s="233" t="s">
        <v>1571</v>
      </c>
      <c r="E195" s="40"/>
      <c r="F195" s="284" t="s">
        <v>1649</v>
      </c>
      <c r="G195" s="40"/>
      <c r="H195" s="40"/>
      <c r="I195" s="285"/>
      <c r="J195" s="40"/>
      <c r="K195" s="40"/>
      <c r="L195" s="44"/>
      <c r="M195" s="286"/>
      <c r="N195" s="287"/>
      <c r="O195" s="91"/>
      <c r="P195" s="91"/>
      <c r="Q195" s="91"/>
      <c r="R195" s="91"/>
      <c r="S195" s="91"/>
      <c r="T195" s="92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1571</v>
      </c>
      <c r="AU195" s="17" t="s">
        <v>84</v>
      </c>
    </row>
    <row r="196" s="2" customFormat="1" ht="21.75" customHeight="1">
      <c r="A196" s="38"/>
      <c r="B196" s="39"/>
      <c r="C196" s="218" t="s">
        <v>277</v>
      </c>
      <c r="D196" s="218" t="s">
        <v>152</v>
      </c>
      <c r="E196" s="219" t="s">
        <v>1678</v>
      </c>
      <c r="F196" s="220" t="s">
        <v>1679</v>
      </c>
      <c r="G196" s="221" t="s">
        <v>292</v>
      </c>
      <c r="H196" s="222">
        <v>10</v>
      </c>
      <c r="I196" s="223"/>
      <c r="J196" s="224">
        <f>ROUND(I196*H196,2)</f>
        <v>0</v>
      </c>
      <c r="K196" s="220" t="s">
        <v>1</v>
      </c>
      <c r="L196" s="44"/>
      <c r="M196" s="225" t="s">
        <v>1</v>
      </c>
      <c r="N196" s="226" t="s">
        <v>41</v>
      </c>
      <c r="O196" s="91"/>
      <c r="P196" s="227">
        <f>O196*H196</f>
        <v>0</v>
      </c>
      <c r="Q196" s="227">
        <v>0</v>
      </c>
      <c r="R196" s="227">
        <f>Q196*H196</f>
        <v>0</v>
      </c>
      <c r="S196" s="227">
        <v>0</v>
      </c>
      <c r="T196" s="228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9" t="s">
        <v>157</v>
      </c>
      <c r="AT196" s="229" t="s">
        <v>152</v>
      </c>
      <c r="AU196" s="229" t="s">
        <v>84</v>
      </c>
      <c r="AY196" s="17" t="s">
        <v>150</v>
      </c>
      <c r="BE196" s="230">
        <f>IF(N196="základní",J196,0)</f>
        <v>0</v>
      </c>
      <c r="BF196" s="230">
        <f>IF(N196="snížená",J196,0)</f>
        <v>0</v>
      </c>
      <c r="BG196" s="230">
        <f>IF(N196="zákl. přenesená",J196,0)</f>
        <v>0</v>
      </c>
      <c r="BH196" s="230">
        <f>IF(N196="sníž. přenesená",J196,0)</f>
        <v>0</v>
      </c>
      <c r="BI196" s="230">
        <f>IF(N196="nulová",J196,0)</f>
        <v>0</v>
      </c>
      <c r="BJ196" s="17" t="s">
        <v>84</v>
      </c>
      <c r="BK196" s="230">
        <f>ROUND(I196*H196,2)</f>
        <v>0</v>
      </c>
      <c r="BL196" s="17" t="s">
        <v>157</v>
      </c>
      <c r="BM196" s="229" t="s">
        <v>422</v>
      </c>
    </row>
    <row r="197" s="2" customFormat="1" ht="16.5" customHeight="1">
      <c r="A197" s="38"/>
      <c r="B197" s="39"/>
      <c r="C197" s="218" t="s">
        <v>415</v>
      </c>
      <c r="D197" s="218" t="s">
        <v>152</v>
      </c>
      <c r="E197" s="219" t="s">
        <v>1680</v>
      </c>
      <c r="F197" s="220" t="s">
        <v>1681</v>
      </c>
      <c r="G197" s="221" t="s">
        <v>292</v>
      </c>
      <c r="H197" s="222">
        <v>1</v>
      </c>
      <c r="I197" s="223"/>
      <c r="J197" s="224">
        <f>ROUND(I197*H197,2)</f>
        <v>0</v>
      </c>
      <c r="K197" s="220" t="s">
        <v>1</v>
      </c>
      <c r="L197" s="44"/>
      <c r="M197" s="225" t="s">
        <v>1</v>
      </c>
      <c r="N197" s="226" t="s">
        <v>41</v>
      </c>
      <c r="O197" s="91"/>
      <c r="P197" s="227">
        <f>O197*H197</f>
        <v>0</v>
      </c>
      <c r="Q197" s="227">
        <v>0</v>
      </c>
      <c r="R197" s="227">
        <f>Q197*H197</f>
        <v>0</v>
      </c>
      <c r="S197" s="227">
        <v>0</v>
      </c>
      <c r="T197" s="228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9" t="s">
        <v>157</v>
      </c>
      <c r="AT197" s="229" t="s">
        <v>152</v>
      </c>
      <c r="AU197" s="229" t="s">
        <v>84</v>
      </c>
      <c r="AY197" s="17" t="s">
        <v>150</v>
      </c>
      <c r="BE197" s="230">
        <f>IF(N197="základní",J197,0)</f>
        <v>0</v>
      </c>
      <c r="BF197" s="230">
        <f>IF(N197="snížená",J197,0)</f>
        <v>0</v>
      </c>
      <c r="BG197" s="230">
        <f>IF(N197="zákl. přenesená",J197,0)</f>
        <v>0</v>
      </c>
      <c r="BH197" s="230">
        <f>IF(N197="sníž. přenesená",J197,0)</f>
        <v>0</v>
      </c>
      <c r="BI197" s="230">
        <f>IF(N197="nulová",J197,0)</f>
        <v>0</v>
      </c>
      <c r="BJ197" s="17" t="s">
        <v>84</v>
      </c>
      <c r="BK197" s="230">
        <f>ROUND(I197*H197,2)</f>
        <v>0</v>
      </c>
      <c r="BL197" s="17" t="s">
        <v>157</v>
      </c>
      <c r="BM197" s="229" t="s">
        <v>427</v>
      </c>
    </row>
    <row r="198" s="2" customFormat="1">
      <c r="A198" s="38"/>
      <c r="B198" s="39"/>
      <c r="C198" s="40"/>
      <c r="D198" s="233" t="s">
        <v>1571</v>
      </c>
      <c r="E198" s="40"/>
      <c r="F198" s="284" t="s">
        <v>1682</v>
      </c>
      <c r="G198" s="40"/>
      <c r="H198" s="40"/>
      <c r="I198" s="285"/>
      <c r="J198" s="40"/>
      <c r="K198" s="40"/>
      <c r="L198" s="44"/>
      <c r="M198" s="286"/>
      <c r="N198" s="287"/>
      <c r="O198" s="91"/>
      <c r="P198" s="91"/>
      <c r="Q198" s="91"/>
      <c r="R198" s="91"/>
      <c r="S198" s="91"/>
      <c r="T198" s="92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1571</v>
      </c>
      <c r="AU198" s="17" t="s">
        <v>84</v>
      </c>
    </row>
    <row r="199" s="2" customFormat="1" ht="16.5" customHeight="1">
      <c r="A199" s="38"/>
      <c r="B199" s="39"/>
      <c r="C199" s="218" t="s">
        <v>281</v>
      </c>
      <c r="D199" s="218" t="s">
        <v>152</v>
      </c>
      <c r="E199" s="219" t="s">
        <v>1683</v>
      </c>
      <c r="F199" s="220" t="s">
        <v>1684</v>
      </c>
      <c r="G199" s="221" t="s">
        <v>292</v>
      </c>
      <c r="H199" s="222">
        <v>1</v>
      </c>
      <c r="I199" s="223"/>
      <c r="J199" s="224">
        <f>ROUND(I199*H199,2)</f>
        <v>0</v>
      </c>
      <c r="K199" s="220" t="s">
        <v>1</v>
      </c>
      <c r="L199" s="44"/>
      <c r="M199" s="225" t="s">
        <v>1</v>
      </c>
      <c r="N199" s="226" t="s">
        <v>41</v>
      </c>
      <c r="O199" s="91"/>
      <c r="P199" s="227">
        <f>O199*H199</f>
        <v>0</v>
      </c>
      <c r="Q199" s="227">
        <v>0</v>
      </c>
      <c r="R199" s="227">
        <f>Q199*H199</f>
        <v>0</v>
      </c>
      <c r="S199" s="227">
        <v>0</v>
      </c>
      <c r="T199" s="228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9" t="s">
        <v>157</v>
      </c>
      <c r="AT199" s="229" t="s">
        <v>152</v>
      </c>
      <c r="AU199" s="229" t="s">
        <v>84</v>
      </c>
      <c r="AY199" s="17" t="s">
        <v>150</v>
      </c>
      <c r="BE199" s="230">
        <f>IF(N199="základní",J199,0)</f>
        <v>0</v>
      </c>
      <c r="BF199" s="230">
        <f>IF(N199="snížená",J199,0)</f>
        <v>0</v>
      </c>
      <c r="BG199" s="230">
        <f>IF(N199="zákl. přenesená",J199,0)</f>
        <v>0</v>
      </c>
      <c r="BH199" s="230">
        <f>IF(N199="sníž. přenesená",J199,0)</f>
        <v>0</v>
      </c>
      <c r="BI199" s="230">
        <f>IF(N199="nulová",J199,0)</f>
        <v>0</v>
      </c>
      <c r="BJ199" s="17" t="s">
        <v>84</v>
      </c>
      <c r="BK199" s="230">
        <f>ROUND(I199*H199,2)</f>
        <v>0</v>
      </c>
      <c r="BL199" s="17" t="s">
        <v>157</v>
      </c>
      <c r="BM199" s="229" t="s">
        <v>431</v>
      </c>
    </row>
    <row r="200" s="2" customFormat="1">
      <c r="A200" s="38"/>
      <c r="B200" s="39"/>
      <c r="C200" s="40"/>
      <c r="D200" s="233" t="s">
        <v>1571</v>
      </c>
      <c r="E200" s="40"/>
      <c r="F200" s="284" t="s">
        <v>1685</v>
      </c>
      <c r="G200" s="40"/>
      <c r="H200" s="40"/>
      <c r="I200" s="285"/>
      <c r="J200" s="40"/>
      <c r="K200" s="40"/>
      <c r="L200" s="44"/>
      <c r="M200" s="286"/>
      <c r="N200" s="287"/>
      <c r="O200" s="91"/>
      <c r="P200" s="91"/>
      <c r="Q200" s="91"/>
      <c r="R200" s="91"/>
      <c r="S200" s="91"/>
      <c r="T200" s="92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1571</v>
      </c>
      <c r="AU200" s="17" t="s">
        <v>84</v>
      </c>
    </row>
    <row r="201" s="12" customFormat="1" ht="25.92" customHeight="1">
      <c r="A201" s="12"/>
      <c r="B201" s="202"/>
      <c r="C201" s="203"/>
      <c r="D201" s="204" t="s">
        <v>75</v>
      </c>
      <c r="E201" s="205" t="s">
        <v>1686</v>
      </c>
      <c r="F201" s="205" t="s">
        <v>1687</v>
      </c>
      <c r="G201" s="203"/>
      <c r="H201" s="203"/>
      <c r="I201" s="206"/>
      <c r="J201" s="207">
        <f>BK201</f>
        <v>0</v>
      </c>
      <c r="K201" s="203"/>
      <c r="L201" s="208"/>
      <c r="M201" s="209"/>
      <c r="N201" s="210"/>
      <c r="O201" s="210"/>
      <c r="P201" s="211">
        <f>SUM(P202:P209)</f>
        <v>0</v>
      </c>
      <c r="Q201" s="210"/>
      <c r="R201" s="211">
        <f>SUM(R202:R209)</f>
        <v>0</v>
      </c>
      <c r="S201" s="210"/>
      <c r="T201" s="212">
        <f>SUM(T202:T209)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13" t="s">
        <v>84</v>
      </c>
      <c r="AT201" s="214" t="s">
        <v>75</v>
      </c>
      <c r="AU201" s="214" t="s">
        <v>76</v>
      </c>
      <c r="AY201" s="213" t="s">
        <v>150</v>
      </c>
      <c r="BK201" s="215">
        <f>SUM(BK202:BK209)</f>
        <v>0</v>
      </c>
    </row>
    <row r="202" s="2" customFormat="1" ht="16.5" customHeight="1">
      <c r="A202" s="38"/>
      <c r="B202" s="39"/>
      <c r="C202" s="218" t="s">
        <v>424</v>
      </c>
      <c r="D202" s="218" t="s">
        <v>152</v>
      </c>
      <c r="E202" s="219" t="s">
        <v>1688</v>
      </c>
      <c r="F202" s="220" t="s">
        <v>1689</v>
      </c>
      <c r="G202" s="221" t="s">
        <v>326</v>
      </c>
      <c r="H202" s="222">
        <v>273</v>
      </c>
      <c r="I202" s="223"/>
      <c r="J202" s="224">
        <f>ROUND(I202*H202,2)</f>
        <v>0</v>
      </c>
      <c r="K202" s="220" t="s">
        <v>1</v>
      </c>
      <c r="L202" s="44"/>
      <c r="M202" s="225" t="s">
        <v>1</v>
      </c>
      <c r="N202" s="226" t="s">
        <v>41</v>
      </c>
      <c r="O202" s="91"/>
      <c r="P202" s="227">
        <f>O202*H202</f>
        <v>0</v>
      </c>
      <c r="Q202" s="227">
        <v>0</v>
      </c>
      <c r="R202" s="227">
        <f>Q202*H202</f>
        <v>0</v>
      </c>
      <c r="S202" s="227">
        <v>0</v>
      </c>
      <c r="T202" s="228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9" t="s">
        <v>157</v>
      </c>
      <c r="AT202" s="229" t="s">
        <v>152</v>
      </c>
      <c r="AU202" s="229" t="s">
        <v>84</v>
      </c>
      <c r="AY202" s="17" t="s">
        <v>150</v>
      </c>
      <c r="BE202" s="230">
        <f>IF(N202="základní",J202,0)</f>
        <v>0</v>
      </c>
      <c r="BF202" s="230">
        <f>IF(N202="snížená",J202,0)</f>
        <v>0</v>
      </c>
      <c r="BG202" s="230">
        <f>IF(N202="zákl. přenesená",J202,0)</f>
        <v>0</v>
      </c>
      <c r="BH202" s="230">
        <f>IF(N202="sníž. přenesená",J202,0)</f>
        <v>0</v>
      </c>
      <c r="BI202" s="230">
        <f>IF(N202="nulová",J202,0)</f>
        <v>0</v>
      </c>
      <c r="BJ202" s="17" t="s">
        <v>84</v>
      </c>
      <c r="BK202" s="230">
        <f>ROUND(I202*H202,2)</f>
        <v>0</v>
      </c>
      <c r="BL202" s="17" t="s">
        <v>157</v>
      </c>
      <c r="BM202" s="229" t="s">
        <v>435</v>
      </c>
    </row>
    <row r="203" s="2" customFormat="1" ht="16.5" customHeight="1">
      <c r="A203" s="38"/>
      <c r="B203" s="39"/>
      <c r="C203" s="218" t="s">
        <v>293</v>
      </c>
      <c r="D203" s="218" t="s">
        <v>152</v>
      </c>
      <c r="E203" s="219" t="s">
        <v>1629</v>
      </c>
      <c r="F203" s="220" t="s">
        <v>1630</v>
      </c>
      <c r="G203" s="221" t="s">
        <v>292</v>
      </c>
      <c r="H203" s="222">
        <v>10</v>
      </c>
      <c r="I203" s="223"/>
      <c r="J203" s="224">
        <f>ROUND(I203*H203,2)</f>
        <v>0</v>
      </c>
      <c r="K203" s="220" t="s">
        <v>1</v>
      </c>
      <c r="L203" s="44"/>
      <c r="M203" s="225" t="s">
        <v>1</v>
      </c>
      <c r="N203" s="226" t="s">
        <v>41</v>
      </c>
      <c r="O203" s="91"/>
      <c r="P203" s="227">
        <f>O203*H203</f>
        <v>0</v>
      </c>
      <c r="Q203" s="227">
        <v>0</v>
      </c>
      <c r="R203" s="227">
        <f>Q203*H203</f>
        <v>0</v>
      </c>
      <c r="S203" s="227">
        <v>0</v>
      </c>
      <c r="T203" s="228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9" t="s">
        <v>157</v>
      </c>
      <c r="AT203" s="229" t="s">
        <v>152</v>
      </c>
      <c r="AU203" s="229" t="s">
        <v>84</v>
      </c>
      <c r="AY203" s="17" t="s">
        <v>150</v>
      </c>
      <c r="BE203" s="230">
        <f>IF(N203="základní",J203,0)</f>
        <v>0</v>
      </c>
      <c r="BF203" s="230">
        <f>IF(N203="snížená",J203,0)</f>
        <v>0</v>
      </c>
      <c r="BG203" s="230">
        <f>IF(N203="zákl. přenesená",J203,0)</f>
        <v>0</v>
      </c>
      <c r="BH203" s="230">
        <f>IF(N203="sníž. přenesená",J203,0)</f>
        <v>0</v>
      </c>
      <c r="BI203" s="230">
        <f>IF(N203="nulová",J203,0)</f>
        <v>0</v>
      </c>
      <c r="BJ203" s="17" t="s">
        <v>84</v>
      </c>
      <c r="BK203" s="230">
        <f>ROUND(I203*H203,2)</f>
        <v>0</v>
      </c>
      <c r="BL203" s="17" t="s">
        <v>157</v>
      </c>
      <c r="BM203" s="229" t="s">
        <v>442</v>
      </c>
    </row>
    <row r="204" s="2" customFormat="1" ht="16.5" customHeight="1">
      <c r="A204" s="38"/>
      <c r="B204" s="39"/>
      <c r="C204" s="218" t="s">
        <v>432</v>
      </c>
      <c r="D204" s="218" t="s">
        <v>152</v>
      </c>
      <c r="E204" s="219" t="s">
        <v>1631</v>
      </c>
      <c r="F204" s="220" t="s">
        <v>1632</v>
      </c>
      <c r="G204" s="221" t="s">
        <v>292</v>
      </c>
      <c r="H204" s="222">
        <v>20</v>
      </c>
      <c r="I204" s="223"/>
      <c r="J204" s="224">
        <f>ROUND(I204*H204,2)</f>
        <v>0</v>
      </c>
      <c r="K204" s="220" t="s">
        <v>1</v>
      </c>
      <c r="L204" s="44"/>
      <c r="M204" s="225" t="s">
        <v>1</v>
      </c>
      <c r="N204" s="226" t="s">
        <v>41</v>
      </c>
      <c r="O204" s="91"/>
      <c r="P204" s="227">
        <f>O204*H204</f>
        <v>0</v>
      </c>
      <c r="Q204" s="227">
        <v>0</v>
      </c>
      <c r="R204" s="227">
        <f>Q204*H204</f>
        <v>0</v>
      </c>
      <c r="S204" s="227">
        <v>0</v>
      </c>
      <c r="T204" s="228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29" t="s">
        <v>157</v>
      </c>
      <c r="AT204" s="229" t="s">
        <v>152</v>
      </c>
      <c r="AU204" s="229" t="s">
        <v>84</v>
      </c>
      <c r="AY204" s="17" t="s">
        <v>150</v>
      </c>
      <c r="BE204" s="230">
        <f>IF(N204="základní",J204,0)</f>
        <v>0</v>
      </c>
      <c r="BF204" s="230">
        <f>IF(N204="snížená",J204,0)</f>
        <v>0</v>
      </c>
      <c r="BG204" s="230">
        <f>IF(N204="zákl. přenesená",J204,0)</f>
        <v>0</v>
      </c>
      <c r="BH204" s="230">
        <f>IF(N204="sníž. přenesená",J204,0)</f>
        <v>0</v>
      </c>
      <c r="BI204" s="230">
        <f>IF(N204="nulová",J204,0)</f>
        <v>0</v>
      </c>
      <c r="BJ204" s="17" t="s">
        <v>84</v>
      </c>
      <c r="BK204" s="230">
        <f>ROUND(I204*H204,2)</f>
        <v>0</v>
      </c>
      <c r="BL204" s="17" t="s">
        <v>157</v>
      </c>
      <c r="BM204" s="229" t="s">
        <v>446</v>
      </c>
    </row>
    <row r="205" s="2" customFormat="1" ht="16.5" customHeight="1">
      <c r="A205" s="38"/>
      <c r="B205" s="39"/>
      <c r="C205" s="218" t="s">
        <v>296</v>
      </c>
      <c r="D205" s="218" t="s">
        <v>152</v>
      </c>
      <c r="E205" s="219" t="s">
        <v>1690</v>
      </c>
      <c r="F205" s="220" t="s">
        <v>1691</v>
      </c>
      <c r="G205" s="221" t="s">
        <v>292</v>
      </c>
      <c r="H205" s="222">
        <v>10</v>
      </c>
      <c r="I205" s="223"/>
      <c r="J205" s="224">
        <f>ROUND(I205*H205,2)</f>
        <v>0</v>
      </c>
      <c r="K205" s="220" t="s">
        <v>1</v>
      </c>
      <c r="L205" s="44"/>
      <c r="M205" s="225" t="s">
        <v>1</v>
      </c>
      <c r="N205" s="226" t="s">
        <v>41</v>
      </c>
      <c r="O205" s="91"/>
      <c r="P205" s="227">
        <f>O205*H205</f>
        <v>0</v>
      </c>
      <c r="Q205" s="227">
        <v>0</v>
      </c>
      <c r="R205" s="227">
        <f>Q205*H205</f>
        <v>0</v>
      </c>
      <c r="S205" s="227">
        <v>0</v>
      </c>
      <c r="T205" s="228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9" t="s">
        <v>157</v>
      </c>
      <c r="AT205" s="229" t="s">
        <v>152</v>
      </c>
      <c r="AU205" s="229" t="s">
        <v>84</v>
      </c>
      <c r="AY205" s="17" t="s">
        <v>150</v>
      </c>
      <c r="BE205" s="230">
        <f>IF(N205="základní",J205,0)</f>
        <v>0</v>
      </c>
      <c r="BF205" s="230">
        <f>IF(N205="snížená",J205,0)</f>
        <v>0</v>
      </c>
      <c r="BG205" s="230">
        <f>IF(N205="zákl. přenesená",J205,0)</f>
        <v>0</v>
      </c>
      <c r="BH205" s="230">
        <f>IF(N205="sníž. přenesená",J205,0)</f>
        <v>0</v>
      </c>
      <c r="BI205" s="230">
        <f>IF(N205="nulová",J205,0)</f>
        <v>0</v>
      </c>
      <c r="BJ205" s="17" t="s">
        <v>84</v>
      </c>
      <c r="BK205" s="230">
        <f>ROUND(I205*H205,2)</f>
        <v>0</v>
      </c>
      <c r="BL205" s="17" t="s">
        <v>157</v>
      </c>
      <c r="BM205" s="229" t="s">
        <v>703</v>
      </c>
    </row>
    <row r="206" s="2" customFormat="1" ht="16.5" customHeight="1">
      <c r="A206" s="38"/>
      <c r="B206" s="39"/>
      <c r="C206" s="218" t="s">
        <v>443</v>
      </c>
      <c r="D206" s="218" t="s">
        <v>152</v>
      </c>
      <c r="E206" s="219" t="s">
        <v>1692</v>
      </c>
      <c r="F206" s="220" t="s">
        <v>1693</v>
      </c>
      <c r="G206" s="221" t="s">
        <v>292</v>
      </c>
      <c r="H206" s="222">
        <v>10</v>
      </c>
      <c r="I206" s="223"/>
      <c r="J206" s="224">
        <f>ROUND(I206*H206,2)</f>
        <v>0</v>
      </c>
      <c r="K206" s="220" t="s">
        <v>1</v>
      </c>
      <c r="L206" s="44"/>
      <c r="M206" s="225" t="s">
        <v>1</v>
      </c>
      <c r="N206" s="226" t="s">
        <v>41</v>
      </c>
      <c r="O206" s="91"/>
      <c r="P206" s="227">
        <f>O206*H206</f>
        <v>0</v>
      </c>
      <c r="Q206" s="227">
        <v>0</v>
      </c>
      <c r="R206" s="227">
        <f>Q206*H206</f>
        <v>0</v>
      </c>
      <c r="S206" s="227">
        <v>0</v>
      </c>
      <c r="T206" s="228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9" t="s">
        <v>157</v>
      </c>
      <c r="AT206" s="229" t="s">
        <v>152</v>
      </c>
      <c r="AU206" s="229" t="s">
        <v>84</v>
      </c>
      <c r="AY206" s="17" t="s">
        <v>150</v>
      </c>
      <c r="BE206" s="230">
        <f>IF(N206="základní",J206,0)</f>
        <v>0</v>
      </c>
      <c r="BF206" s="230">
        <f>IF(N206="snížená",J206,0)</f>
        <v>0</v>
      </c>
      <c r="BG206" s="230">
        <f>IF(N206="zákl. přenesená",J206,0)</f>
        <v>0</v>
      </c>
      <c r="BH206" s="230">
        <f>IF(N206="sníž. přenesená",J206,0)</f>
        <v>0</v>
      </c>
      <c r="BI206" s="230">
        <f>IF(N206="nulová",J206,0)</f>
        <v>0</v>
      </c>
      <c r="BJ206" s="17" t="s">
        <v>84</v>
      </c>
      <c r="BK206" s="230">
        <f>ROUND(I206*H206,2)</f>
        <v>0</v>
      </c>
      <c r="BL206" s="17" t="s">
        <v>157</v>
      </c>
      <c r="BM206" s="229" t="s">
        <v>451</v>
      </c>
    </row>
    <row r="207" s="2" customFormat="1" ht="16.5" customHeight="1">
      <c r="A207" s="38"/>
      <c r="B207" s="39"/>
      <c r="C207" s="218" t="s">
        <v>300</v>
      </c>
      <c r="D207" s="218" t="s">
        <v>152</v>
      </c>
      <c r="E207" s="219" t="s">
        <v>1694</v>
      </c>
      <c r="F207" s="220" t="s">
        <v>1695</v>
      </c>
      <c r="G207" s="221" t="s">
        <v>1696</v>
      </c>
      <c r="H207" s="222">
        <v>1</v>
      </c>
      <c r="I207" s="223"/>
      <c r="J207" s="224">
        <f>ROUND(I207*H207,2)</f>
        <v>0</v>
      </c>
      <c r="K207" s="220" t="s">
        <v>1</v>
      </c>
      <c r="L207" s="44"/>
      <c r="M207" s="225" t="s">
        <v>1</v>
      </c>
      <c r="N207" s="226" t="s">
        <v>41</v>
      </c>
      <c r="O207" s="91"/>
      <c r="P207" s="227">
        <f>O207*H207</f>
        <v>0</v>
      </c>
      <c r="Q207" s="227">
        <v>0</v>
      </c>
      <c r="R207" s="227">
        <f>Q207*H207</f>
        <v>0</v>
      </c>
      <c r="S207" s="227">
        <v>0</v>
      </c>
      <c r="T207" s="228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29" t="s">
        <v>157</v>
      </c>
      <c r="AT207" s="229" t="s">
        <v>152</v>
      </c>
      <c r="AU207" s="229" t="s">
        <v>84</v>
      </c>
      <c r="AY207" s="17" t="s">
        <v>150</v>
      </c>
      <c r="BE207" s="230">
        <f>IF(N207="základní",J207,0)</f>
        <v>0</v>
      </c>
      <c r="BF207" s="230">
        <f>IF(N207="snížená",J207,0)</f>
        <v>0</v>
      </c>
      <c r="BG207" s="230">
        <f>IF(N207="zákl. přenesená",J207,0)</f>
        <v>0</v>
      </c>
      <c r="BH207" s="230">
        <f>IF(N207="sníž. přenesená",J207,0)</f>
        <v>0</v>
      </c>
      <c r="BI207" s="230">
        <f>IF(N207="nulová",J207,0)</f>
        <v>0</v>
      </c>
      <c r="BJ207" s="17" t="s">
        <v>84</v>
      </c>
      <c r="BK207" s="230">
        <f>ROUND(I207*H207,2)</f>
        <v>0</v>
      </c>
      <c r="BL207" s="17" t="s">
        <v>157</v>
      </c>
      <c r="BM207" s="229" t="s">
        <v>454</v>
      </c>
    </row>
    <row r="208" s="2" customFormat="1" ht="16.5" customHeight="1">
      <c r="A208" s="38"/>
      <c r="B208" s="39"/>
      <c r="C208" s="218" t="s">
        <v>448</v>
      </c>
      <c r="D208" s="218" t="s">
        <v>152</v>
      </c>
      <c r="E208" s="219" t="s">
        <v>1697</v>
      </c>
      <c r="F208" s="220" t="s">
        <v>1698</v>
      </c>
      <c r="G208" s="221" t="s">
        <v>292</v>
      </c>
      <c r="H208" s="222">
        <v>10</v>
      </c>
      <c r="I208" s="223"/>
      <c r="J208" s="224">
        <f>ROUND(I208*H208,2)</f>
        <v>0</v>
      </c>
      <c r="K208" s="220" t="s">
        <v>1</v>
      </c>
      <c r="L208" s="44"/>
      <c r="M208" s="225" t="s">
        <v>1</v>
      </c>
      <c r="N208" s="226" t="s">
        <v>41</v>
      </c>
      <c r="O208" s="91"/>
      <c r="P208" s="227">
        <f>O208*H208</f>
        <v>0</v>
      </c>
      <c r="Q208" s="227">
        <v>0</v>
      </c>
      <c r="R208" s="227">
        <f>Q208*H208</f>
        <v>0</v>
      </c>
      <c r="S208" s="227">
        <v>0</v>
      </c>
      <c r="T208" s="228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9" t="s">
        <v>157</v>
      </c>
      <c r="AT208" s="229" t="s">
        <v>152</v>
      </c>
      <c r="AU208" s="229" t="s">
        <v>84</v>
      </c>
      <c r="AY208" s="17" t="s">
        <v>150</v>
      </c>
      <c r="BE208" s="230">
        <f>IF(N208="základní",J208,0)</f>
        <v>0</v>
      </c>
      <c r="BF208" s="230">
        <f>IF(N208="snížená",J208,0)</f>
        <v>0</v>
      </c>
      <c r="BG208" s="230">
        <f>IF(N208="zákl. přenesená",J208,0)</f>
        <v>0</v>
      </c>
      <c r="BH208" s="230">
        <f>IF(N208="sníž. přenesená",J208,0)</f>
        <v>0</v>
      </c>
      <c r="BI208" s="230">
        <f>IF(N208="nulová",J208,0)</f>
        <v>0</v>
      </c>
      <c r="BJ208" s="17" t="s">
        <v>84</v>
      </c>
      <c r="BK208" s="230">
        <f>ROUND(I208*H208,2)</f>
        <v>0</v>
      </c>
      <c r="BL208" s="17" t="s">
        <v>157</v>
      </c>
      <c r="BM208" s="229" t="s">
        <v>459</v>
      </c>
    </row>
    <row r="209" s="2" customFormat="1" ht="16.5" customHeight="1">
      <c r="A209" s="38"/>
      <c r="B209" s="39"/>
      <c r="C209" s="218" t="s">
        <v>304</v>
      </c>
      <c r="D209" s="218" t="s">
        <v>152</v>
      </c>
      <c r="E209" s="219" t="s">
        <v>1699</v>
      </c>
      <c r="F209" s="220" t="s">
        <v>1700</v>
      </c>
      <c r="G209" s="221" t="s">
        <v>292</v>
      </c>
      <c r="H209" s="222">
        <v>1</v>
      </c>
      <c r="I209" s="223"/>
      <c r="J209" s="224">
        <f>ROUND(I209*H209,2)</f>
        <v>0</v>
      </c>
      <c r="K209" s="220" t="s">
        <v>1</v>
      </c>
      <c r="L209" s="44"/>
      <c r="M209" s="225" t="s">
        <v>1</v>
      </c>
      <c r="N209" s="226" t="s">
        <v>41</v>
      </c>
      <c r="O209" s="91"/>
      <c r="P209" s="227">
        <f>O209*H209</f>
        <v>0</v>
      </c>
      <c r="Q209" s="227">
        <v>0</v>
      </c>
      <c r="R209" s="227">
        <f>Q209*H209</f>
        <v>0</v>
      </c>
      <c r="S209" s="227">
        <v>0</v>
      </c>
      <c r="T209" s="228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9" t="s">
        <v>157</v>
      </c>
      <c r="AT209" s="229" t="s">
        <v>152</v>
      </c>
      <c r="AU209" s="229" t="s">
        <v>84</v>
      </c>
      <c r="AY209" s="17" t="s">
        <v>150</v>
      </c>
      <c r="BE209" s="230">
        <f>IF(N209="základní",J209,0)</f>
        <v>0</v>
      </c>
      <c r="BF209" s="230">
        <f>IF(N209="snížená",J209,0)</f>
        <v>0</v>
      </c>
      <c r="BG209" s="230">
        <f>IF(N209="zákl. přenesená",J209,0)</f>
        <v>0</v>
      </c>
      <c r="BH209" s="230">
        <f>IF(N209="sníž. přenesená",J209,0)</f>
        <v>0</v>
      </c>
      <c r="BI209" s="230">
        <f>IF(N209="nulová",J209,0)</f>
        <v>0</v>
      </c>
      <c r="BJ209" s="17" t="s">
        <v>84</v>
      </c>
      <c r="BK209" s="230">
        <f>ROUND(I209*H209,2)</f>
        <v>0</v>
      </c>
      <c r="BL209" s="17" t="s">
        <v>157</v>
      </c>
      <c r="BM209" s="229" t="s">
        <v>463</v>
      </c>
    </row>
    <row r="210" s="12" customFormat="1" ht="25.92" customHeight="1">
      <c r="A210" s="12"/>
      <c r="B210" s="202"/>
      <c r="C210" s="203"/>
      <c r="D210" s="204" t="s">
        <v>75</v>
      </c>
      <c r="E210" s="205" t="s">
        <v>1701</v>
      </c>
      <c r="F210" s="205" t="s">
        <v>1702</v>
      </c>
      <c r="G210" s="203"/>
      <c r="H210" s="203"/>
      <c r="I210" s="206"/>
      <c r="J210" s="207">
        <f>BK210</f>
        <v>0</v>
      </c>
      <c r="K210" s="203"/>
      <c r="L210" s="208"/>
      <c r="M210" s="209"/>
      <c r="N210" s="210"/>
      <c r="O210" s="210"/>
      <c r="P210" s="211">
        <f>SUM(P211:P222)</f>
        <v>0</v>
      </c>
      <c r="Q210" s="210"/>
      <c r="R210" s="211">
        <f>SUM(R211:R222)</f>
        <v>0</v>
      </c>
      <c r="S210" s="210"/>
      <c r="T210" s="212">
        <f>SUM(T211:T222)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13" t="s">
        <v>84</v>
      </c>
      <c r="AT210" s="214" t="s">
        <v>75</v>
      </c>
      <c r="AU210" s="214" t="s">
        <v>76</v>
      </c>
      <c r="AY210" s="213" t="s">
        <v>150</v>
      </c>
      <c r="BK210" s="215">
        <f>SUM(BK211:BK222)</f>
        <v>0</v>
      </c>
    </row>
    <row r="211" s="2" customFormat="1" ht="16.5" customHeight="1">
      <c r="A211" s="38"/>
      <c r="B211" s="39"/>
      <c r="C211" s="218" t="s">
        <v>456</v>
      </c>
      <c r="D211" s="218" t="s">
        <v>152</v>
      </c>
      <c r="E211" s="219" t="s">
        <v>1703</v>
      </c>
      <c r="F211" s="220" t="s">
        <v>1704</v>
      </c>
      <c r="G211" s="221" t="s">
        <v>292</v>
      </c>
      <c r="H211" s="222">
        <v>10</v>
      </c>
      <c r="I211" s="223"/>
      <c r="J211" s="224">
        <f>ROUND(I211*H211,2)</f>
        <v>0</v>
      </c>
      <c r="K211" s="220" t="s">
        <v>1</v>
      </c>
      <c r="L211" s="44"/>
      <c r="M211" s="225" t="s">
        <v>1</v>
      </c>
      <c r="N211" s="226" t="s">
        <v>41</v>
      </c>
      <c r="O211" s="91"/>
      <c r="P211" s="227">
        <f>O211*H211</f>
        <v>0</v>
      </c>
      <c r="Q211" s="227">
        <v>0</v>
      </c>
      <c r="R211" s="227">
        <f>Q211*H211</f>
        <v>0</v>
      </c>
      <c r="S211" s="227">
        <v>0</v>
      </c>
      <c r="T211" s="228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9" t="s">
        <v>157</v>
      </c>
      <c r="AT211" s="229" t="s">
        <v>152</v>
      </c>
      <c r="AU211" s="229" t="s">
        <v>84</v>
      </c>
      <c r="AY211" s="17" t="s">
        <v>150</v>
      </c>
      <c r="BE211" s="230">
        <f>IF(N211="základní",J211,0)</f>
        <v>0</v>
      </c>
      <c r="BF211" s="230">
        <f>IF(N211="snížená",J211,0)</f>
        <v>0</v>
      </c>
      <c r="BG211" s="230">
        <f>IF(N211="zákl. přenesená",J211,0)</f>
        <v>0</v>
      </c>
      <c r="BH211" s="230">
        <f>IF(N211="sníž. přenesená",J211,0)</f>
        <v>0</v>
      </c>
      <c r="BI211" s="230">
        <f>IF(N211="nulová",J211,0)</f>
        <v>0</v>
      </c>
      <c r="BJ211" s="17" t="s">
        <v>84</v>
      </c>
      <c r="BK211" s="230">
        <f>ROUND(I211*H211,2)</f>
        <v>0</v>
      </c>
      <c r="BL211" s="17" t="s">
        <v>157</v>
      </c>
      <c r="BM211" s="229" t="s">
        <v>468</v>
      </c>
    </row>
    <row r="212" s="2" customFormat="1">
      <c r="A212" s="38"/>
      <c r="B212" s="39"/>
      <c r="C212" s="40"/>
      <c r="D212" s="233" t="s">
        <v>1571</v>
      </c>
      <c r="E212" s="40"/>
      <c r="F212" s="284" t="s">
        <v>1705</v>
      </c>
      <c r="G212" s="40"/>
      <c r="H212" s="40"/>
      <c r="I212" s="285"/>
      <c r="J212" s="40"/>
      <c r="K212" s="40"/>
      <c r="L212" s="44"/>
      <c r="M212" s="286"/>
      <c r="N212" s="287"/>
      <c r="O212" s="91"/>
      <c r="P212" s="91"/>
      <c r="Q212" s="91"/>
      <c r="R212" s="91"/>
      <c r="S212" s="91"/>
      <c r="T212" s="92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7" t="s">
        <v>1571</v>
      </c>
      <c r="AU212" s="17" t="s">
        <v>84</v>
      </c>
    </row>
    <row r="213" s="2" customFormat="1" ht="16.5" customHeight="1">
      <c r="A213" s="38"/>
      <c r="B213" s="39"/>
      <c r="C213" s="218" t="s">
        <v>308</v>
      </c>
      <c r="D213" s="218" t="s">
        <v>152</v>
      </c>
      <c r="E213" s="219" t="s">
        <v>1706</v>
      </c>
      <c r="F213" s="220" t="s">
        <v>1707</v>
      </c>
      <c r="G213" s="221" t="s">
        <v>292</v>
      </c>
      <c r="H213" s="222">
        <v>10</v>
      </c>
      <c r="I213" s="223"/>
      <c r="J213" s="224">
        <f>ROUND(I213*H213,2)</f>
        <v>0</v>
      </c>
      <c r="K213" s="220" t="s">
        <v>1</v>
      </c>
      <c r="L213" s="44"/>
      <c r="M213" s="225" t="s">
        <v>1</v>
      </c>
      <c r="N213" s="226" t="s">
        <v>41</v>
      </c>
      <c r="O213" s="91"/>
      <c r="P213" s="227">
        <f>O213*H213</f>
        <v>0</v>
      </c>
      <c r="Q213" s="227">
        <v>0</v>
      </c>
      <c r="R213" s="227">
        <f>Q213*H213</f>
        <v>0</v>
      </c>
      <c r="S213" s="227">
        <v>0</v>
      </c>
      <c r="T213" s="228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9" t="s">
        <v>157</v>
      </c>
      <c r="AT213" s="229" t="s">
        <v>152</v>
      </c>
      <c r="AU213" s="229" t="s">
        <v>84</v>
      </c>
      <c r="AY213" s="17" t="s">
        <v>150</v>
      </c>
      <c r="BE213" s="230">
        <f>IF(N213="základní",J213,0)</f>
        <v>0</v>
      </c>
      <c r="BF213" s="230">
        <f>IF(N213="snížená",J213,0)</f>
        <v>0</v>
      </c>
      <c r="BG213" s="230">
        <f>IF(N213="zákl. přenesená",J213,0)</f>
        <v>0</v>
      </c>
      <c r="BH213" s="230">
        <f>IF(N213="sníž. přenesená",J213,0)</f>
        <v>0</v>
      </c>
      <c r="BI213" s="230">
        <f>IF(N213="nulová",J213,0)</f>
        <v>0</v>
      </c>
      <c r="BJ213" s="17" t="s">
        <v>84</v>
      </c>
      <c r="BK213" s="230">
        <f>ROUND(I213*H213,2)</f>
        <v>0</v>
      </c>
      <c r="BL213" s="17" t="s">
        <v>157</v>
      </c>
      <c r="BM213" s="229" t="s">
        <v>472</v>
      </c>
    </row>
    <row r="214" s="2" customFormat="1" ht="16.5" customHeight="1">
      <c r="A214" s="38"/>
      <c r="B214" s="39"/>
      <c r="C214" s="218" t="s">
        <v>465</v>
      </c>
      <c r="D214" s="218" t="s">
        <v>152</v>
      </c>
      <c r="E214" s="219" t="s">
        <v>1708</v>
      </c>
      <c r="F214" s="220" t="s">
        <v>1709</v>
      </c>
      <c r="G214" s="221" t="s">
        <v>292</v>
      </c>
      <c r="H214" s="222">
        <v>2</v>
      </c>
      <c r="I214" s="223"/>
      <c r="J214" s="224">
        <f>ROUND(I214*H214,2)</f>
        <v>0</v>
      </c>
      <c r="K214" s="220" t="s">
        <v>1</v>
      </c>
      <c r="L214" s="44"/>
      <c r="M214" s="225" t="s">
        <v>1</v>
      </c>
      <c r="N214" s="226" t="s">
        <v>41</v>
      </c>
      <c r="O214" s="91"/>
      <c r="P214" s="227">
        <f>O214*H214</f>
        <v>0</v>
      </c>
      <c r="Q214" s="227">
        <v>0</v>
      </c>
      <c r="R214" s="227">
        <f>Q214*H214</f>
        <v>0</v>
      </c>
      <c r="S214" s="227">
        <v>0</v>
      </c>
      <c r="T214" s="228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29" t="s">
        <v>157</v>
      </c>
      <c r="AT214" s="229" t="s">
        <v>152</v>
      </c>
      <c r="AU214" s="229" t="s">
        <v>84</v>
      </c>
      <c r="AY214" s="17" t="s">
        <v>150</v>
      </c>
      <c r="BE214" s="230">
        <f>IF(N214="základní",J214,0)</f>
        <v>0</v>
      </c>
      <c r="BF214" s="230">
        <f>IF(N214="snížená",J214,0)</f>
        <v>0</v>
      </c>
      <c r="BG214" s="230">
        <f>IF(N214="zákl. přenesená",J214,0)</f>
        <v>0</v>
      </c>
      <c r="BH214" s="230">
        <f>IF(N214="sníž. přenesená",J214,0)</f>
        <v>0</v>
      </c>
      <c r="BI214" s="230">
        <f>IF(N214="nulová",J214,0)</f>
        <v>0</v>
      </c>
      <c r="BJ214" s="17" t="s">
        <v>84</v>
      </c>
      <c r="BK214" s="230">
        <f>ROUND(I214*H214,2)</f>
        <v>0</v>
      </c>
      <c r="BL214" s="17" t="s">
        <v>157</v>
      </c>
      <c r="BM214" s="229" t="s">
        <v>476</v>
      </c>
    </row>
    <row r="215" s="2" customFormat="1" ht="16.5" customHeight="1">
      <c r="A215" s="38"/>
      <c r="B215" s="39"/>
      <c r="C215" s="218" t="s">
        <v>312</v>
      </c>
      <c r="D215" s="218" t="s">
        <v>152</v>
      </c>
      <c r="E215" s="219" t="s">
        <v>1710</v>
      </c>
      <c r="F215" s="220" t="s">
        <v>1711</v>
      </c>
      <c r="G215" s="221" t="s">
        <v>292</v>
      </c>
      <c r="H215" s="222">
        <v>10</v>
      </c>
      <c r="I215" s="223"/>
      <c r="J215" s="224">
        <f>ROUND(I215*H215,2)</f>
        <v>0</v>
      </c>
      <c r="K215" s="220" t="s">
        <v>1</v>
      </c>
      <c r="L215" s="44"/>
      <c r="M215" s="225" t="s">
        <v>1</v>
      </c>
      <c r="N215" s="226" t="s">
        <v>41</v>
      </c>
      <c r="O215" s="91"/>
      <c r="P215" s="227">
        <f>O215*H215</f>
        <v>0</v>
      </c>
      <c r="Q215" s="227">
        <v>0</v>
      </c>
      <c r="R215" s="227">
        <f>Q215*H215</f>
        <v>0</v>
      </c>
      <c r="S215" s="227">
        <v>0</v>
      </c>
      <c r="T215" s="228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29" t="s">
        <v>157</v>
      </c>
      <c r="AT215" s="229" t="s">
        <v>152</v>
      </c>
      <c r="AU215" s="229" t="s">
        <v>84</v>
      </c>
      <c r="AY215" s="17" t="s">
        <v>150</v>
      </c>
      <c r="BE215" s="230">
        <f>IF(N215="základní",J215,0)</f>
        <v>0</v>
      </c>
      <c r="BF215" s="230">
        <f>IF(N215="snížená",J215,0)</f>
        <v>0</v>
      </c>
      <c r="BG215" s="230">
        <f>IF(N215="zákl. přenesená",J215,0)</f>
        <v>0</v>
      </c>
      <c r="BH215" s="230">
        <f>IF(N215="sníž. přenesená",J215,0)</f>
        <v>0</v>
      </c>
      <c r="BI215" s="230">
        <f>IF(N215="nulová",J215,0)</f>
        <v>0</v>
      </c>
      <c r="BJ215" s="17" t="s">
        <v>84</v>
      </c>
      <c r="BK215" s="230">
        <f>ROUND(I215*H215,2)</f>
        <v>0</v>
      </c>
      <c r="BL215" s="17" t="s">
        <v>157</v>
      </c>
      <c r="BM215" s="229" t="s">
        <v>481</v>
      </c>
    </row>
    <row r="216" s="2" customFormat="1" ht="16.5" customHeight="1">
      <c r="A216" s="38"/>
      <c r="B216" s="39"/>
      <c r="C216" s="218" t="s">
        <v>473</v>
      </c>
      <c r="D216" s="218" t="s">
        <v>152</v>
      </c>
      <c r="E216" s="219" t="s">
        <v>1712</v>
      </c>
      <c r="F216" s="220" t="s">
        <v>1713</v>
      </c>
      <c r="G216" s="221" t="s">
        <v>292</v>
      </c>
      <c r="H216" s="222">
        <v>7</v>
      </c>
      <c r="I216" s="223"/>
      <c r="J216" s="224">
        <f>ROUND(I216*H216,2)</f>
        <v>0</v>
      </c>
      <c r="K216" s="220" t="s">
        <v>1</v>
      </c>
      <c r="L216" s="44"/>
      <c r="M216" s="225" t="s">
        <v>1</v>
      </c>
      <c r="N216" s="226" t="s">
        <v>41</v>
      </c>
      <c r="O216" s="91"/>
      <c r="P216" s="227">
        <f>O216*H216</f>
        <v>0</v>
      </c>
      <c r="Q216" s="227">
        <v>0</v>
      </c>
      <c r="R216" s="227">
        <f>Q216*H216</f>
        <v>0</v>
      </c>
      <c r="S216" s="227">
        <v>0</v>
      </c>
      <c r="T216" s="228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9" t="s">
        <v>157</v>
      </c>
      <c r="AT216" s="229" t="s">
        <v>152</v>
      </c>
      <c r="AU216" s="229" t="s">
        <v>84</v>
      </c>
      <c r="AY216" s="17" t="s">
        <v>150</v>
      </c>
      <c r="BE216" s="230">
        <f>IF(N216="základní",J216,0)</f>
        <v>0</v>
      </c>
      <c r="BF216" s="230">
        <f>IF(N216="snížená",J216,0)</f>
        <v>0</v>
      </c>
      <c r="BG216" s="230">
        <f>IF(N216="zákl. přenesená",J216,0)</f>
        <v>0</v>
      </c>
      <c r="BH216" s="230">
        <f>IF(N216="sníž. přenesená",J216,0)</f>
        <v>0</v>
      </c>
      <c r="BI216" s="230">
        <f>IF(N216="nulová",J216,0)</f>
        <v>0</v>
      </c>
      <c r="BJ216" s="17" t="s">
        <v>84</v>
      </c>
      <c r="BK216" s="230">
        <f>ROUND(I216*H216,2)</f>
        <v>0</v>
      </c>
      <c r="BL216" s="17" t="s">
        <v>157</v>
      </c>
      <c r="BM216" s="229" t="s">
        <v>485</v>
      </c>
    </row>
    <row r="217" s="2" customFormat="1" ht="16.5" customHeight="1">
      <c r="A217" s="38"/>
      <c r="B217" s="39"/>
      <c r="C217" s="218" t="s">
        <v>316</v>
      </c>
      <c r="D217" s="218" t="s">
        <v>152</v>
      </c>
      <c r="E217" s="219" t="s">
        <v>1714</v>
      </c>
      <c r="F217" s="220" t="s">
        <v>1715</v>
      </c>
      <c r="G217" s="221" t="s">
        <v>292</v>
      </c>
      <c r="H217" s="222">
        <v>20</v>
      </c>
      <c r="I217" s="223"/>
      <c r="J217" s="224">
        <f>ROUND(I217*H217,2)</f>
        <v>0</v>
      </c>
      <c r="K217" s="220" t="s">
        <v>1</v>
      </c>
      <c r="L217" s="44"/>
      <c r="M217" s="225" t="s">
        <v>1</v>
      </c>
      <c r="N217" s="226" t="s">
        <v>41</v>
      </c>
      <c r="O217" s="91"/>
      <c r="P217" s="227">
        <f>O217*H217</f>
        <v>0</v>
      </c>
      <c r="Q217" s="227">
        <v>0</v>
      </c>
      <c r="R217" s="227">
        <f>Q217*H217</f>
        <v>0</v>
      </c>
      <c r="S217" s="227">
        <v>0</v>
      </c>
      <c r="T217" s="228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29" t="s">
        <v>157</v>
      </c>
      <c r="AT217" s="229" t="s">
        <v>152</v>
      </c>
      <c r="AU217" s="229" t="s">
        <v>84</v>
      </c>
      <c r="AY217" s="17" t="s">
        <v>150</v>
      </c>
      <c r="BE217" s="230">
        <f>IF(N217="základní",J217,0)</f>
        <v>0</v>
      </c>
      <c r="BF217" s="230">
        <f>IF(N217="snížená",J217,0)</f>
        <v>0</v>
      </c>
      <c r="BG217" s="230">
        <f>IF(N217="zákl. přenesená",J217,0)</f>
        <v>0</v>
      </c>
      <c r="BH217" s="230">
        <f>IF(N217="sníž. přenesená",J217,0)</f>
        <v>0</v>
      </c>
      <c r="BI217" s="230">
        <f>IF(N217="nulová",J217,0)</f>
        <v>0</v>
      </c>
      <c r="BJ217" s="17" t="s">
        <v>84</v>
      </c>
      <c r="BK217" s="230">
        <f>ROUND(I217*H217,2)</f>
        <v>0</v>
      </c>
      <c r="BL217" s="17" t="s">
        <v>157</v>
      </c>
      <c r="BM217" s="229" t="s">
        <v>488</v>
      </c>
    </row>
    <row r="218" s="2" customFormat="1" ht="16.5" customHeight="1">
      <c r="A218" s="38"/>
      <c r="B218" s="39"/>
      <c r="C218" s="218" t="s">
        <v>482</v>
      </c>
      <c r="D218" s="218" t="s">
        <v>152</v>
      </c>
      <c r="E218" s="219" t="s">
        <v>1665</v>
      </c>
      <c r="F218" s="220" t="s">
        <v>1666</v>
      </c>
      <c r="G218" s="221" t="s">
        <v>292</v>
      </c>
      <c r="H218" s="222">
        <v>273</v>
      </c>
      <c r="I218" s="223"/>
      <c r="J218" s="224">
        <f>ROUND(I218*H218,2)</f>
        <v>0</v>
      </c>
      <c r="K218" s="220" t="s">
        <v>1</v>
      </c>
      <c r="L218" s="44"/>
      <c r="M218" s="225" t="s">
        <v>1</v>
      </c>
      <c r="N218" s="226" t="s">
        <v>41</v>
      </c>
      <c r="O218" s="91"/>
      <c r="P218" s="227">
        <f>O218*H218</f>
        <v>0</v>
      </c>
      <c r="Q218" s="227">
        <v>0</v>
      </c>
      <c r="R218" s="227">
        <f>Q218*H218</f>
        <v>0</v>
      </c>
      <c r="S218" s="227">
        <v>0</v>
      </c>
      <c r="T218" s="228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29" t="s">
        <v>157</v>
      </c>
      <c r="AT218" s="229" t="s">
        <v>152</v>
      </c>
      <c r="AU218" s="229" t="s">
        <v>84</v>
      </c>
      <c r="AY218" s="17" t="s">
        <v>150</v>
      </c>
      <c r="BE218" s="230">
        <f>IF(N218="základní",J218,0)</f>
        <v>0</v>
      </c>
      <c r="BF218" s="230">
        <f>IF(N218="snížená",J218,0)</f>
        <v>0</v>
      </c>
      <c r="BG218" s="230">
        <f>IF(N218="zákl. přenesená",J218,0)</f>
        <v>0</v>
      </c>
      <c r="BH218" s="230">
        <f>IF(N218="sníž. přenesená",J218,0)</f>
        <v>0</v>
      </c>
      <c r="BI218" s="230">
        <f>IF(N218="nulová",J218,0)</f>
        <v>0</v>
      </c>
      <c r="BJ218" s="17" t="s">
        <v>84</v>
      </c>
      <c r="BK218" s="230">
        <f>ROUND(I218*H218,2)</f>
        <v>0</v>
      </c>
      <c r="BL218" s="17" t="s">
        <v>157</v>
      </c>
      <c r="BM218" s="229" t="s">
        <v>492</v>
      </c>
    </row>
    <row r="219" s="2" customFormat="1" ht="16.5" customHeight="1">
      <c r="A219" s="38"/>
      <c r="B219" s="39"/>
      <c r="C219" s="218" t="s">
        <v>319</v>
      </c>
      <c r="D219" s="218" t="s">
        <v>152</v>
      </c>
      <c r="E219" s="219" t="s">
        <v>1716</v>
      </c>
      <c r="F219" s="220" t="s">
        <v>1717</v>
      </c>
      <c r="G219" s="221" t="s">
        <v>292</v>
      </c>
      <c r="H219" s="222">
        <v>1</v>
      </c>
      <c r="I219" s="223"/>
      <c r="J219" s="224">
        <f>ROUND(I219*H219,2)</f>
        <v>0</v>
      </c>
      <c r="K219" s="220" t="s">
        <v>1</v>
      </c>
      <c r="L219" s="44"/>
      <c r="M219" s="225" t="s">
        <v>1</v>
      </c>
      <c r="N219" s="226" t="s">
        <v>41</v>
      </c>
      <c r="O219" s="91"/>
      <c r="P219" s="227">
        <f>O219*H219</f>
        <v>0</v>
      </c>
      <c r="Q219" s="227">
        <v>0</v>
      </c>
      <c r="R219" s="227">
        <f>Q219*H219</f>
        <v>0</v>
      </c>
      <c r="S219" s="227">
        <v>0</v>
      </c>
      <c r="T219" s="228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29" t="s">
        <v>157</v>
      </c>
      <c r="AT219" s="229" t="s">
        <v>152</v>
      </c>
      <c r="AU219" s="229" t="s">
        <v>84</v>
      </c>
      <c r="AY219" s="17" t="s">
        <v>150</v>
      </c>
      <c r="BE219" s="230">
        <f>IF(N219="základní",J219,0)</f>
        <v>0</v>
      </c>
      <c r="BF219" s="230">
        <f>IF(N219="snížená",J219,0)</f>
        <v>0</v>
      </c>
      <c r="BG219" s="230">
        <f>IF(N219="zákl. přenesená",J219,0)</f>
        <v>0</v>
      </c>
      <c r="BH219" s="230">
        <f>IF(N219="sníž. přenesená",J219,0)</f>
        <v>0</v>
      </c>
      <c r="BI219" s="230">
        <f>IF(N219="nulová",J219,0)</f>
        <v>0</v>
      </c>
      <c r="BJ219" s="17" t="s">
        <v>84</v>
      </c>
      <c r="BK219" s="230">
        <f>ROUND(I219*H219,2)</f>
        <v>0</v>
      </c>
      <c r="BL219" s="17" t="s">
        <v>157</v>
      </c>
      <c r="BM219" s="229" t="s">
        <v>495</v>
      </c>
    </row>
    <row r="220" s="2" customFormat="1">
      <c r="A220" s="38"/>
      <c r="B220" s="39"/>
      <c r="C220" s="40"/>
      <c r="D220" s="233" t="s">
        <v>1571</v>
      </c>
      <c r="E220" s="40"/>
      <c r="F220" s="284" t="s">
        <v>1718</v>
      </c>
      <c r="G220" s="40"/>
      <c r="H220" s="40"/>
      <c r="I220" s="285"/>
      <c r="J220" s="40"/>
      <c r="K220" s="40"/>
      <c r="L220" s="44"/>
      <c r="M220" s="286"/>
      <c r="N220" s="287"/>
      <c r="O220" s="91"/>
      <c r="P220" s="91"/>
      <c r="Q220" s="91"/>
      <c r="R220" s="91"/>
      <c r="S220" s="91"/>
      <c r="T220" s="92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7" t="s">
        <v>1571</v>
      </c>
      <c r="AU220" s="17" t="s">
        <v>84</v>
      </c>
    </row>
    <row r="221" s="2" customFormat="1" ht="16.5" customHeight="1">
      <c r="A221" s="38"/>
      <c r="B221" s="39"/>
      <c r="C221" s="218" t="s">
        <v>489</v>
      </c>
      <c r="D221" s="218" t="s">
        <v>152</v>
      </c>
      <c r="E221" s="219" t="s">
        <v>1719</v>
      </c>
      <c r="F221" s="220" t="s">
        <v>1720</v>
      </c>
      <c r="G221" s="221" t="s">
        <v>292</v>
      </c>
      <c r="H221" s="222">
        <v>2</v>
      </c>
      <c r="I221" s="223"/>
      <c r="J221" s="224">
        <f>ROUND(I221*H221,2)</f>
        <v>0</v>
      </c>
      <c r="K221" s="220" t="s">
        <v>1</v>
      </c>
      <c r="L221" s="44"/>
      <c r="M221" s="225" t="s">
        <v>1</v>
      </c>
      <c r="N221" s="226" t="s">
        <v>41</v>
      </c>
      <c r="O221" s="91"/>
      <c r="P221" s="227">
        <f>O221*H221</f>
        <v>0</v>
      </c>
      <c r="Q221" s="227">
        <v>0</v>
      </c>
      <c r="R221" s="227">
        <f>Q221*H221</f>
        <v>0</v>
      </c>
      <c r="S221" s="227">
        <v>0</v>
      </c>
      <c r="T221" s="228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29" t="s">
        <v>157</v>
      </c>
      <c r="AT221" s="229" t="s">
        <v>152</v>
      </c>
      <c r="AU221" s="229" t="s">
        <v>84</v>
      </c>
      <c r="AY221" s="17" t="s">
        <v>150</v>
      </c>
      <c r="BE221" s="230">
        <f>IF(N221="základní",J221,0)</f>
        <v>0</v>
      </c>
      <c r="BF221" s="230">
        <f>IF(N221="snížená",J221,0)</f>
        <v>0</v>
      </c>
      <c r="BG221" s="230">
        <f>IF(N221="zákl. přenesená",J221,0)</f>
        <v>0</v>
      </c>
      <c r="BH221" s="230">
        <f>IF(N221="sníž. přenesená",J221,0)</f>
        <v>0</v>
      </c>
      <c r="BI221" s="230">
        <f>IF(N221="nulová",J221,0)</f>
        <v>0</v>
      </c>
      <c r="BJ221" s="17" t="s">
        <v>84</v>
      </c>
      <c r="BK221" s="230">
        <f>ROUND(I221*H221,2)</f>
        <v>0</v>
      </c>
      <c r="BL221" s="17" t="s">
        <v>157</v>
      </c>
      <c r="BM221" s="229" t="s">
        <v>499</v>
      </c>
    </row>
    <row r="222" s="2" customFormat="1">
      <c r="A222" s="38"/>
      <c r="B222" s="39"/>
      <c r="C222" s="40"/>
      <c r="D222" s="233" t="s">
        <v>1571</v>
      </c>
      <c r="E222" s="40"/>
      <c r="F222" s="284" t="s">
        <v>1721</v>
      </c>
      <c r="G222" s="40"/>
      <c r="H222" s="40"/>
      <c r="I222" s="285"/>
      <c r="J222" s="40"/>
      <c r="K222" s="40"/>
      <c r="L222" s="44"/>
      <c r="M222" s="286"/>
      <c r="N222" s="287"/>
      <c r="O222" s="91"/>
      <c r="P222" s="91"/>
      <c r="Q222" s="91"/>
      <c r="R222" s="91"/>
      <c r="S222" s="91"/>
      <c r="T222" s="92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7" t="s">
        <v>1571</v>
      </c>
      <c r="AU222" s="17" t="s">
        <v>84</v>
      </c>
    </row>
    <row r="223" s="12" customFormat="1" ht="25.92" customHeight="1">
      <c r="A223" s="12"/>
      <c r="B223" s="202"/>
      <c r="C223" s="203"/>
      <c r="D223" s="204" t="s">
        <v>75</v>
      </c>
      <c r="E223" s="205" t="s">
        <v>1722</v>
      </c>
      <c r="F223" s="205" t="s">
        <v>1723</v>
      </c>
      <c r="G223" s="203"/>
      <c r="H223" s="203"/>
      <c r="I223" s="206"/>
      <c r="J223" s="207">
        <f>BK223</f>
        <v>0</v>
      </c>
      <c r="K223" s="203"/>
      <c r="L223" s="208"/>
      <c r="M223" s="209"/>
      <c r="N223" s="210"/>
      <c r="O223" s="210"/>
      <c r="P223" s="211">
        <f>SUM(P224:P241)</f>
        <v>0</v>
      </c>
      <c r="Q223" s="210"/>
      <c r="R223" s="211">
        <f>SUM(R224:R241)</f>
        <v>0</v>
      </c>
      <c r="S223" s="210"/>
      <c r="T223" s="212">
        <f>SUM(T224:T241)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13" t="s">
        <v>84</v>
      </c>
      <c r="AT223" s="214" t="s">
        <v>75</v>
      </c>
      <c r="AU223" s="214" t="s">
        <v>76</v>
      </c>
      <c r="AY223" s="213" t="s">
        <v>150</v>
      </c>
      <c r="BK223" s="215">
        <f>SUM(BK224:BK241)</f>
        <v>0</v>
      </c>
    </row>
    <row r="224" s="2" customFormat="1">
      <c r="A224" s="38"/>
      <c r="B224" s="39"/>
      <c r="C224" s="218" t="s">
        <v>323</v>
      </c>
      <c r="D224" s="218" t="s">
        <v>152</v>
      </c>
      <c r="E224" s="219" t="s">
        <v>1724</v>
      </c>
      <c r="F224" s="220" t="s">
        <v>1725</v>
      </c>
      <c r="G224" s="221" t="s">
        <v>326</v>
      </c>
      <c r="H224" s="222">
        <v>796</v>
      </c>
      <c r="I224" s="223"/>
      <c r="J224" s="224">
        <f>ROUND(I224*H224,2)</f>
        <v>0</v>
      </c>
      <c r="K224" s="220" t="s">
        <v>1</v>
      </c>
      <c r="L224" s="44"/>
      <c r="M224" s="225" t="s">
        <v>1</v>
      </c>
      <c r="N224" s="226" t="s">
        <v>41</v>
      </c>
      <c r="O224" s="91"/>
      <c r="P224" s="227">
        <f>O224*H224</f>
        <v>0</v>
      </c>
      <c r="Q224" s="227">
        <v>0</v>
      </c>
      <c r="R224" s="227">
        <f>Q224*H224</f>
        <v>0</v>
      </c>
      <c r="S224" s="227">
        <v>0</v>
      </c>
      <c r="T224" s="228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29" t="s">
        <v>157</v>
      </c>
      <c r="AT224" s="229" t="s">
        <v>152</v>
      </c>
      <c r="AU224" s="229" t="s">
        <v>84</v>
      </c>
      <c r="AY224" s="17" t="s">
        <v>150</v>
      </c>
      <c r="BE224" s="230">
        <f>IF(N224="základní",J224,0)</f>
        <v>0</v>
      </c>
      <c r="BF224" s="230">
        <f>IF(N224="snížená",J224,0)</f>
        <v>0</v>
      </c>
      <c r="BG224" s="230">
        <f>IF(N224="zákl. přenesená",J224,0)</f>
        <v>0</v>
      </c>
      <c r="BH224" s="230">
        <f>IF(N224="sníž. přenesená",J224,0)</f>
        <v>0</v>
      </c>
      <c r="BI224" s="230">
        <f>IF(N224="nulová",J224,0)</f>
        <v>0</v>
      </c>
      <c r="BJ224" s="17" t="s">
        <v>84</v>
      </c>
      <c r="BK224" s="230">
        <f>ROUND(I224*H224,2)</f>
        <v>0</v>
      </c>
      <c r="BL224" s="17" t="s">
        <v>157</v>
      </c>
      <c r="BM224" s="229" t="s">
        <v>502</v>
      </c>
    </row>
    <row r="225" s="2" customFormat="1" ht="21.75" customHeight="1">
      <c r="A225" s="38"/>
      <c r="B225" s="39"/>
      <c r="C225" s="218" t="s">
        <v>496</v>
      </c>
      <c r="D225" s="218" t="s">
        <v>152</v>
      </c>
      <c r="E225" s="219" t="s">
        <v>1726</v>
      </c>
      <c r="F225" s="220" t="s">
        <v>1727</v>
      </c>
      <c r="G225" s="221" t="s">
        <v>326</v>
      </c>
      <c r="H225" s="222">
        <v>62</v>
      </c>
      <c r="I225" s="223"/>
      <c r="J225" s="224">
        <f>ROUND(I225*H225,2)</f>
        <v>0</v>
      </c>
      <c r="K225" s="220" t="s">
        <v>1</v>
      </c>
      <c r="L225" s="44"/>
      <c r="M225" s="225" t="s">
        <v>1</v>
      </c>
      <c r="N225" s="226" t="s">
        <v>41</v>
      </c>
      <c r="O225" s="91"/>
      <c r="P225" s="227">
        <f>O225*H225</f>
        <v>0</v>
      </c>
      <c r="Q225" s="227">
        <v>0</v>
      </c>
      <c r="R225" s="227">
        <f>Q225*H225</f>
        <v>0</v>
      </c>
      <c r="S225" s="227">
        <v>0</v>
      </c>
      <c r="T225" s="228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9" t="s">
        <v>157</v>
      </c>
      <c r="AT225" s="229" t="s">
        <v>152</v>
      </c>
      <c r="AU225" s="229" t="s">
        <v>84</v>
      </c>
      <c r="AY225" s="17" t="s">
        <v>150</v>
      </c>
      <c r="BE225" s="230">
        <f>IF(N225="základní",J225,0)</f>
        <v>0</v>
      </c>
      <c r="BF225" s="230">
        <f>IF(N225="snížená",J225,0)</f>
        <v>0</v>
      </c>
      <c r="BG225" s="230">
        <f>IF(N225="zákl. přenesená",J225,0)</f>
        <v>0</v>
      </c>
      <c r="BH225" s="230">
        <f>IF(N225="sníž. přenesená",J225,0)</f>
        <v>0</v>
      </c>
      <c r="BI225" s="230">
        <f>IF(N225="nulová",J225,0)</f>
        <v>0</v>
      </c>
      <c r="BJ225" s="17" t="s">
        <v>84</v>
      </c>
      <c r="BK225" s="230">
        <f>ROUND(I225*H225,2)</f>
        <v>0</v>
      </c>
      <c r="BL225" s="17" t="s">
        <v>157</v>
      </c>
      <c r="BM225" s="229" t="s">
        <v>507</v>
      </c>
    </row>
    <row r="226" s="2" customFormat="1">
      <c r="A226" s="38"/>
      <c r="B226" s="39"/>
      <c r="C226" s="218" t="s">
        <v>327</v>
      </c>
      <c r="D226" s="218" t="s">
        <v>152</v>
      </c>
      <c r="E226" s="219" t="s">
        <v>1728</v>
      </c>
      <c r="F226" s="220" t="s">
        <v>1729</v>
      </c>
      <c r="G226" s="221" t="s">
        <v>326</v>
      </c>
      <c r="H226" s="222">
        <v>41</v>
      </c>
      <c r="I226" s="223"/>
      <c r="J226" s="224">
        <f>ROUND(I226*H226,2)</f>
        <v>0</v>
      </c>
      <c r="K226" s="220" t="s">
        <v>1</v>
      </c>
      <c r="L226" s="44"/>
      <c r="M226" s="225" t="s">
        <v>1</v>
      </c>
      <c r="N226" s="226" t="s">
        <v>41</v>
      </c>
      <c r="O226" s="91"/>
      <c r="P226" s="227">
        <f>O226*H226</f>
        <v>0</v>
      </c>
      <c r="Q226" s="227">
        <v>0</v>
      </c>
      <c r="R226" s="227">
        <f>Q226*H226</f>
        <v>0</v>
      </c>
      <c r="S226" s="227">
        <v>0</v>
      </c>
      <c r="T226" s="228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29" t="s">
        <v>157</v>
      </c>
      <c r="AT226" s="229" t="s">
        <v>152</v>
      </c>
      <c r="AU226" s="229" t="s">
        <v>84</v>
      </c>
      <c r="AY226" s="17" t="s">
        <v>150</v>
      </c>
      <c r="BE226" s="230">
        <f>IF(N226="základní",J226,0)</f>
        <v>0</v>
      </c>
      <c r="BF226" s="230">
        <f>IF(N226="snížená",J226,0)</f>
        <v>0</v>
      </c>
      <c r="BG226" s="230">
        <f>IF(N226="zákl. přenesená",J226,0)</f>
        <v>0</v>
      </c>
      <c r="BH226" s="230">
        <f>IF(N226="sníž. přenesená",J226,0)</f>
        <v>0</v>
      </c>
      <c r="BI226" s="230">
        <f>IF(N226="nulová",J226,0)</f>
        <v>0</v>
      </c>
      <c r="BJ226" s="17" t="s">
        <v>84</v>
      </c>
      <c r="BK226" s="230">
        <f>ROUND(I226*H226,2)</f>
        <v>0</v>
      </c>
      <c r="BL226" s="17" t="s">
        <v>157</v>
      </c>
      <c r="BM226" s="229" t="s">
        <v>512</v>
      </c>
    </row>
    <row r="227" s="2" customFormat="1" ht="16.5" customHeight="1">
      <c r="A227" s="38"/>
      <c r="B227" s="39"/>
      <c r="C227" s="218" t="s">
        <v>504</v>
      </c>
      <c r="D227" s="218" t="s">
        <v>152</v>
      </c>
      <c r="E227" s="219" t="s">
        <v>1730</v>
      </c>
      <c r="F227" s="220" t="s">
        <v>1731</v>
      </c>
      <c r="G227" s="221" t="s">
        <v>292</v>
      </c>
      <c r="H227" s="222">
        <v>100</v>
      </c>
      <c r="I227" s="223"/>
      <c r="J227" s="224">
        <f>ROUND(I227*H227,2)</f>
        <v>0</v>
      </c>
      <c r="K227" s="220" t="s">
        <v>1</v>
      </c>
      <c r="L227" s="44"/>
      <c r="M227" s="225" t="s">
        <v>1</v>
      </c>
      <c r="N227" s="226" t="s">
        <v>41</v>
      </c>
      <c r="O227" s="91"/>
      <c r="P227" s="227">
        <f>O227*H227</f>
        <v>0</v>
      </c>
      <c r="Q227" s="227">
        <v>0</v>
      </c>
      <c r="R227" s="227">
        <f>Q227*H227</f>
        <v>0</v>
      </c>
      <c r="S227" s="227">
        <v>0</v>
      </c>
      <c r="T227" s="228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29" t="s">
        <v>157</v>
      </c>
      <c r="AT227" s="229" t="s">
        <v>152</v>
      </c>
      <c r="AU227" s="229" t="s">
        <v>84</v>
      </c>
      <c r="AY227" s="17" t="s">
        <v>150</v>
      </c>
      <c r="BE227" s="230">
        <f>IF(N227="základní",J227,0)</f>
        <v>0</v>
      </c>
      <c r="BF227" s="230">
        <f>IF(N227="snížená",J227,0)</f>
        <v>0</v>
      </c>
      <c r="BG227" s="230">
        <f>IF(N227="zákl. přenesená",J227,0)</f>
        <v>0</v>
      </c>
      <c r="BH227" s="230">
        <f>IF(N227="sníž. přenesená",J227,0)</f>
        <v>0</v>
      </c>
      <c r="BI227" s="230">
        <f>IF(N227="nulová",J227,0)</f>
        <v>0</v>
      </c>
      <c r="BJ227" s="17" t="s">
        <v>84</v>
      </c>
      <c r="BK227" s="230">
        <f>ROUND(I227*H227,2)</f>
        <v>0</v>
      </c>
      <c r="BL227" s="17" t="s">
        <v>157</v>
      </c>
      <c r="BM227" s="229" t="s">
        <v>519</v>
      </c>
    </row>
    <row r="228" s="2" customFormat="1">
      <c r="A228" s="38"/>
      <c r="B228" s="39"/>
      <c r="C228" s="218" t="s">
        <v>332</v>
      </c>
      <c r="D228" s="218" t="s">
        <v>152</v>
      </c>
      <c r="E228" s="219" t="s">
        <v>1732</v>
      </c>
      <c r="F228" s="220" t="s">
        <v>1733</v>
      </c>
      <c r="G228" s="221" t="s">
        <v>292</v>
      </c>
      <c r="H228" s="222">
        <v>9</v>
      </c>
      <c r="I228" s="223"/>
      <c r="J228" s="224">
        <f>ROUND(I228*H228,2)</f>
        <v>0</v>
      </c>
      <c r="K228" s="220" t="s">
        <v>1</v>
      </c>
      <c r="L228" s="44"/>
      <c r="M228" s="225" t="s">
        <v>1</v>
      </c>
      <c r="N228" s="226" t="s">
        <v>41</v>
      </c>
      <c r="O228" s="91"/>
      <c r="P228" s="227">
        <f>O228*H228</f>
        <v>0</v>
      </c>
      <c r="Q228" s="227">
        <v>0</v>
      </c>
      <c r="R228" s="227">
        <f>Q228*H228</f>
        <v>0</v>
      </c>
      <c r="S228" s="227">
        <v>0</v>
      </c>
      <c r="T228" s="228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29" t="s">
        <v>157</v>
      </c>
      <c r="AT228" s="229" t="s">
        <v>152</v>
      </c>
      <c r="AU228" s="229" t="s">
        <v>84</v>
      </c>
      <c r="AY228" s="17" t="s">
        <v>150</v>
      </c>
      <c r="BE228" s="230">
        <f>IF(N228="základní",J228,0)</f>
        <v>0</v>
      </c>
      <c r="BF228" s="230">
        <f>IF(N228="snížená",J228,0)</f>
        <v>0</v>
      </c>
      <c r="BG228" s="230">
        <f>IF(N228="zákl. přenesená",J228,0)</f>
        <v>0</v>
      </c>
      <c r="BH228" s="230">
        <f>IF(N228="sníž. přenesená",J228,0)</f>
        <v>0</v>
      </c>
      <c r="BI228" s="230">
        <f>IF(N228="nulová",J228,0)</f>
        <v>0</v>
      </c>
      <c r="BJ228" s="17" t="s">
        <v>84</v>
      </c>
      <c r="BK228" s="230">
        <f>ROUND(I228*H228,2)</f>
        <v>0</v>
      </c>
      <c r="BL228" s="17" t="s">
        <v>157</v>
      </c>
      <c r="BM228" s="229" t="s">
        <v>523</v>
      </c>
    </row>
    <row r="229" s="2" customFormat="1">
      <c r="A229" s="38"/>
      <c r="B229" s="39"/>
      <c r="C229" s="40"/>
      <c r="D229" s="233" t="s">
        <v>1571</v>
      </c>
      <c r="E229" s="40"/>
      <c r="F229" s="284" t="s">
        <v>1734</v>
      </c>
      <c r="G229" s="40"/>
      <c r="H229" s="40"/>
      <c r="I229" s="285"/>
      <c r="J229" s="40"/>
      <c r="K229" s="40"/>
      <c r="L229" s="44"/>
      <c r="M229" s="286"/>
      <c r="N229" s="287"/>
      <c r="O229" s="91"/>
      <c r="P229" s="91"/>
      <c r="Q229" s="91"/>
      <c r="R229" s="91"/>
      <c r="S229" s="91"/>
      <c r="T229" s="92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7" t="s">
        <v>1571</v>
      </c>
      <c r="AU229" s="17" t="s">
        <v>84</v>
      </c>
    </row>
    <row r="230" s="2" customFormat="1" ht="16.5" customHeight="1">
      <c r="A230" s="38"/>
      <c r="B230" s="39"/>
      <c r="C230" s="218" t="s">
        <v>516</v>
      </c>
      <c r="D230" s="218" t="s">
        <v>152</v>
      </c>
      <c r="E230" s="219" t="s">
        <v>1735</v>
      </c>
      <c r="F230" s="220" t="s">
        <v>1736</v>
      </c>
      <c r="G230" s="221" t="s">
        <v>292</v>
      </c>
      <c r="H230" s="222">
        <v>19</v>
      </c>
      <c r="I230" s="223"/>
      <c r="J230" s="224">
        <f>ROUND(I230*H230,2)</f>
        <v>0</v>
      </c>
      <c r="K230" s="220" t="s">
        <v>1</v>
      </c>
      <c r="L230" s="44"/>
      <c r="M230" s="225" t="s">
        <v>1</v>
      </c>
      <c r="N230" s="226" t="s">
        <v>41</v>
      </c>
      <c r="O230" s="91"/>
      <c r="P230" s="227">
        <f>O230*H230</f>
        <v>0</v>
      </c>
      <c r="Q230" s="227">
        <v>0</v>
      </c>
      <c r="R230" s="227">
        <f>Q230*H230</f>
        <v>0</v>
      </c>
      <c r="S230" s="227">
        <v>0</v>
      </c>
      <c r="T230" s="228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29" t="s">
        <v>157</v>
      </c>
      <c r="AT230" s="229" t="s">
        <v>152</v>
      </c>
      <c r="AU230" s="229" t="s">
        <v>84</v>
      </c>
      <c r="AY230" s="17" t="s">
        <v>150</v>
      </c>
      <c r="BE230" s="230">
        <f>IF(N230="základní",J230,0)</f>
        <v>0</v>
      </c>
      <c r="BF230" s="230">
        <f>IF(N230="snížená",J230,0)</f>
        <v>0</v>
      </c>
      <c r="BG230" s="230">
        <f>IF(N230="zákl. přenesená",J230,0)</f>
        <v>0</v>
      </c>
      <c r="BH230" s="230">
        <f>IF(N230="sníž. přenesená",J230,0)</f>
        <v>0</v>
      </c>
      <c r="BI230" s="230">
        <f>IF(N230="nulová",J230,0)</f>
        <v>0</v>
      </c>
      <c r="BJ230" s="17" t="s">
        <v>84</v>
      </c>
      <c r="BK230" s="230">
        <f>ROUND(I230*H230,2)</f>
        <v>0</v>
      </c>
      <c r="BL230" s="17" t="s">
        <v>157</v>
      </c>
      <c r="BM230" s="229" t="s">
        <v>527</v>
      </c>
    </row>
    <row r="231" s="2" customFormat="1" ht="16.5" customHeight="1">
      <c r="A231" s="38"/>
      <c r="B231" s="39"/>
      <c r="C231" s="218" t="s">
        <v>336</v>
      </c>
      <c r="D231" s="218" t="s">
        <v>152</v>
      </c>
      <c r="E231" s="219" t="s">
        <v>1737</v>
      </c>
      <c r="F231" s="220" t="s">
        <v>1738</v>
      </c>
      <c r="G231" s="221" t="s">
        <v>292</v>
      </c>
      <c r="H231" s="222">
        <v>9</v>
      </c>
      <c r="I231" s="223"/>
      <c r="J231" s="224">
        <f>ROUND(I231*H231,2)</f>
        <v>0</v>
      </c>
      <c r="K231" s="220" t="s">
        <v>1</v>
      </c>
      <c r="L231" s="44"/>
      <c r="M231" s="225" t="s">
        <v>1</v>
      </c>
      <c r="N231" s="226" t="s">
        <v>41</v>
      </c>
      <c r="O231" s="91"/>
      <c r="P231" s="227">
        <f>O231*H231</f>
        <v>0</v>
      </c>
      <c r="Q231" s="227">
        <v>0</v>
      </c>
      <c r="R231" s="227">
        <f>Q231*H231</f>
        <v>0</v>
      </c>
      <c r="S231" s="227">
        <v>0</v>
      </c>
      <c r="T231" s="228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29" t="s">
        <v>157</v>
      </c>
      <c r="AT231" s="229" t="s">
        <v>152</v>
      </c>
      <c r="AU231" s="229" t="s">
        <v>84</v>
      </c>
      <c r="AY231" s="17" t="s">
        <v>150</v>
      </c>
      <c r="BE231" s="230">
        <f>IF(N231="základní",J231,0)</f>
        <v>0</v>
      </c>
      <c r="BF231" s="230">
        <f>IF(N231="snížená",J231,0)</f>
        <v>0</v>
      </c>
      <c r="BG231" s="230">
        <f>IF(N231="zákl. přenesená",J231,0)</f>
        <v>0</v>
      </c>
      <c r="BH231" s="230">
        <f>IF(N231="sníž. přenesená",J231,0)</f>
        <v>0</v>
      </c>
      <c r="BI231" s="230">
        <f>IF(N231="nulová",J231,0)</f>
        <v>0</v>
      </c>
      <c r="BJ231" s="17" t="s">
        <v>84</v>
      </c>
      <c r="BK231" s="230">
        <f>ROUND(I231*H231,2)</f>
        <v>0</v>
      </c>
      <c r="BL231" s="17" t="s">
        <v>157</v>
      </c>
      <c r="BM231" s="229" t="s">
        <v>532</v>
      </c>
    </row>
    <row r="232" s="2" customFormat="1" ht="16.5" customHeight="1">
      <c r="A232" s="38"/>
      <c r="B232" s="39"/>
      <c r="C232" s="218" t="s">
        <v>524</v>
      </c>
      <c r="D232" s="218" t="s">
        <v>152</v>
      </c>
      <c r="E232" s="219" t="s">
        <v>1739</v>
      </c>
      <c r="F232" s="220" t="s">
        <v>1740</v>
      </c>
      <c r="G232" s="221" t="s">
        <v>292</v>
      </c>
      <c r="H232" s="222">
        <v>2</v>
      </c>
      <c r="I232" s="223"/>
      <c r="J232" s="224">
        <f>ROUND(I232*H232,2)</f>
        <v>0</v>
      </c>
      <c r="K232" s="220" t="s">
        <v>1</v>
      </c>
      <c r="L232" s="44"/>
      <c r="M232" s="225" t="s">
        <v>1</v>
      </c>
      <c r="N232" s="226" t="s">
        <v>41</v>
      </c>
      <c r="O232" s="91"/>
      <c r="P232" s="227">
        <f>O232*H232</f>
        <v>0</v>
      </c>
      <c r="Q232" s="227">
        <v>0</v>
      </c>
      <c r="R232" s="227">
        <f>Q232*H232</f>
        <v>0</v>
      </c>
      <c r="S232" s="227">
        <v>0</v>
      </c>
      <c r="T232" s="228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29" t="s">
        <v>157</v>
      </c>
      <c r="AT232" s="229" t="s">
        <v>152</v>
      </c>
      <c r="AU232" s="229" t="s">
        <v>84</v>
      </c>
      <c r="AY232" s="17" t="s">
        <v>150</v>
      </c>
      <c r="BE232" s="230">
        <f>IF(N232="základní",J232,0)</f>
        <v>0</v>
      </c>
      <c r="BF232" s="230">
        <f>IF(N232="snížená",J232,0)</f>
        <v>0</v>
      </c>
      <c r="BG232" s="230">
        <f>IF(N232="zákl. přenesená",J232,0)</f>
        <v>0</v>
      </c>
      <c r="BH232" s="230">
        <f>IF(N232="sníž. přenesená",J232,0)</f>
        <v>0</v>
      </c>
      <c r="BI232" s="230">
        <f>IF(N232="nulová",J232,0)</f>
        <v>0</v>
      </c>
      <c r="BJ232" s="17" t="s">
        <v>84</v>
      </c>
      <c r="BK232" s="230">
        <f>ROUND(I232*H232,2)</f>
        <v>0</v>
      </c>
      <c r="BL232" s="17" t="s">
        <v>157</v>
      </c>
      <c r="BM232" s="229" t="s">
        <v>536</v>
      </c>
    </row>
    <row r="233" s="2" customFormat="1">
      <c r="A233" s="38"/>
      <c r="B233" s="39"/>
      <c r="C233" s="40"/>
      <c r="D233" s="233" t="s">
        <v>1571</v>
      </c>
      <c r="E233" s="40"/>
      <c r="F233" s="284" t="s">
        <v>1741</v>
      </c>
      <c r="G233" s="40"/>
      <c r="H233" s="40"/>
      <c r="I233" s="285"/>
      <c r="J233" s="40"/>
      <c r="K233" s="40"/>
      <c r="L233" s="44"/>
      <c r="M233" s="286"/>
      <c r="N233" s="287"/>
      <c r="O233" s="91"/>
      <c r="P233" s="91"/>
      <c r="Q233" s="91"/>
      <c r="R233" s="91"/>
      <c r="S233" s="91"/>
      <c r="T233" s="92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17" t="s">
        <v>1571</v>
      </c>
      <c r="AU233" s="17" t="s">
        <v>84</v>
      </c>
    </row>
    <row r="234" s="2" customFormat="1" ht="16.5" customHeight="1">
      <c r="A234" s="38"/>
      <c r="B234" s="39"/>
      <c r="C234" s="218" t="s">
        <v>342</v>
      </c>
      <c r="D234" s="218" t="s">
        <v>152</v>
      </c>
      <c r="E234" s="219" t="s">
        <v>1742</v>
      </c>
      <c r="F234" s="220" t="s">
        <v>1743</v>
      </c>
      <c r="G234" s="221" t="s">
        <v>292</v>
      </c>
      <c r="H234" s="222">
        <v>2</v>
      </c>
      <c r="I234" s="223"/>
      <c r="J234" s="224">
        <f>ROUND(I234*H234,2)</f>
        <v>0</v>
      </c>
      <c r="K234" s="220" t="s">
        <v>1</v>
      </c>
      <c r="L234" s="44"/>
      <c r="M234" s="225" t="s">
        <v>1</v>
      </c>
      <c r="N234" s="226" t="s">
        <v>41</v>
      </c>
      <c r="O234" s="91"/>
      <c r="P234" s="227">
        <f>O234*H234</f>
        <v>0</v>
      </c>
      <c r="Q234" s="227">
        <v>0</v>
      </c>
      <c r="R234" s="227">
        <f>Q234*H234</f>
        <v>0</v>
      </c>
      <c r="S234" s="227">
        <v>0</v>
      </c>
      <c r="T234" s="228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29" t="s">
        <v>157</v>
      </c>
      <c r="AT234" s="229" t="s">
        <v>152</v>
      </c>
      <c r="AU234" s="229" t="s">
        <v>84</v>
      </c>
      <c r="AY234" s="17" t="s">
        <v>150</v>
      </c>
      <c r="BE234" s="230">
        <f>IF(N234="základní",J234,0)</f>
        <v>0</v>
      </c>
      <c r="BF234" s="230">
        <f>IF(N234="snížená",J234,0)</f>
        <v>0</v>
      </c>
      <c r="BG234" s="230">
        <f>IF(N234="zákl. přenesená",J234,0)</f>
        <v>0</v>
      </c>
      <c r="BH234" s="230">
        <f>IF(N234="sníž. přenesená",J234,0)</f>
        <v>0</v>
      </c>
      <c r="BI234" s="230">
        <f>IF(N234="nulová",J234,0)</f>
        <v>0</v>
      </c>
      <c r="BJ234" s="17" t="s">
        <v>84</v>
      </c>
      <c r="BK234" s="230">
        <f>ROUND(I234*H234,2)</f>
        <v>0</v>
      </c>
      <c r="BL234" s="17" t="s">
        <v>157</v>
      </c>
      <c r="BM234" s="229" t="s">
        <v>541</v>
      </c>
    </row>
    <row r="235" s="2" customFormat="1">
      <c r="A235" s="38"/>
      <c r="B235" s="39"/>
      <c r="C235" s="40"/>
      <c r="D235" s="233" t="s">
        <v>1571</v>
      </c>
      <c r="E235" s="40"/>
      <c r="F235" s="284" t="s">
        <v>1741</v>
      </c>
      <c r="G235" s="40"/>
      <c r="H235" s="40"/>
      <c r="I235" s="285"/>
      <c r="J235" s="40"/>
      <c r="K235" s="40"/>
      <c r="L235" s="44"/>
      <c r="M235" s="286"/>
      <c r="N235" s="287"/>
      <c r="O235" s="91"/>
      <c r="P235" s="91"/>
      <c r="Q235" s="91"/>
      <c r="R235" s="91"/>
      <c r="S235" s="91"/>
      <c r="T235" s="92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1571</v>
      </c>
      <c r="AU235" s="17" t="s">
        <v>84</v>
      </c>
    </row>
    <row r="236" s="2" customFormat="1" ht="16.5" customHeight="1">
      <c r="A236" s="38"/>
      <c r="B236" s="39"/>
      <c r="C236" s="218" t="s">
        <v>533</v>
      </c>
      <c r="D236" s="218" t="s">
        <v>152</v>
      </c>
      <c r="E236" s="219" t="s">
        <v>1744</v>
      </c>
      <c r="F236" s="220" t="s">
        <v>1745</v>
      </c>
      <c r="G236" s="221" t="s">
        <v>292</v>
      </c>
      <c r="H236" s="222">
        <v>1</v>
      </c>
      <c r="I236" s="223"/>
      <c r="J236" s="224">
        <f>ROUND(I236*H236,2)</f>
        <v>0</v>
      </c>
      <c r="K236" s="220" t="s">
        <v>1</v>
      </c>
      <c r="L236" s="44"/>
      <c r="M236" s="225" t="s">
        <v>1</v>
      </c>
      <c r="N236" s="226" t="s">
        <v>41</v>
      </c>
      <c r="O236" s="91"/>
      <c r="P236" s="227">
        <f>O236*H236</f>
        <v>0</v>
      </c>
      <c r="Q236" s="227">
        <v>0</v>
      </c>
      <c r="R236" s="227">
        <f>Q236*H236</f>
        <v>0</v>
      </c>
      <c r="S236" s="227">
        <v>0</v>
      </c>
      <c r="T236" s="228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29" t="s">
        <v>157</v>
      </c>
      <c r="AT236" s="229" t="s">
        <v>152</v>
      </c>
      <c r="AU236" s="229" t="s">
        <v>84</v>
      </c>
      <c r="AY236" s="17" t="s">
        <v>150</v>
      </c>
      <c r="BE236" s="230">
        <f>IF(N236="základní",J236,0)</f>
        <v>0</v>
      </c>
      <c r="BF236" s="230">
        <f>IF(N236="snížená",J236,0)</f>
        <v>0</v>
      </c>
      <c r="BG236" s="230">
        <f>IF(N236="zákl. přenesená",J236,0)</f>
        <v>0</v>
      </c>
      <c r="BH236" s="230">
        <f>IF(N236="sníž. přenesená",J236,0)</f>
        <v>0</v>
      </c>
      <c r="BI236" s="230">
        <f>IF(N236="nulová",J236,0)</f>
        <v>0</v>
      </c>
      <c r="BJ236" s="17" t="s">
        <v>84</v>
      </c>
      <c r="BK236" s="230">
        <f>ROUND(I236*H236,2)</f>
        <v>0</v>
      </c>
      <c r="BL236" s="17" t="s">
        <v>157</v>
      </c>
      <c r="BM236" s="229" t="s">
        <v>545</v>
      </c>
    </row>
    <row r="237" s="2" customFormat="1" ht="16.5" customHeight="1">
      <c r="A237" s="38"/>
      <c r="B237" s="39"/>
      <c r="C237" s="218" t="s">
        <v>538</v>
      </c>
      <c r="D237" s="218" t="s">
        <v>152</v>
      </c>
      <c r="E237" s="219" t="s">
        <v>1746</v>
      </c>
      <c r="F237" s="220" t="s">
        <v>1747</v>
      </c>
      <c r="G237" s="221" t="s">
        <v>292</v>
      </c>
      <c r="H237" s="222">
        <v>3</v>
      </c>
      <c r="I237" s="223"/>
      <c r="J237" s="224">
        <f>ROUND(I237*H237,2)</f>
        <v>0</v>
      </c>
      <c r="K237" s="220" t="s">
        <v>1</v>
      </c>
      <c r="L237" s="44"/>
      <c r="M237" s="225" t="s">
        <v>1</v>
      </c>
      <c r="N237" s="226" t="s">
        <v>41</v>
      </c>
      <c r="O237" s="91"/>
      <c r="P237" s="227">
        <f>O237*H237</f>
        <v>0</v>
      </c>
      <c r="Q237" s="227">
        <v>0</v>
      </c>
      <c r="R237" s="227">
        <f>Q237*H237</f>
        <v>0</v>
      </c>
      <c r="S237" s="227">
        <v>0</v>
      </c>
      <c r="T237" s="228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29" t="s">
        <v>157</v>
      </c>
      <c r="AT237" s="229" t="s">
        <v>152</v>
      </c>
      <c r="AU237" s="229" t="s">
        <v>84</v>
      </c>
      <c r="AY237" s="17" t="s">
        <v>150</v>
      </c>
      <c r="BE237" s="230">
        <f>IF(N237="základní",J237,0)</f>
        <v>0</v>
      </c>
      <c r="BF237" s="230">
        <f>IF(N237="snížená",J237,0)</f>
        <v>0</v>
      </c>
      <c r="BG237" s="230">
        <f>IF(N237="zákl. přenesená",J237,0)</f>
        <v>0</v>
      </c>
      <c r="BH237" s="230">
        <f>IF(N237="sníž. přenesená",J237,0)</f>
        <v>0</v>
      </c>
      <c r="BI237" s="230">
        <f>IF(N237="nulová",J237,0)</f>
        <v>0</v>
      </c>
      <c r="BJ237" s="17" t="s">
        <v>84</v>
      </c>
      <c r="BK237" s="230">
        <f>ROUND(I237*H237,2)</f>
        <v>0</v>
      </c>
      <c r="BL237" s="17" t="s">
        <v>157</v>
      </c>
      <c r="BM237" s="229" t="s">
        <v>550</v>
      </c>
    </row>
    <row r="238" s="2" customFormat="1">
      <c r="A238" s="38"/>
      <c r="B238" s="39"/>
      <c r="C238" s="40"/>
      <c r="D238" s="233" t="s">
        <v>1571</v>
      </c>
      <c r="E238" s="40"/>
      <c r="F238" s="284" t="s">
        <v>1741</v>
      </c>
      <c r="G238" s="40"/>
      <c r="H238" s="40"/>
      <c r="I238" s="285"/>
      <c r="J238" s="40"/>
      <c r="K238" s="40"/>
      <c r="L238" s="44"/>
      <c r="M238" s="286"/>
      <c r="N238" s="287"/>
      <c r="O238" s="91"/>
      <c r="P238" s="91"/>
      <c r="Q238" s="91"/>
      <c r="R238" s="91"/>
      <c r="S238" s="91"/>
      <c r="T238" s="92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T238" s="17" t="s">
        <v>1571</v>
      </c>
      <c r="AU238" s="17" t="s">
        <v>84</v>
      </c>
    </row>
    <row r="239" s="2" customFormat="1" ht="16.5" customHeight="1">
      <c r="A239" s="38"/>
      <c r="B239" s="39"/>
      <c r="C239" s="218" t="s">
        <v>542</v>
      </c>
      <c r="D239" s="218" t="s">
        <v>152</v>
      </c>
      <c r="E239" s="219" t="s">
        <v>1748</v>
      </c>
      <c r="F239" s="220" t="s">
        <v>1749</v>
      </c>
      <c r="G239" s="221" t="s">
        <v>292</v>
      </c>
      <c r="H239" s="222">
        <v>1</v>
      </c>
      <c r="I239" s="223"/>
      <c r="J239" s="224">
        <f>ROUND(I239*H239,2)</f>
        <v>0</v>
      </c>
      <c r="K239" s="220" t="s">
        <v>1</v>
      </c>
      <c r="L239" s="44"/>
      <c r="M239" s="225" t="s">
        <v>1</v>
      </c>
      <c r="N239" s="226" t="s">
        <v>41</v>
      </c>
      <c r="O239" s="91"/>
      <c r="P239" s="227">
        <f>O239*H239</f>
        <v>0</v>
      </c>
      <c r="Q239" s="227">
        <v>0</v>
      </c>
      <c r="R239" s="227">
        <f>Q239*H239</f>
        <v>0</v>
      </c>
      <c r="S239" s="227">
        <v>0</v>
      </c>
      <c r="T239" s="228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29" t="s">
        <v>157</v>
      </c>
      <c r="AT239" s="229" t="s">
        <v>152</v>
      </c>
      <c r="AU239" s="229" t="s">
        <v>84</v>
      </c>
      <c r="AY239" s="17" t="s">
        <v>150</v>
      </c>
      <c r="BE239" s="230">
        <f>IF(N239="základní",J239,0)</f>
        <v>0</v>
      </c>
      <c r="BF239" s="230">
        <f>IF(N239="snížená",J239,0)</f>
        <v>0</v>
      </c>
      <c r="BG239" s="230">
        <f>IF(N239="zákl. přenesená",J239,0)</f>
        <v>0</v>
      </c>
      <c r="BH239" s="230">
        <f>IF(N239="sníž. přenesená",J239,0)</f>
        <v>0</v>
      </c>
      <c r="BI239" s="230">
        <f>IF(N239="nulová",J239,0)</f>
        <v>0</v>
      </c>
      <c r="BJ239" s="17" t="s">
        <v>84</v>
      </c>
      <c r="BK239" s="230">
        <f>ROUND(I239*H239,2)</f>
        <v>0</v>
      </c>
      <c r="BL239" s="17" t="s">
        <v>157</v>
      </c>
      <c r="BM239" s="229" t="s">
        <v>558</v>
      </c>
    </row>
    <row r="240" s="2" customFormat="1" ht="16.5" customHeight="1">
      <c r="A240" s="38"/>
      <c r="B240" s="39"/>
      <c r="C240" s="218" t="s">
        <v>347</v>
      </c>
      <c r="D240" s="218" t="s">
        <v>152</v>
      </c>
      <c r="E240" s="219" t="s">
        <v>1750</v>
      </c>
      <c r="F240" s="220" t="s">
        <v>1751</v>
      </c>
      <c r="G240" s="221" t="s">
        <v>292</v>
      </c>
      <c r="H240" s="222">
        <v>4</v>
      </c>
      <c r="I240" s="223"/>
      <c r="J240" s="224">
        <f>ROUND(I240*H240,2)</f>
        <v>0</v>
      </c>
      <c r="K240" s="220" t="s">
        <v>1</v>
      </c>
      <c r="L240" s="44"/>
      <c r="M240" s="225" t="s">
        <v>1</v>
      </c>
      <c r="N240" s="226" t="s">
        <v>41</v>
      </c>
      <c r="O240" s="91"/>
      <c r="P240" s="227">
        <f>O240*H240</f>
        <v>0</v>
      </c>
      <c r="Q240" s="227">
        <v>0</v>
      </c>
      <c r="R240" s="227">
        <f>Q240*H240</f>
        <v>0</v>
      </c>
      <c r="S240" s="227">
        <v>0</v>
      </c>
      <c r="T240" s="228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29" t="s">
        <v>157</v>
      </c>
      <c r="AT240" s="229" t="s">
        <v>152</v>
      </c>
      <c r="AU240" s="229" t="s">
        <v>84</v>
      </c>
      <c r="AY240" s="17" t="s">
        <v>150</v>
      </c>
      <c r="BE240" s="230">
        <f>IF(N240="základní",J240,0)</f>
        <v>0</v>
      </c>
      <c r="BF240" s="230">
        <f>IF(N240="snížená",J240,0)</f>
        <v>0</v>
      </c>
      <c r="BG240" s="230">
        <f>IF(N240="zákl. přenesená",J240,0)</f>
        <v>0</v>
      </c>
      <c r="BH240" s="230">
        <f>IF(N240="sníž. přenesená",J240,0)</f>
        <v>0</v>
      </c>
      <c r="BI240" s="230">
        <f>IF(N240="nulová",J240,0)</f>
        <v>0</v>
      </c>
      <c r="BJ240" s="17" t="s">
        <v>84</v>
      </c>
      <c r="BK240" s="230">
        <f>ROUND(I240*H240,2)</f>
        <v>0</v>
      </c>
      <c r="BL240" s="17" t="s">
        <v>157</v>
      </c>
      <c r="BM240" s="229" t="s">
        <v>562</v>
      </c>
    </row>
    <row r="241" s="2" customFormat="1" ht="16.5" customHeight="1">
      <c r="A241" s="38"/>
      <c r="B241" s="39"/>
      <c r="C241" s="218" t="s">
        <v>555</v>
      </c>
      <c r="D241" s="218" t="s">
        <v>152</v>
      </c>
      <c r="E241" s="219" t="s">
        <v>1752</v>
      </c>
      <c r="F241" s="220" t="s">
        <v>1753</v>
      </c>
      <c r="G241" s="221" t="s">
        <v>292</v>
      </c>
      <c r="H241" s="222">
        <v>1</v>
      </c>
      <c r="I241" s="223"/>
      <c r="J241" s="224">
        <f>ROUND(I241*H241,2)</f>
        <v>0</v>
      </c>
      <c r="K241" s="220" t="s">
        <v>1</v>
      </c>
      <c r="L241" s="44"/>
      <c r="M241" s="225" t="s">
        <v>1</v>
      </c>
      <c r="N241" s="226" t="s">
        <v>41</v>
      </c>
      <c r="O241" s="91"/>
      <c r="P241" s="227">
        <f>O241*H241</f>
        <v>0</v>
      </c>
      <c r="Q241" s="227">
        <v>0</v>
      </c>
      <c r="R241" s="227">
        <f>Q241*H241</f>
        <v>0</v>
      </c>
      <c r="S241" s="227">
        <v>0</v>
      </c>
      <c r="T241" s="228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29" t="s">
        <v>157</v>
      </c>
      <c r="AT241" s="229" t="s">
        <v>152</v>
      </c>
      <c r="AU241" s="229" t="s">
        <v>84</v>
      </c>
      <c r="AY241" s="17" t="s">
        <v>150</v>
      </c>
      <c r="BE241" s="230">
        <f>IF(N241="základní",J241,0)</f>
        <v>0</v>
      </c>
      <c r="BF241" s="230">
        <f>IF(N241="snížená",J241,0)</f>
        <v>0</v>
      </c>
      <c r="BG241" s="230">
        <f>IF(N241="zákl. přenesená",J241,0)</f>
        <v>0</v>
      </c>
      <c r="BH241" s="230">
        <f>IF(N241="sníž. přenesená",J241,0)</f>
        <v>0</v>
      </c>
      <c r="BI241" s="230">
        <f>IF(N241="nulová",J241,0)</f>
        <v>0</v>
      </c>
      <c r="BJ241" s="17" t="s">
        <v>84</v>
      </c>
      <c r="BK241" s="230">
        <f>ROUND(I241*H241,2)</f>
        <v>0</v>
      </c>
      <c r="BL241" s="17" t="s">
        <v>157</v>
      </c>
      <c r="BM241" s="229" t="s">
        <v>567</v>
      </c>
    </row>
    <row r="242" s="12" customFormat="1" ht="25.92" customHeight="1">
      <c r="A242" s="12"/>
      <c r="B242" s="202"/>
      <c r="C242" s="203"/>
      <c r="D242" s="204" t="s">
        <v>75</v>
      </c>
      <c r="E242" s="205" t="s">
        <v>1754</v>
      </c>
      <c r="F242" s="205" t="s">
        <v>1755</v>
      </c>
      <c r="G242" s="203"/>
      <c r="H242" s="203"/>
      <c r="I242" s="206"/>
      <c r="J242" s="207">
        <f>BK242</f>
        <v>0</v>
      </c>
      <c r="K242" s="203"/>
      <c r="L242" s="208"/>
      <c r="M242" s="209"/>
      <c r="N242" s="210"/>
      <c r="O242" s="210"/>
      <c r="P242" s="211">
        <f>SUM(P243:P271)</f>
        <v>0</v>
      </c>
      <c r="Q242" s="210"/>
      <c r="R242" s="211">
        <f>SUM(R243:R271)</f>
        <v>0</v>
      </c>
      <c r="S242" s="210"/>
      <c r="T242" s="212">
        <f>SUM(T243:T271)</f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213" t="s">
        <v>84</v>
      </c>
      <c r="AT242" s="214" t="s">
        <v>75</v>
      </c>
      <c r="AU242" s="214" t="s">
        <v>76</v>
      </c>
      <c r="AY242" s="213" t="s">
        <v>150</v>
      </c>
      <c r="BK242" s="215">
        <f>SUM(BK243:BK271)</f>
        <v>0</v>
      </c>
    </row>
    <row r="243" s="2" customFormat="1" ht="21.75" customHeight="1">
      <c r="A243" s="38"/>
      <c r="B243" s="39"/>
      <c r="C243" s="218" t="s">
        <v>353</v>
      </c>
      <c r="D243" s="218" t="s">
        <v>152</v>
      </c>
      <c r="E243" s="219" t="s">
        <v>1756</v>
      </c>
      <c r="F243" s="220" t="s">
        <v>1757</v>
      </c>
      <c r="G243" s="221" t="s">
        <v>326</v>
      </c>
      <c r="H243" s="222">
        <v>796</v>
      </c>
      <c r="I243" s="223"/>
      <c r="J243" s="224">
        <f>ROUND(I243*H243,2)</f>
        <v>0</v>
      </c>
      <c r="K243" s="220" t="s">
        <v>1</v>
      </c>
      <c r="L243" s="44"/>
      <c r="M243" s="225" t="s">
        <v>1</v>
      </c>
      <c r="N243" s="226" t="s">
        <v>41</v>
      </c>
      <c r="O243" s="91"/>
      <c r="P243" s="227">
        <f>O243*H243</f>
        <v>0</v>
      </c>
      <c r="Q243" s="227">
        <v>0</v>
      </c>
      <c r="R243" s="227">
        <f>Q243*H243</f>
        <v>0</v>
      </c>
      <c r="S243" s="227">
        <v>0</v>
      </c>
      <c r="T243" s="228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29" t="s">
        <v>157</v>
      </c>
      <c r="AT243" s="229" t="s">
        <v>152</v>
      </c>
      <c r="AU243" s="229" t="s">
        <v>84</v>
      </c>
      <c r="AY243" s="17" t="s">
        <v>150</v>
      </c>
      <c r="BE243" s="230">
        <f>IF(N243="základní",J243,0)</f>
        <v>0</v>
      </c>
      <c r="BF243" s="230">
        <f>IF(N243="snížená",J243,0)</f>
        <v>0</v>
      </c>
      <c r="BG243" s="230">
        <f>IF(N243="zákl. přenesená",J243,0)</f>
        <v>0</v>
      </c>
      <c r="BH243" s="230">
        <f>IF(N243="sníž. přenesená",J243,0)</f>
        <v>0</v>
      </c>
      <c r="BI243" s="230">
        <f>IF(N243="nulová",J243,0)</f>
        <v>0</v>
      </c>
      <c r="BJ243" s="17" t="s">
        <v>84</v>
      </c>
      <c r="BK243" s="230">
        <f>ROUND(I243*H243,2)</f>
        <v>0</v>
      </c>
      <c r="BL243" s="17" t="s">
        <v>157</v>
      </c>
      <c r="BM243" s="229" t="s">
        <v>571</v>
      </c>
    </row>
    <row r="244" s="2" customFormat="1">
      <c r="A244" s="38"/>
      <c r="B244" s="39"/>
      <c r="C244" s="40"/>
      <c r="D244" s="233" t="s">
        <v>1571</v>
      </c>
      <c r="E244" s="40"/>
      <c r="F244" s="284" t="s">
        <v>1758</v>
      </c>
      <c r="G244" s="40"/>
      <c r="H244" s="40"/>
      <c r="I244" s="285"/>
      <c r="J244" s="40"/>
      <c r="K244" s="40"/>
      <c r="L244" s="44"/>
      <c r="M244" s="286"/>
      <c r="N244" s="287"/>
      <c r="O244" s="91"/>
      <c r="P244" s="91"/>
      <c r="Q244" s="91"/>
      <c r="R244" s="91"/>
      <c r="S244" s="91"/>
      <c r="T244" s="92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T244" s="17" t="s">
        <v>1571</v>
      </c>
      <c r="AU244" s="17" t="s">
        <v>84</v>
      </c>
    </row>
    <row r="245" s="2" customFormat="1" ht="16.5" customHeight="1">
      <c r="A245" s="38"/>
      <c r="B245" s="39"/>
      <c r="C245" s="218" t="s">
        <v>564</v>
      </c>
      <c r="D245" s="218" t="s">
        <v>152</v>
      </c>
      <c r="E245" s="219" t="s">
        <v>1759</v>
      </c>
      <c r="F245" s="220" t="s">
        <v>1760</v>
      </c>
      <c r="G245" s="221" t="s">
        <v>326</v>
      </c>
      <c r="H245" s="222">
        <v>62</v>
      </c>
      <c r="I245" s="223"/>
      <c r="J245" s="224">
        <f>ROUND(I245*H245,2)</f>
        <v>0</v>
      </c>
      <c r="K245" s="220" t="s">
        <v>1</v>
      </c>
      <c r="L245" s="44"/>
      <c r="M245" s="225" t="s">
        <v>1</v>
      </c>
      <c r="N245" s="226" t="s">
        <v>41</v>
      </c>
      <c r="O245" s="91"/>
      <c r="P245" s="227">
        <f>O245*H245</f>
        <v>0</v>
      </c>
      <c r="Q245" s="227">
        <v>0</v>
      </c>
      <c r="R245" s="227">
        <f>Q245*H245</f>
        <v>0</v>
      </c>
      <c r="S245" s="227">
        <v>0</v>
      </c>
      <c r="T245" s="228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29" t="s">
        <v>157</v>
      </c>
      <c r="AT245" s="229" t="s">
        <v>152</v>
      </c>
      <c r="AU245" s="229" t="s">
        <v>84</v>
      </c>
      <c r="AY245" s="17" t="s">
        <v>150</v>
      </c>
      <c r="BE245" s="230">
        <f>IF(N245="základní",J245,0)</f>
        <v>0</v>
      </c>
      <c r="BF245" s="230">
        <f>IF(N245="snížená",J245,0)</f>
        <v>0</v>
      </c>
      <c r="BG245" s="230">
        <f>IF(N245="zákl. přenesená",J245,0)</f>
        <v>0</v>
      </c>
      <c r="BH245" s="230">
        <f>IF(N245="sníž. přenesená",J245,0)</f>
        <v>0</v>
      </c>
      <c r="BI245" s="230">
        <f>IF(N245="nulová",J245,0)</f>
        <v>0</v>
      </c>
      <c r="BJ245" s="17" t="s">
        <v>84</v>
      </c>
      <c r="BK245" s="230">
        <f>ROUND(I245*H245,2)</f>
        <v>0</v>
      </c>
      <c r="BL245" s="17" t="s">
        <v>157</v>
      </c>
      <c r="BM245" s="229" t="s">
        <v>576</v>
      </c>
    </row>
    <row r="246" s="2" customFormat="1">
      <c r="A246" s="38"/>
      <c r="B246" s="39"/>
      <c r="C246" s="40"/>
      <c r="D246" s="233" t="s">
        <v>1571</v>
      </c>
      <c r="E246" s="40"/>
      <c r="F246" s="284" t="s">
        <v>1761</v>
      </c>
      <c r="G246" s="40"/>
      <c r="H246" s="40"/>
      <c r="I246" s="285"/>
      <c r="J246" s="40"/>
      <c r="K246" s="40"/>
      <c r="L246" s="44"/>
      <c r="M246" s="286"/>
      <c r="N246" s="287"/>
      <c r="O246" s="91"/>
      <c r="P246" s="91"/>
      <c r="Q246" s="91"/>
      <c r="R246" s="91"/>
      <c r="S246" s="91"/>
      <c r="T246" s="92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T246" s="17" t="s">
        <v>1571</v>
      </c>
      <c r="AU246" s="17" t="s">
        <v>84</v>
      </c>
    </row>
    <row r="247" s="2" customFormat="1" ht="16.5" customHeight="1">
      <c r="A247" s="38"/>
      <c r="B247" s="39"/>
      <c r="C247" s="218" t="s">
        <v>358</v>
      </c>
      <c r="D247" s="218" t="s">
        <v>152</v>
      </c>
      <c r="E247" s="219" t="s">
        <v>1762</v>
      </c>
      <c r="F247" s="220" t="s">
        <v>1763</v>
      </c>
      <c r="G247" s="221" t="s">
        <v>326</v>
      </c>
      <c r="H247" s="222">
        <v>41</v>
      </c>
      <c r="I247" s="223"/>
      <c r="J247" s="224">
        <f>ROUND(I247*H247,2)</f>
        <v>0</v>
      </c>
      <c r="K247" s="220" t="s">
        <v>1</v>
      </c>
      <c r="L247" s="44"/>
      <c r="M247" s="225" t="s">
        <v>1</v>
      </c>
      <c r="N247" s="226" t="s">
        <v>41</v>
      </c>
      <c r="O247" s="91"/>
      <c r="P247" s="227">
        <f>O247*H247</f>
        <v>0</v>
      </c>
      <c r="Q247" s="227">
        <v>0</v>
      </c>
      <c r="R247" s="227">
        <f>Q247*H247</f>
        <v>0</v>
      </c>
      <c r="S247" s="227">
        <v>0</v>
      </c>
      <c r="T247" s="228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29" t="s">
        <v>157</v>
      </c>
      <c r="AT247" s="229" t="s">
        <v>152</v>
      </c>
      <c r="AU247" s="229" t="s">
        <v>84</v>
      </c>
      <c r="AY247" s="17" t="s">
        <v>150</v>
      </c>
      <c r="BE247" s="230">
        <f>IF(N247="základní",J247,0)</f>
        <v>0</v>
      </c>
      <c r="BF247" s="230">
        <f>IF(N247="snížená",J247,0)</f>
        <v>0</v>
      </c>
      <c r="BG247" s="230">
        <f>IF(N247="zákl. přenesená",J247,0)</f>
        <v>0</v>
      </c>
      <c r="BH247" s="230">
        <f>IF(N247="sníž. přenesená",J247,0)</f>
        <v>0</v>
      </c>
      <c r="BI247" s="230">
        <f>IF(N247="nulová",J247,0)</f>
        <v>0</v>
      </c>
      <c r="BJ247" s="17" t="s">
        <v>84</v>
      </c>
      <c r="BK247" s="230">
        <f>ROUND(I247*H247,2)</f>
        <v>0</v>
      </c>
      <c r="BL247" s="17" t="s">
        <v>157</v>
      </c>
      <c r="BM247" s="229" t="s">
        <v>580</v>
      </c>
    </row>
    <row r="248" s="2" customFormat="1">
      <c r="A248" s="38"/>
      <c r="B248" s="39"/>
      <c r="C248" s="218" t="s">
        <v>573</v>
      </c>
      <c r="D248" s="218" t="s">
        <v>152</v>
      </c>
      <c r="E248" s="219" t="s">
        <v>1764</v>
      </c>
      <c r="F248" s="220" t="s">
        <v>1765</v>
      </c>
      <c r="G248" s="221" t="s">
        <v>292</v>
      </c>
      <c r="H248" s="222">
        <v>9</v>
      </c>
      <c r="I248" s="223"/>
      <c r="J248" s="224">
        <f>ROUND(I248*H248,2)</f>
        <v>0</v>
      </c>
      <c r="K248" s="220" t="s">
        <v>1</v>
      </c>
      <c r="L248" s="44"/>
      <c r="M248" s="225" t="s">
        <v>1</v>
      </c>
      <c r="N248" s="226" t="s">
        <v>41</v>
      </c>
      <c r="O248" s="91"/>
      <c r="P248" s="227">
        <f>O248*H248</f>
        <v>0</v>
      </c>
      <c r="Q248" s="227">
        <v>0</v>
      </c>
      <c r="R248" s="227">
        <f>Q248*H248</f>
        <v>0</v>
      </c>
      <c r="S248" s="227">
        <v>0</v>
      </c>
      <c r="T248" s="228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29" t="s">
        <v>157</v>
      </c>
      <c r="AT248" s="229" t="s">
        <v>152</v>
      </c>
      <c r="AU248" s="229" t="s">
        <v>84</v>
      </c>
      <c r="AY248" s="17" t="s">
        <v>150</v>
      </c>
      <c r="BE248" s="230">
        <f>IF(N248="základní",J248,0)</f>
        <v>0</v>
      </c>
      <c r="BF248" s="230">
        <f>IF(N248="snížená",J248,0)</f>
        <v>0</v>
      </c>
      <c r="BG248" s="230">
        <f>IF(N248="zákl. přenesená",J248,0)</f>
        <v>0</v>
      </c>
      <c r="BH248" s="230">
        <f>IF(N248="sníž. přenesená",J248,0)</f>
        <v>0</v>
      </c>
      <c r="BI248" s="230">
        <f>IF(N248="nulová",J248,0)</f>
        <v>0</v>
      </c>
      <c r="BJ248" s="17" t="s">
        <v>84</v>
      </c>
      <c r="BK248" s="230">
        <f>ROUND(I248*H248,2)</f>
        <v>0</v>
      </c>
      <c r="BL248" s="17" t="s">
        <v>157</v>
      </c>
      <c r="BM248" s="229" t="s">
        <v>586</v>
      </c>
    </row>
    <row r="249" s="2" customFormat="1">
      <c r="A249" s="38"/>
      <c r="B249" s="39"/>
      <c r="C249" s="40"/>
      <c r="D249" s="233" t="s">
        <v>1571</v>
      </c>
      <c r="E249" s="40"/>
      <c r="F249" s="284" t="s">
        <v>1766</v>
      </c>
      <c r="G249" s="40"/>
      <c r="H249" s="40"/>
      <c r="I249" s="285"/>
      <c r="J249" s="40"/>
      <c r="K249" s="40"/>
      <c r="L249" s="44"/>
      <c r="M249" s="286"/>
      <c r="N249" s="287"/>
      <c r="O249" s="91"/>
      <c r="P249" s="91"/>
      <c r="Q249" s="91"/>
      <c r="R249" s="91"/>
      <c r="S249" s="91"/>
      <c r="T249" s="92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T249" s="17" t="s">
        <v>1571</v>
      </c>
      <c r="AU249" s="17" t="s">
        <v>84</v>
      </c>
    </row>
    <row r="250" s="2" customFormat="1" ht="16.5" customHeight="1">
      <c r="A250" s="38"/>
      <c r="B250" s="39"/>
      <c r="C250" s="218" t="s">
        <v>362</v>
      </c>
      <c r="D250" s="218" t="s">
        <v>152</v>
      </c>
      <c r="E250" s="219" t="s">
        <v>1767</v>
      </c>
      <c r="F250" s="220" t="s">
        <v>1768</v>
      </c>
      <c r="G250" s="221" t="s">
        <v>292</v>
      </c>
      <c r="H250" s="222">
        <v>9</v>
      </c>
      <c r="I250" s="223"/>
      <c r="J250" s="224">
        <f>ROUND(I250*H250,2)</f>
        <v>0</v>
      </c>
      <c r="K250" s="220" t="s">
        <v>1</v>
      </c>
      <c r="L250" s="44"/>
      <c r="M250" s="225" t="s">
        <v>1</v>
      </c>
      <c r="N250" s="226" t="s">
        <v>41</v>
      </c>
      <c r="O250" s="91"/>
      <c r="P250" s="227">
        <f>O250*H250</f>
        <v>0</v>
      </c>
      <c r="Q250" s="227">
        <v>0</v>
      </c>
      <c r="R250" s="227">
        <f>Q250*H250</f>
        <v>0</v>
      </c>
      <c r="S250" s="227">
        <v>0</v>
      </c>
      <c r="T250" s="228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29" t="s">
        <v>157</v>
      </c>
      <c r="AT250" s="229" t="s">
        <v>152</v>
      </c>
      <c r="AU250" s="229" t="s">
        <v>84</v>
      </c>
      <c r="AY250" s="17" t="s">
        <v>150</v>
      </c>
      <c r="BE250" s="230">
        <f>IF(N250="základní",J250,0)</f>
        <v>0</v>
      </c>
      <c r="BF250" s="230">
        <f>IF(N250="snížená",J250,0)</f>
        <v>0</v>
      </c>
      <c r="BG250" s="230">
        <f>IF(N250="zákl. přenesená",J250,0)</f>
        <v>0</v>
      </c>
      <c r="BH250" s="230">
        <f>IF(N250="sníž. přenesená",J250,0)</f>
        <v>0</v>
      </c>
      <c r="BI250" s="230">
        <f>IF(N250="nulová",J250,0)</f>
        <v>0</v>
      </c>
      <c r="BJ250" s="17" t="s">
        <v>84</v>
      </c>
      <c r="BK250" s="230">
        <f>ROUND(I250*H250,2)</f>
        <v>0</v>
      </c>
      <c r="BL250" s="17" t="s">
        <v>157</v>
      </c>
      <c r="BM250" s="229" t="s">
        <v>591</v>
      </c>
    </row>
    <row r="251" s="2" customFormat="1">
      <c r="A251" s="38"/>
      <c r="B251" s="39"/>
      <c r="C251" s="218" t="s">
        <v>582</v>
      </c>
      <c r="D251" s="218" t="s">
        <v>152</v>
      </c>
      <c r="E251" s="219" t="s">
        <v>1769</v>
      </c>
      <c r="F251" s="220" t="s">
        <v>1770</v>
      </c>
      <c r="G251" s="221" t="s">
        <v>292</v>
      </c>
      <c r="H251" s="222">
        <v>19</v>
      </c>
      <c r="I251" s="223"/>
      <c r="J251" s="224">
        <f>ROUND(I251*H251,2)</f>
        <v>0</v>
      </c>
      <c r="K251" s="220" t="s">
        <v>1</v>
      </c>
      <c r="L251" s="44"/>
      <c r="M251" s="225" t="s">
        <v>1</v>
      </c>
      <c r="N251" s="226" t="s">
        <v>41</v>
      </c>
      <c r="O251" s="91"/>
      <c r="P251" s="227">
        <f>O251*H251</f>
        <v>0</v>
      </c>
      <c r="Q251" s="227">
        <v>0</v>
      </c>
      <c r="R251" s="227">
        <f>Q251*H251</f>
        <v>0</v>
      </c>
      <c r="S251" s="227">
        <v>0</v>
      </c>
      <c r="T251" s="228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29" t="s">
        <v>157</v>
      </c>
      <c r="AT251" s="229" t="s">
        <v>152</v>
      </c>
      <c r="AU251" s="229" t="s">
        <v>84</v>
      </c>
      <c r="AY251" s="17" t="s">
        <v>150</v>
      </c>
      <c r="BE251" s="230">
        <f>IF(N251="základní",J251,0)</f>
        <v>0</v>
      </c>
      <c r="BF251" s="230">
        <f>IF(N251="snížená",J251,0)</f>
        <v>0</v>
      </c>
      <c r="BG251" s="230">
        <f>IF(N251="zákl. přenesená",J251,0)</f>
        <v>0</v>
      </c>
      <c r="BH251" s="230">
        <f>IF(N251="sníž. přenesená",J251,0)</f>
        <v>0</v>
      </c>
      <c r="BI251" s="230">
        <f>IF(N251="nulová",J251,0)</f>
        <v>0</v>
      </c>
      <c r="BJ251" s="17" t="s">
        <v>84</v>
      </c>
      <c r="BK251" s="230">
        <f>ROUND(I251*H251,2)</f>
        <v>0</v>
      </c>
      <c r="BL251" s="17" t="s">
        <v>157</v>
      </c>
      <c r="BM251" s="229" t="s">
        <v>596</v>
      </c>
    </row>
    <row r="252" s="2" customFormat="1">
      <c r="A252" s="38"/>
      <c r="B252" s="39"/>
      <c r="C252" s="40"/>
      <c r="D252" s="233" t="s">
        <v>1571</v>
      </c>
      <c r="E252" s="40"/>
      <c r="F252" s="284" t="s">
        <v>1771</v>
      </c>
      <c r="G252" s="40"/>
      <c r="H252" s="40"/>
      <c r="I252" s="285"/>
      <c r="J252" s="40"/>
      <c r="K252" s="40"/>
      <c r="L252" s="44"/>
      <c r="M252" s="286"/>
      <c r="N252" s="287"/>
      <c r="O252" s="91"/>
      <c r="P252" s="91"/>
      <c r="Q252" s="91"/>
      <c r="R252" s="91"/>
      <c r="S252" s="91"/>
      <c r="T252" s="92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T252" s="17" t="s">
        <v>1571</v>
      </c>
      <c r="AU252" s="17" t="s">
        <v>84</v>
      </c>
    </row>
    <row r="253" s="2" customFormat="1" ht="21.75" customHeight="1">
      <c r="A253" s="38"/>
      <c r="B253" s="39"/>
      <c r="C253" s="218" t="s">
        <v>367</v>
      </c>
      <c r="D253" s="218" t="s">
        <v>152</v>
      </c>
      <c r="E253" s="219" t="s">
        <v>1772</v>
      </c>
      <c r="F253" s="220" t="s">
        <v>1773</v>
      </c>
      <c r="G253" s="221" t="s">
        <v>292</v>
      </c>
      <c r="H253" s="222">
        <v>2</v>
      </c>
      <c r="I253" s="223"/>
      <c r="J253" s="224">
        <f>ROUND(I253*H253,2)</f>
        <v>0</v>
      </c>
      <c r="K253" s="220" t="s">
        <v>1</v>
      </c>
      <c r="L253" s="44"/>
      <c r="M253" s="225" t="s">
        <v>1</v>
      </c>
      <c r="N253" s="226" t="s">
        <v>41</v>
      </c>
      <c r="O253" s="91"/>
      <c r="P253" s="227">
        <f>O253*H253</f>
        <v>0</v>
      </c>
      <c r="Q253" s="227">
        <v>0</v>
      </c>
      <c r="R253" s="227">
        <f>Q253*H253</f>
        <v>0</v>
      </c>
      <c r="S253" s="227">
        <v>0</v>
      </c>
      <c r="T253" s="228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29" t="s">
        <v>157</v>
      </c>
      <c r="AT253" s="229" t="s">
        <v>152</v>
      </c>
      <c r="AU253" s="229" t="s">
        <v>84</v>
      </c>
      <c r="AY253" s="17" t="s">
        <v>150</v>
      </c>
      <c r="BE253" s="230">
        <f>IF(N253="základní",J253,0)</f>
        <v>0</v>
      </c>
      <c r="BF253" s="230">
        <f>IF(N253="snížená",J253,0)</f>
        <v>0</v>
      </c>
      <c r="BG253" s="230">
        <f>IF(N253="zákl. přenesená",J253,0)</f>
        <v>0</v>
      </c>
      <c r="BH253" s="230">
        <f>IF(N253="sníž. přenesená",J253,0)</f>
        <v>0</v>
      </c>
      <c r="BI253" s="230">
        <f>IF(N253="nulová",J253,0)</f>
        <v>0</v>
      </c>
      <c r="BJ253" s="17" t="s">
        <v>84</v>
      </c>
      <c r="BK253" s="230">
        <f>ROUND(I253*H253,2)</f>
        <v>0</v>
      </c>
      <c r="BL253" s="17" t="s">
        <v>157</v>
      </c>
      <c r="BM253" s="229" t="s">
        <v>600</v>
      </c>
    </row>
    <row r="254" s="2" customFormat="1">
      <c r="A254" s="38"/>
      <c r="B254" s="39"/>
      <c r="C254" s="40"/>
      <c r="D254" s="233" t="s">
        <v>1571</v>
      </c>
      <c r="E254" s="40"/>
      <c r="F254" s="284" t="s">
        <v>1774</v>
      </c>
      <c r="G254" s="40"/>
      <c r="H254" s="40"/>
      <c r="I254" s="285"/>
      <c r="J254" s="40"/>
      <c r="K254" s="40"/>
      <c r="L254" s="44"/>
      <c r="M254" s="286"/>
      <c r="N254" s="287"/>
      <c r="O254" s="91"/>
      <c r="P254" s="91"/>
      <c r="Q254" s="91"/>
      <c r="R254" s="91"/>
      <c r="S254" s="91"/>
      <c r="T254" s="92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T254" s="17" t="s">
        <v>1571</v>
      </c>
      <c r="AU254" s="17" t="s">
        <v>84</v>
      </c>
    </row>
    <row r="255" s="2" customFormat="1" ht="21.75" customHeight="1">
      <c r="A255" s="38"/>
      <c r="B255" s="39"/>
      <c r="C255" s="218" t="s">
        <v>593</v>
      </c>
      <c r="D255" s="218" t="s">
        <v>152</v>
      </c>
      <c r="E255" s="219" t="s">
        <v>1775</v>
      </c>
      <c r="F255" s="220" t="s">
        <v>1776</v>
      </c>
      <c r="G255" s="221" t="s">
        <v>292</v>
      </c>
      <c r="H255" s="222">
        <v>9</v>
      </c>
      <c r="I255" s="223"/>
      <c r="J255" s="224">
        <f>ROUND(I255*H255,2)</f>
        <v>0</v>
      </c>
      <c r="K255" s="220" t="s">
        <v>1</v>
      </c>
      <c r="L255" s="44"/>
      <c r="M255" s="225" t="s">
        <v>1</v>
      </c>
      <c r="N255" s="226" t="s">
        <v>41</v>
      </c>
      <c r="O255" s="91"/>
      <c r="P255" s="227">
        <f>O255*H255</f>
        <v>0</v>
      </c>
      <c r="Q255" s="227">
        <v>0</v>
      </c>
      <c r="R255" s="227">
        <f>Q255*H255</f>
        <v>0</v>
      </c>
      <c r="S255" s="227">
        <v>0</v>
      </c>
      <c r="T255" s="228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29" t="s">
        <v>157</v>
      </c>
      <c r="AT255" s="229" t="s">
        <v>152</v>
      </c>
      <c r="AU255" s="229" t="s">
        <v>84</v>
      </c>
      <c r="AY255" s="17" t="s">
        <v>150</v>
      </c>
      <c r="BE255" s="230">
        <f>IF(N255="základní",J255,0)</f>
        <v>0</v>
      </c>
      <c r="BF255" s="230">
        <f>IF(N255="snížená",J255,0)</f>
        <v>0</v>
      </c>
      <c r="BG255" s="230">
        <f>IF(N255="zákl. přenesená",J255,0)</f>
        <v>0</v>
      </c>
      <c r="BH255" s="230">
        <f>IF(N255="sníž. přenesená",J255,0)</f>
        <v>0</v>
      </c>
      <c r="BI255" s="230">
        <f>IF(N255="nulová",J255,0)</f>
        <v>0</v>
      </c>
      <c r="BJ255" s="17" t="s">
        <v>84</v>
      </c>
      <c r="BK255" s="230">
        <f>ROUND(I255*H255,2)</f>
        <v>0</v>
      </c>
      <c r="BL255" s="17" t="s">
        <v>157</v>
      </c>
      <c r="BM255" s="229" t="s">
        <v>605</v>
      </c>
    </row>
    <row r="256" s="2" customFormat="1">
      <c r="A256" s="38"/>
      <c r="B256" s="39"/>
      <c r="C256" s="40"/>
      <c r="D256" s="233" t="s">
        <v>1571</v>
      </c>
      <c r="E256" s="40"/>
      <c r="F256" s="284" t="s">
        <v>1766</v>
      </c>
      <c r="G256" s="40"/>
      <c r="H256" s="40"/>
      <c r="I256" s="285"/>
      <c r="J256" s="40"/>
      <c r="K256" s="40"/>
      <c r="L256" s="44"/>
      <c r="M256" s="286"/>
      <c r="N256" s="287"/>
      <c r="O256" s="91"/>
      <c r="P256" s="91"/>
      <c r="Q256" s="91"/>
      <c r="R256" s="91"/>
      <c r="S256" s="91"/>
      <c r="T256" s="92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T256" s="17" t="s">
        <v>1571</v>
      </c>
      <c r="AU256" s="17" t="s">
        <v>84</v>
      </c>
    </row>
    <row r="257" s="2" customFormat="1" ht="16.5" customHeight="1">
      <c r="A257" s="38"/>
      <c r="B257" s="39"/>
      <c r="C257" s="218" t="s">
        <v>371</v>
      </c>
      <c r="D257" s="218" t="s">
        <v>152</v>
      </c>
      <c r="E257" s="219" t="s">
        <v>1777</v>
      </c>
      <c r="F257" s="220" t="s">
        <v>1778</v>
      </c>
      <c r="G257" s="221" t="s">
        <v>292</v>
      </c>
      <c r="H257" s="222">
        <v>2</v>
      </c>
      <c r="I257" s="223"/>
      <c r="J257" s="224">
        <f>ROUND(I257*H257,2)</f>
        <v>0</v>
      </c>
      <c r="K257" s="220" t="s">
        <v>1</v>
      </c>
      <c r="L257" s="44"/>
      <c r="M257" s="225" t="s">
        <v>1</v>
      </c>
      <c r="N257" s="226" t="s">
        <v>41</v>
      </c>
      <c r="O257" s="91"/>
      <c r="P257" s="227">
        <f>O257*H257</f>
        <v>0</v>
      </c>
      <c r="Q257" s="227">
        <v>0</v>
      </c>
      <c r="R257" s="227">
        <f>Q257*H257</f>
        <v>0</v>
      </c>
      <c r="S257" s="227">
        <v>0</v>
      </c>
      <c r="T257" s="228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29" t="s">
        <v>157</v>
      </c>
      <c r="AT257" s="229" t="s">
        <v>152</v>
      </c>
      <c r="AU257" s="229" t="s">
        <v>84</v>
      </c>
      <c r="AY257" s="17" t="s">
        <v>150</v>
      </c>
      <c r="BE257" s="230">
        <f>IF(N257="základní",J257,0)</f>
        <v>0</v>
      </c>
      <c r="BF257" s="230">
        <f>IF(N257="snížená",J257,0)</f>
        <v>0</v>
      </c>
      <c r="BG257" s="230">
        <f>IF(N257="zákl. přenesená",J257,0)</f>
        <v>0</v>
      </c>
      <c r="BH257" s="230">
        <f>IF(N257="sníž. přenesená",J257,0)</f>
        <v>0</v>
      </c>
      <c r="BI257" s="230">
        <f>IF(N257="nulová",J257,0)</f>
        <v>0</v>
      </c>
      <c r="BJ257" s="17" t="s">
        <v>84</v>
      </c>
      <c r="BK257" s="230">
        <f>ROUND(I257*H257,2)</f>
        <v>0</v>
      </c>
      <c r="BL257" s="17" t="s">
        <v>157</v>
      </c>
      <c r="BM257" s="229" t="s">
        <v>609</v>
      </c>
    </row>
    <row r="258" s="2" customFormat="1">
      <c r="A258" s="38"/>
      <c r="B258" s="39"/>
      <c r="C258" s="40"/>
      <c r="D258" s="233" t="s">
        <v>1571</v>
      </c>
      <c r="E258" s="40"/>
      <c r="F258" s="284" t="s">
        <v>1774</v>
      </c>
      <c r="G258" s="40"/>
      <c r="H258" s="40"/>
      <c r="I258" s="285"/>
      <c r="J258" s="40"/>
      <c r="K258" s="40"/>
      <c r="L258" s="44"/>
      <c r="M258" s="286"/>
      <c r="N258" s="287"/>
      <c r="O258" s="91"/>
      <c r="P258" s="91"/>
      <c r="Q258" s="91"/>
      <c r="R258" s="91"/>
      <c r="S258" s="91"/>
      <c r="T258" s="92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T258" s="17" t="s">
        <v>1571</v>
      </c>
      <c r="AU258" s="17" t="s">
        <v>84</v>
      </c>
    </row>
    <row r="259" s="2" customFormat="1">
      <c r="A259" s="38"/>
      <c r="B259" s="39"/>
      <c r="C259" s="218" t="s">
        <v>602</v>
      </c>
      <c r="D259" s="218" t="s">
        <v>152</v>
      </c>
      <c r="E259" s="219" t="s">
        <v>1779</v>
      </c>
      <c r="F259" s="220" t="s">
        <v>1780</v>
      </c>
      <c r="G259" s="221" t="s">
        <v>292</v>
      </c>
      <c r="H259" s="222">
        <v>3</v>
      </c>
      <c r="I259" s="223"/>
      <c r="J259" s="224">
        <f>ROUND(I259*H259,2)</f>
        <v>0</v>
      </c>
      <c r="K259" s="220" t="s">
        <v>1</v>
      </c>
      <c r="L259" s="44"/>
      <c r="M259" s="225" t="s">
        <v>1</v>
      </c>
      <c r="N259" s="226" t="s">
        <v>41</v>
      </c>
      <c r="O259" s="91"/>
      <c r="P259" s="227">
        <f>O259*H259</f>
        <v>0</v>
      </c>
      <c r="Q259" s="227">
        <v>0</v>
      </c>
      <c r="R259" s="227">
        <f>Q259*H259</f>
        <v>0</v>
      </c>
      <c r="S259" s="227">
        <v>0</v>
      </c>
      <c r="T259" s="228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29" t="s">
        <v>157</v>
      </c>
      <c r="AT259" s="229" t="s">
        <v>152</v>
      </c>
      <c r="AU259" s="229" t="s">
        <v>84</v>
      </c>
      <c r="AY259" s="17" t="s">
        <v>150</v>
      </c>
      <c r="BE259" s="230">
        <f>IF(N259="základní",J259,0)</f>
        <v>0</v>
      </c>
      <c r="BF259" s="230">
        <f>IF(N259="snížená",J259,0)</f>
        <v>0</v>
      </c>
      <c r="BG259" s="230">
        <f>IF(N259="zákl. přenesená",J259,0)</f>
        <v>0</v>
      </c>
      <c r="BH259" s="230">
        <f>IF(N259="sníž. přenesená",J259,0)</f>
        <v>0</v>
      </c>
      <c r="BI259" s="230">
        <f>IF(N259="nulová",J259,0)</f>
        <v>0</v>
      </c>
      <c r="BJ259" s="17" t="s">
        <v>84</v>
      </c>
      <c r="BK259" s="230">
        <f>ROUND(I259*H259,2)</f>
        <v>0</v>
      </c>
      <c r="BL259" s="17" t="s">
        <v>157</v>
      </c>
      <c r="BM259" s="229" t="s">
        <v>614</v>
      </c>
    </row>
    <row r="260" s="2" customFormat="1">
      <c r="A260" s="38"/>
      <c r="B260" s="39"/>
      <c r="C260" s="40"/>
      <c r="D260" s="233" t="s">
        <v>1571</v>
      </c>
      <c r="E260" s="40"/>
      <c r="F260" s="284" t="s">
        <v>1781</v>
      </c>
      <c r="G260" s="40"/>
      <c r="H260" s="40"/>
      <c r="I260" s="285"/>
      <c r="J260" s="40"/>
      <c r="K260" s="40"/>
      <c r="L260" s="44"/>
      <c r="M260" s="286"/>
      <c r="N260" s="287"/>
      <c r="O260" s="91"/>
      <c r="P260" s="91"/>
      <c r="Q260" s="91"/>
      <c r="R260" s="91"/>
      <c r="S260" s="91"/>
      <c r="T260" s="92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T260" s="17" t="s">
        <v>1571</v>
      </c>
      <c r="AU260" s="17" t="s">
        <v>84</v>
      </c>
    </row>
    <row r="261" s="2" customFormat="1" ht="21.75" customHeight="1">
      <c r="A261" s="38"/>
      <c r="B261" s="39"/>
      <c r="C261" s="218" t="s">
        <v>389</v>
      </c>
      <c r="D261" s="218" t="s">
        <v>152</v>
      </c>
      <c r="E261" s="219" t="s">
        <v>1782</v>
      </c>
      <c r="F261" s="220" t="s">
        <v>1783</v>
      </c>
      <c r="G261" s="221" t="s">
        <v>292</v>
      </c>
      <c r="H261" s="222">
        <v>1</v>
      </c>
      <c r="I261" s="223"/>
      <c r="J261" s="224">
        <f>ROUND(I261*H261,2)</f>
        <v>0</v>
      </c>
      <c r="K261" s="220" t="s">
        <v>1</v>
      </c>
      <c r="L261" s="44"/>
      <c r="M261" s="225" t="s">
        <v>1</v>
      </c>
      <c r="N261" s="226" t="s">
        <v>41</v>
      </c>
      <c r="O261" s="91"/>
      <c r="P261" s="227">
        <f>O261*H261</f>
        <v>0</v>
      </c>
      <c r="Q261" s="227">
        <v>0</v>
      </c>
      <c r="R261" s="227">
        <f>Q261*H261</f>
        <v>0</v>
      </c>
      <c r="S261" s="227">
        <v>0</v>
      </c>
      <c r="T261" s="228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29" t="s">
        <v>157</v>
      </c>
      <c r="AT261" s="229" t="s">
        <v>152</v>
      </c>
      <c r="AU261" s="229" t="s">
        <v>84</v>
      </c>
      <c r="AY261" s="17" t="s">
        <v>150</v>
      </c>
      <c r="BE261" s="230">
        <f>IF(N261="základní",J261,0)</f>
        <v>0</v>
      </c>
      <c r="BF261" s="230">
        <f>IF(N261="snížená",J261,0)</f>
        <v>0</v>
      </c>
      <c r="BG261" s="230">
        <f>IF(N261="zákl. přenesená",J261,0)</f>
        <v>0</v>
      </c>
      <c r="BH261" s="230">
        <f>IF(N261="sníž. přenesená",J261,0)</f>
        <v>0</v>
      </c>
      <c r="BI261" s="230">
        <f>IF(N261="nulová",J261,0)</f>
        <v>0</v>
      </c>
      <c r="BJ261" s="17" t="s">
        <v>84</v>
      </c>
      <c r="BK261" s="230">
        <f>ROUND(I261*H261,2)</f>
        <v>0</v>
      </c>
      <c r="BL261" s="17" t="s">
        <v>157</v>
      </c>
      <c r="BM261" s="229" t="s">
        <v>618</v>
      </c>
    </row>
    <row r="262" s="2" customFormat="1">
      <c r="A262" s="38"/>
      <c r="B262" s="39"/>
      <c r="C262" s="40"/>
      <c r="D262" s="233" t="s">
        <v>1571</v>
      </c>
      <c r="E262" s="40"/>
      <c r="F262" s="284" t="s">
        <v>1784</v>
      </c>
      <c r="G262" s="40"/>
      <c r="H262" s="40"/>
      <c r="I262" s="285"/>
      <c r="J262" s="40"/>
      <c r="K262" s="40"/>
      <c r="L262" s="44"/>
      <c r="M262" s="286"/>
      <c r="N262" s="287"/>
      <c r="O262" s="91"/>
      <c r="P262" s="91"/>
      <c r="Q262" s="91"/>
      <c r="R262" s="91"/>
      <c r="S262" s="91"/>
      <c r="T262" s="92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T262" s="17" t="s">
        <v>1571</v>
      </c>
      <c r="AU262" s="17" t="s">
        <v>84</v>
      </c>
    </row>
    <row r="263" s="2" customFormat="1">
      <c r="A263" s="38"/>
      <c r="B263" s="39"/>
      <c r="C263" s="218" t="s">
        <v>611</v>
      </c>
      <c r="D263" s="218" t="s">
        <v>152</v>
      </c>
      <c r="E263" s="219" t="s">
        <v>1785</v>
      </c>
      <c r="F263" s="220" t="s">
        <v>1786</v>
      </c>
      <c r="G263" s="221" t="s">
        <v>292</v>
      </c>
      <c r="H263" s="222">
        <v>1</v>
      </c>
      <c r="I263" s="223"/>
      <c r="J263" s="224">
        <f>ROUND(I263*H263,2)</f>
        <v>0</v>
      </c>
      <c r="K263" s="220" t="s">
        <v>1</v>
      </c>
      <c r="L263" s="44"/>
      <c r="M263" s="225" t="s">
        <v>1</v>
      </c>
      <c r="N263" s="226" t="s">
        <v>41</v>
      </c>
      <c r="O263" s="91"/>
      <c r="P263" s="227">
        <f>O263*H263</f>
        <v>0</v>
      </c>
      <c r="Q263" s="227">
        <v>0</v>
      </c>
      <c r="R263" s="227">
        <f>Q263*H263</f>
        <v>0</v>
      </c>
      <c r="S263" s="227">
        <v>0</v>
      </c>
      <c r="T263" s="228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29" t="s">
        <v>157</v>
      </c>
      <c r="AT263" s="229" t="s">
        <v>152</v>
      </c>
      <c r="AU263" s="229" t="s">
        <v>84</v>
      </c>
      <c r="AY263" s="17" t="s">
        <v>150</v>
      </c>
      <c r="BE263" s="230">
        <f>IF(N263="základní",J263,0)</f>
        <v>0</v>
      </c>
      <c r="BF263" s="230">
        <f>IF(N263="snížená",J263,0)</f>
        <v>0</v>
      </c>
      <c r="BG263" s="230">
        <f>IF(N263="zákl. přenesená",J263,0)</f>
        <v>0</v>
      </c>
      <c r="BH263" s="230">
        <f>IF(N263="sníž. přenesená",J263,0)</f>
        <v>0</v>
      </c>
      <c r="BI263" s="230">
        <f>IF(N263="nulová",J263,0)</f>
        <v>0</v>
      </c>
      <c r="BJ263" s="17" t="s">
        <v>84</v>
      </c>
      <c r="BK263" s="230">
        <f>ROUND(I263*H263,2)</f>
        <v>0</v>
      </c>
      <c r="BL263" s="17" t="s">
        <v>157</v>
      </c>
      <c r="BM263" s="229" t="s">
        <v>623</v>
      </c>
    </row>
    <row r="264" s="2" customFormat="1">
      <c r="A264" s="38"/>
      <c r="B264" s="39"/>
      <c r="C264" s="40"/>
      <c r="D264" s="233" t="s">
        <v>1571</v>
      </c>
      <c r="E264" s="40"/>
      <c r="F264" s="284" t="s">
        <v>1784</v>
      </c>
      <c r="G264" s="40"/>
      <c r="H264" s="40"/>
      <c r="I264" s="285"/>
      <c r="J264" s="40"/>
      <c r="K264" s="40"/>
      <c r="L264" s="44"/>
      <c r="M264" s="286"/>
      <c r="N264" s="287"/>
      <c r="O264" s="91"/>
      <c r="P264" s="91"/>
      <c r="Q264" s="91"/>
      <c r="R264" s="91"/>
      <c r="S264" s="91"/>
      <c r="T264" s="92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T264" s="17" t="s">
        <v>1571</v>
      </c>
      <c r="AU264" s="17" t="s">
        <v>84</v>
      </c>
    </row>
    <row r="265" s="2" customFormat="1">
      <c r="A265" s="38"/>
      <c r="B265" s="39"/>
      <c r="C265" s="218" t="s">
        <v>394</v>
      </c>
      <c r="D265" s="218" t="s">
        <v>152</v>
      </c>
      <c r="E265" s="219" t="s">
        <v>1787</v>
      </c>
      <c r="F265" s="220" t="s">
        <v>1788</v>
      </c>
      <c r="G265" s="221" t="s">
        <v>292</v>
      </c>
      <c r="H265" s="222">
        <v>3</v>
      </c>
      <c r="I265" s="223"/>
      <c r="J265" s="224">
        <f>ROUND(I265*H265,2)</f>
        <v>0</v>
      </c>
      <c r="K265" s="220" t="s">
        <v>1</v>
      </c>
      <c r="L265" s="44"/>
      <c r="M265" s="225" t="s">
        <v>1</v>
      </c>
      <c r="N265" s="226" t="s">
        <v>41</v>
      </c>
      <c r="O265" s="91"/>
      <c r="P265" s="227">
        <f>O265*H265</f>
        <v>0</v>
      </c>
      <c r="Q265" s="227">
        <v>0</v>
      </c>
      <c r="R265" s="227">
        <f>Q265*H265</f>
        <v>0</v>
      </c>
      <c r="S265" s="227">
        <v>0</v>
      </c>
      <c r="T265" s="228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29" t="s">
        <v>157</v>
      </c>
      <c r="AT265" s="229" t="s">
        <v>152</v>
      </c>
      <c r="AU265" s="229" t="s">
        <v>84</v>
      </c>
      <c r="AY265" s="17" t="s">
        <v>150</v>
      </c>
      <c r="BE265" s="230">
        <f>IF(N265="základní",J265,0)</f>
        <v>0</v>
      </c>
      <c r="BF265" s="230">
        <f>IF(N265="snížená",J265,0)</f>
        <v>0</v>
      </c>
      <c r="BG265" s="230">
        <f>IF(N265="zákl. přenesená",J265,0)</f>
        <v>0</v>
      </c>
      <c r="BH265" s="230">
        <f>IF(N265="sníž. přenesená",J265,0)</f>
        <v>0</v>
      </c>
      <c r="BI265" s="230">
        <f>IF(N265="nulová",J265,0)</f>
        <v>0</v>
      </c>
      <c r="BJ265" s="17" t="s">
        <v>84</v>
      </c>
      <c r="BK265" s="230">
        <f>ROUND(I265*H265,2)</f>
        <v>0</v>
      </c>
      <c r="BL265" s="17" t="s">
        <v>157</v>
      </c>
      <c r="BM265" s="229" t="s">
        <v>628</v>
      </c>
    </row>
    <row r="266" s="2" customFormat="1">
      <c r="A266" s="38"/>
      <c r="B266" s="39"/>
      <c r="C266" s="40"/>
      <c r="D266" s="233" t="s">
        <v>1571</v>
      </c>
      <c r="E266" s="40"/>
      <c r="F266" s="284" t="s">
        <v>1789</v>
      </c>
      <c r="G266" s="40"/>
      <c r="H266" s="40"/>
      <c r="I266" s="285"/>
      <c r="J266" s="40"/>
      <c r="K266" s="40"/>
      <c r="L266" s="44"/>
      <c r="M266" s="286"/>
      <c r="N266" s="287"/>
      <c r="O266" s="91"/>
      <c r="P266" s="91"/>
      <c r="Q266" s="91"/>
      <c r="R266" s="91"/>
      <c r="S266" s="91"/>
      <c r="T266" s="92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T266" s="17" t="s">
        <v>1571</v>
      </c>
      <c r="AU266" s="17" t="s">
        <v>84</v>
      </c>
    </row>
    <row r="267" s="2" customFormat="1" ht="16.5" customHeight="1">
      <c r="A267" s="38"/>
      <c r="B267" s="39"/>
      <c r="C267" s="218" t="s">
        <v>620</v>
      </c>
      <c r="D267" s="218" t="s">
        <v>152</v>
      </c>
      <c r="E267" s="219" t="s">
        <v>1790</v>
      </c>
      <c r="F267" s="220" t="s">
        <v>1791</v>
      </c>
      <c r="G267" s="221" t="s">
        <v>292</v>
      </c>
      <c r="H267" s="222">
        <v>2</v>
      </c>
      <c r="I267" s="223"/>
      <c r="J267" s="224">
        <f>ROUND(I267*H267,2)</f>
        <v>0</v>
      </c>
      <c r="K267" s="220" t="s">
        <v>1</v>
      </c>
      <c r="L267" s="44"/>
      <c r="M267" s="225" t="s">
        <v>1</v>
      </c>
      <c r="N267" s="226" t="s">
        <v>41</v>
      </c>
      <c r="O267" s="91"/>
      <c r="P267" s="227">
        <f>O267*H267</f>
        <v>0</v>
      </c>
      <c r="Q267" s="227">
        <v>0</v>
      </c>
      <c r="R267" s="227">
        <f>Q267*H267</f>
        <v>0</v>
      </c>
      <c r="S267" s="227">
        <v>0</v>
      </c>
      <c r="T267" s="228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29" t="s">
        <v>157</v>
      </c>
      <c r="AT267" s="229" t="s">
        <v>152</v>
      </c>
      <c r="AU267" s="229" t="s">
        <v>84</v>
      </c>
      <c r="AY267" s="17" t="s">
        <v>150</v>
      </c>
      <c r="BE267" s="230">
        <f>IF(N267="základní",J267,0)</f>
        <v>0</v>
      </c>
      <c r="BF267" s="230">
        <f>IF(N267="snížená",J267,0)</f>
        <v>0</v>
      </c>
      <c r="BG267" s="230">
        <f>IF(N267="zákl. přenesená",J267,0)</f>
        <v>0</v>
      </c>
      <c r="BH267" s="230">
        <f>IF(N267="sníž. přenesená",J267,0)</f>
        <v>0</v>
      </c>
      <c r="BI267" s="230">
        <f>IF(N267="nulová",J267,0)</f>
        <v>0</v>
      </c>
      <c r="BJ267" s="17" t="s">
        <v>84</v>
      </c>
      <c r="BK267" s="230">
        <f>ROUND(I267*H267,2)</f>
        <v>0</v>
      </c>
      <c r="BL267" s="17" t="s">
        <v>157</v>
      </c>
      <c r="BM267" s="229" t="s">
        <v>635</v>
      </c>
    </row>
    <row r="268" s="2" customFormat="1">
      <c r="A268" s="38"/>
      <c r="B268" s="39"/>
      <c r="C268" s="40"/>
      <c r="D268" s="233" t="s">
        <v>1571</v>
      </c>
      <c r="E268" s="40"/>
      <c r="F268" s="284" t="s">
        <v>1792</v>
      </c>
      <c r="G268" s="40"/>
      <c r="H268" s="40"/>
      <c r="I268" s="285"/>
      <c r="J268" s="40"/>
      <c r="K268" s="40"/>
      <c r="L268" s="44"/>
      <c r="M268" s="286"/>
      <c r="N268" s="287"/>
      <c r="O268" s="91"/>
      <c r="P268" s="91"/>
      <c r="Q268" s="91"/>
      <c r="R268" s="91"/>
      <c r="S268" s="91"/>
      <c r="T268" s="92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T268" s="17" t="s">
        <v>1571</v>
      </c>
      <c r="AU268" s="17" t="s">
        <v>84</v>
      </c>
    </row>
    <row r="269" s="2" customFormat="1" ht="16.5" customHeight="1">
      <c r="A269" s="38"/>
      <c r="B269" s="39"/>
      <c r="C269" s="218" t="s">
        <v>398</v>
      </c>
      <c r="D269" s="218" t="s">
        <v>152</v>
      </c>
      <c r="E269" s="219" t="s">
        <v>1793</v>
      </c>
      <c r="F269" s="220" t="s">
        <v>1794</v>
      </c>
      <c r="G269" s="221" t="s">
        <v>292</v>
      </c>
      <c r="H269" s="222">
        <v>1</v>
      </c>
      <c r="I269" s="223"/>
      <c r="J269" s="224">
        <f>ROUND(I269*H269,2)</f>
        <v>0</v>
      </c>
      <c r="K269" s="220" t="s">
        <v>1</v>
      </c>
      <c r="L269" s="44"/>
      <c r="M269" s="225" t="s">
        <v>1</v>
      </c>
      <c r="N269" s="226" t="s">
        <v>41</v>
      </c>
      <c r="O269" s="91"/>
      <c r="P269" s="227">
        <f>O269*H269</f>
        <v>0</v>
      </c>
      <c r="Q269" s="227">
        <v>0</v>
      </c>
      <c r="R269" s="227">
        <f>Q269*H269</f>
        <v>0</v>
      </c>
      <c r="S269" s="227">
        <v>0</v>
      </c>
      <c r="T269" s="228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29" t="s">
        <v>157</v>
      </c>
      <c r="AT269" s="229" t="s">
        <v>152</v>
      </c>
      <c r="AU269" s="229" t="s">
        <v>84</v>
      </c>
      <c r="AY269" s="17" t="s">
        <v>150</v>
      </c>
      <c r="BE269" s="230">
        <f>IF(N269="základní",J269,0)</f>
        <v>0</v>
      </c>
      <c r="BF269" s="230">
        <f>IF(N269="snížená",J269,0)</f>
        <v>0</v>
      </c>
      <c r="BG269" s="230">
        <f>IF(N269="zákl. přenesená",J269,0)</f>
        <v>0</v>
      </c>
      <c r="BH269" s="230">
        <f>IF(N269="sníž. přenesená",J269,0)</f>
        <v>0</v>
      </c>
      <c r="BI269" s="230">
        <f>IF(N269="nulová",J269,0)</f>
        <v>0</v>
      </c>
      <c r="BJ269" s="17" t="s">
        <v>84</v>
      </c>
      <c r="BK269" s="230">
        <f>ROUND(I269*H269,2)</f>
        <v>0</v>
      </c>
      <c r="BL269" s="17" t="s">
        <v>157</v>
      </c>
      <c r="BM269" s="229" t="s">
        <v>639</v>
      </c>
    </row>
    <row r="270" s="2" customFormat="1">
      <c r="A270" s="38"/>
      <c r="B270" s="39"/>
      <c r="C270" s="40"/>
      <c r="D270" s="233" t="s">
        <v>1571</v>
      </c>
      <c r="E270" s="40"/>
      <c r="F270" s="284" t="s">
        <v>1784</v>
      </c>
      <c r="G270" s="40"/>
      <c r="H270" s="40"/>
      <c r="I270" s="285"/>
      <c r="J270" s="40"/>
      <c r="K270" s="40"/>
      <c r="L270" s="44"/>
      <c r="M270" s="286"/>
      <c r="N270" s="287"/>
      <c r="O270" s="91"/>
      <c r="P270" s="91"/>
      <c r="Q270" s="91"/>
      <c r="R270" s="91"/>
      <c r="S270" s="91"/>
      <c r="T270" s="92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T270" s="17" t="s">
        <v>1571</v>
      </c>
      <c r="AU270" s="17" t="s">
        <v>84</v>
      </c>
    </row>
    <row r="271" s="2" customFormat="1" ht="16.5" customHeight="1">
      <c r="A271" s="38"/>
      <c r="B271" s="39"/>
      <c r="C271" s="218" t="s">
        <v>632</v>
      </c>
      <c r="D271" s="218" t="s">
        <v>152</v>
      </c>
      <c r="E271" s="219" t="s">
        <v>1795</v>
      </c>
      <c r="F271" s="220" t="s">
        <v>1796</v>
      </c>
      <c r="G271" s="221" t="s">
        <v>292</v>
      </c>
      <c r="H271" s="222">
        <v>5</v>
      </c>
      <c r="I271" s="223"/>
      <c r="J271" s="224">
        <f>ROUND(I271*H271,2)</f>
        <v>0</v>
      </c>
      <c r="K271" s="220" t="s">
        <v>1</v>
      </c>
      <c r="L271" s="44"/>
      <c r="M271" s="225" t="s">
        <v>1</v>
      </c>
      <c r="N271" s="226" t="s">
        <v>41</v>
      </c>
      <c r="O271" s="91"/>
      <c r="P271" s="227">
        <f>O271*H271</f>
        <v>0</v>
      </c>
      <c r="Q271" s="227">
        <v>0</v>
      </c>
      <c r="R271" s="227">
        <f>Q271*H271</f>
        <v>0</v>
      </c>
      <c r="S271" s="227">
        <v>0</v>
      </c>
      <c r="T271" s="228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29" t="s">
        <v>157</v>
      </c>
      <c r="AT271" s="229" t="s">
        <v>152</v>
      </c>
      <c r="AU271" s="229" t="s">
        <v>84</v>
      </c>
      <c r="AY271" s="17" t="s">
        <v>150</v>
      </c>
      <c r="BE271" s="230">
        <f>IF(N271="základní",J271,0)</f>
        <v>0</v>
      </c>
      <c r="BF271" s="230">
        <f>IF(N271="snížená",J271,0)</f>
        <v>0</v>
      </c>
      <c r="BG271" s="230">
        <f>IF(N271="zákl. přenesená",J271,0)</f>
        <v>0</v>
      </c>
      <c r="BH271" s="230">
        <f>IF(N271="sníž. přenesená",J271,0)</f>
        <v>0</v>
      </c>
      <c r="BI271" s="230">
        <f>IF(N271="nulová",J271,0)</f>
        <v>0</v>
      </c>
      <c r="BJ271" s="17" t="s">
        <v>84</v>
      </c>
      <c r="BK271" s="230">
        <f>ROUND(I271*H271,2)</f>
        <v>0</v>
      </c>
      <c r="BL271" s="17" t="s">
        <v>157</v>
      </c>
      <c r="BM271" s="229" t="s">
        <v>643</v>
      </c>
    </row>
    <row r="272" s="12" customFormat="1" ht="25.92" customHeight="1">
      <c r="A272" s="12"/>
      <c r="B272" s="202"/>
      <c r="C272" s="203"/>
      <c r="D272" s="204" t="s">
        <v>75</v>
      </c>
      <c r="E272" s="205" t="s">
        <v>1797</v>
      </c>
      <c r="F272" s="205" t="s">
        <v>1798</v>
      </c>
      <c r="G272" s="203"/>
      <c r="H272" s="203"/>
      <c r="I272" s="206"/>
      <c r="J272" s="207">
        <f>BK272</f>
        <v>0</v>
      </c>
      <c r="K272" s="203"/>
      <c r="L272" s="208"/>
      <c r="M272" s="209"/>
      <c r="N272" s="210"/>
      <c r="O272" s="210"/>
      <c r="P272" s="211">
        <f>SUM(P273:P279)</f>
        <v>0</v>
      </c>
      <c r="Q272" s="210"/>
      <c r="R272" s="211">
        <f>SUM(R273:R279)</f>
        <v>0</v>
      </c>
      <c r="S272" s="210"/>
      <c r="T272" s="212">
        <f>SUM(T273:T279)</f>
        <v>0</v>
      </c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R272" s="213" t="s">
        <v>84</v>
      </c>
      <c r="AT272" s="214" t="s">
        <v>75</v>
      </c>
      <c r="AU272" s="214" t="s">
        <v>76</v>
      </c>
      <c r="AY272" s="213" t="s">
        <v>150</v>
      </c>
      <c r="BK272" s="215">
        <f>SUM(BK273:BK279)</f>
        <v>0</v>
      </c>
    </row>
    <row r="273" s="2" customFormat="1" ht="16.5" customHeight="1">
      <c r="A273" s="38"/>
      <c r="B273" s="39"/>
      <c r="C273" s="218" t="s">
        <v>403</v>
      </c>
      <c r="D273" s="218" t="s">
        <v>152</v>
      </c>
      <c r="E273" s="219" t="s">
        <v>1799</v>
      </c>
      <c r="F273" s="220" t="s">
        <v>1800</v>
      </c>
      <c r="G273" s="221" t="s">
        <v>292</v>
      </c>
      <c r="H273" s="222">
        <v>1</v>
      </c>
      <c r="I273" s="223"/>
      <c r="J273" s="224">
        <f>ROUND(I273*H273,2)</f>
        <v>0</v>
      </c>
      <c r="K273" s="220" t="s">
        <v>1</v>
      </c>
      <c r="L273" s="44"/>
      <c r="M273" s="225" t="s">
        <v>1</v>
      </c>
      <c r="N273" s="226" t="s">
        <v>41</v>
      </c>
      <c r="O273" s="91"/>
      <c r="P273" s="227">
        <f>O273*H273</f>
        <v>0</v>
      </c>
      <c r="Q273" s="227">
        <v>0</v>
      </c>
      <c r="R273" s="227">
        <f>Q273*H273</f>
        <v>0</v>
      </c>
      <c r="S273" s="227">
        <v>0</v>
      </c>
      <c r="T273" s="228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29" t="s">
        <v>157</v>
      </c>
      <c r="AT273" s="229" t="s">
        <v>152</v>
      </c>
      <c r="AU273" s="229" t="s">
        <v>84</v>
      </c>
      <c r="AY273" s="17" t="s">
        <v>150</v>
      </c>
      <c r="BE273" s="230">
        <f>IF(N273="základní",J273,0)</f>
        <v>0</v>
      </c>
      <c r="BF273" s="230">
        <f>IF(N273="snížená",J273,0)</f>
        <v>0</v>
      </c>
      <c r="BG273" s="230">
        <f>IF(N273="zákl. přenesená",J273,0)</f>
        <v>0</v>
      </c>
      <c r="BH273" s="230">
        <f>IF(N273="sníž. přenesená",J273,0)</f>
        <v>0</v>
      </c>
      <c r="BI273" s="230">
        <f>IF(N273="nulová",J273,0)</f>
        <v>0</v>
      </c>
      <c r="BJ273" s="17" t="s">
        <v>84</v>
      </c>
      <c r="BK273" s="230">
        <f>ROUND(I273*H273,2)</f>
        <v>0</v>
      </c>
      <c r="BL273" s="17" t="s">
        <v>157</v>
      </c>
      <c r="BM273" s="229" t="s">
        <v>646</v>
      </c>
    </row>
    <row r="274" s="2" customFormat="1" ht="16.5" customHeight="1">
      <c r="A274" s="38"/>
      <c r="B274" s="39"/>
      <c r="C274" s="218" t="s">
        <v>640</v>
      </c>
      <c r="D274" s="218" t="s">
        <v>152</v>
      </c>
      <c r="E274" s="219" t="s">
        <v>1801</v>
      </c>
      <c r="F274" s="220" t="s">
        <v>1802</v>
      </c>
      <c r="G274" s="221" t="s">
        <v>292</v>
      </c>
      <c r="H274" s="222">
        <v>1</v>
      </c>
      <c r="I274" s="223"/>
      <c r="J274" s="224">
        <f>ROUND(I274*H274,2)</f>
        <v>0</v>
      </c>
      <c r="K274" s="220" t="s">
        <v>1</v>
      </c>
      <c r="L274" s="44"/>
      <c r="M274" s="225" t="s">
        <v>1</v>
      </c>
      <c r="N274" s="226" t="s">
        <v>41</v>
      </c>
      <c r="O274" s="91"/>
      <c r="P274" s="227">
        <f>O274*H274</f>
        <v>0</v>
      </c>
      <c r="Q274" s="227">
        <v>0</v>
      </c>
      <c r="R274" s="227">
        <f>Q274*H274</f>
        <v>0</v>
      </c>
      <c r="S274" s="227">
        <v>0</v>
      </c>
      <c r="T274" s="228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29" t="s">
        <v>157</v>
      </c>
      <c r="AT274" s="229" t="s">
        <v>152</v>
      </c>
      <c r="AU274" s="229" t="s">
        <v>84</v>
      </c>
      <c r="AY274" s="17" t="s">
        <v>150</v>
      </c>
      <c r="BE274" s="230">
        <f>IF(N274="základní",J274,0)</f>
        <v>0</v>
      </c>
      <c r="BF274" s="230">
        <f>IF(N274="snížená",J274,0)</f>
        <v>0</v>
      </c>
      <c r="BG274" s="230">
        <f>IF(N274="zákl. přenesená",J274,0)</f>
        <v>0</v>
      </c>
      <c r="BH274" s="230">
        <f>IF(N274="sníž. přenesená",J274,0)</f>
        <v>0</v>
      </c>
      <c r="BI274" s="230">
        <f>IF(N274="nulová",J274,0)</f>
        <v>0</v>
      </c>
      <c r="BJ274" s="17" t="s">
        <v>84</v>
      </c>
      <c r="BK274" s="230">
        <f>ROUND(I274*H274,2)</f>
        <v>0</v>
      </c>
      <c r="BL274" s="17" t="s">
        <v>157</v>
      </c>
      <c r="BM274" s="229" t="s">
        <v>651</v>
      </c>
    </row>
    <row r="275" s="2" customFormat="1" ht="16.5" customHeight="1">
      <c r="A275" s="38"/>
      <c r="B275" s="39"/>
      <c r="C275" s="218" t="s">
        <v>418</v>
      </c>
      <c r="D275" s="218" t="s">
        <v>152</v>
      </c>
      <c r="E275" s="219" t="s">
        <v>1803</v>
      </c>
      <c r="F275" s="220" t="s">
        <v>1804</v>
      </c>
      <c r="G275" s="221" t="s">
        <v>292</v>
      </c>
      <c r="H275" s="222">
        <v>1</v>
      </c>
      <c r="I275" s="223"/>
      <c r="J275" s="224">
        <f>ROUND(I275*H275,2)</f>
        <v>0</v>
      </c>
      <c r="K275" s="220" t="s">
        <v>1</v>
      </c>
      <c r="L275" s="44"/>
      <c r="M275" s="225" t="s">
        <v>1</v>
      </c>
      <c r="N275" s="226" t="s">
        <v>41</v>
      </c>
      <c r="O275" s="91"/>
      <c r="P275" s="227">
        <f>O275*H275</f>
        <v>0</v>
      </c>
      <c r="Q275" s="227">
        <v>0</v>
      </c>
      <c r="R275" s="227">
        <f>Q275*H275</f>
        <v>0</v>
      </c>
      <c r="S275" s="227">
        <v>0</v>
      </c>
      <c r="T275" s="228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29" t="s">
        <v>157</v>
      </c>
      <c r="AT275" s="229" t="s">
        <v>152</v>
      </c>
      <c r="AU275" s="229" t="s">
        <v>84</v>
      </c>
      <c r="AY275" s="17" t="s">
        <v>150</v>
      </c>
      <c r="BE275" s="230">
        <f>IF(N275="základní",J275,0)</f>
        <v>0</v>
      </c>
      <c r="BF275" s="230">
        <f>IF(N275="snížená",J275,0)</f>
        <v>0</v>
      </c>
      <c r="BG275" s="230">
        <f>IF(N275="zákl. přenesená",J275,0)</f>
        <v>0</v>
      </c>
      <c r="BH275" s="230">
        <f>IF(N275="sníž. přenesená",J275,0)</f>
        <v>0</v>
      </c>
      <c r="BI275" s="230">
        <f>IF(N275="nulová",J275,0)</f>
        <v>0</v>
      </c>
      <c r="BJ275" s="17" t="s">
        <v>84</v>
      </c>
      <c r="BK275" s="230">
        <f>ROUND(I275*H275,2)</f>
        <v>0</v>
      </c>
      <c r="BL275" s="17" t="s">
        <v>157</v>
      </c>
      <c r="BM275" s="229" t="s">
        <v>654</v>
      </c>
    </row>
    <row r="276" s="2" customFormat="1" ht="16.5" customHeight="1">
      <c r="A276" s="38"/>
      <c r="B276" s="39"/>
      <c r="C276" s="218" t="s">
        <v>648</v>
      </c>
      <c r="D276" s="218" t="s">
        <v>152</v>
      </c>
      <c r="E276" s="219" t="s">
        <v>1805</v>
      </c>
      <c r="F276" s="220" t="s">
        <v>1806</v>
      </c>
      <c r="G276" s="221" t="s">
        <v>292</v>
      </c>
      <c r="H276" s="222">
        <v>2</v>
      </c>
      <c r="I276" s="223"/>
      <c r="J276" s="224">
        <f>ROUND(I276*H276,2)</f>
        <v>0</v>
      </c>
      <c r="K276" s="220" t="s">
        <v>1</v>
      </c>
      <c r="L276" s="44"/>
      <c r="M276" s="225" t="s">
        <v>1</v>
      </c>
      <c r="N276" s="226" t="s">
        <v>41</v>
      </c>
      <c r="O276" s="91"/>
      <c r="P276" s="227">
        <f>O276*H276</f>
        <v>0</v>
      </c>
      <c r="Q276" s="227">
        <v>0</v>
      </c>
      <c r="R276" s="227">
        <f>Q276*H276</f>
        <v>0</v>
      </c>
      <c r="S276" s="227">
        <v>0</v>
      </c>
      <c r="T276" s="228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29" t="s">
        <v>157</v>
      </c>
      <c r="AT276" s="229" t="s">
        <v>152</v>
      </c>
      <c r="AU276" s="229" t="s">
        <v>84</v>
      </c>
      <c r="AY276" s="17" t="s">
        <v>150</v>
      </c>
      <c r="BE276" s="230">
        <f>IF(N276="základní",J276,0)</f>
        <v>0</v>
      </c>
      <c r="BF276" s="230">
        <f>IF(N276="snížená",J276,0)</f>
        <v>0</v>
      </c>
      <c r="BG276" s="230">
        <f>IF(N276="zákl. přenesená",J276,0)</f>
        <v>0</v>
      </c>
      <c r="BH276" s="230">
        <f>IF(N276="sníž. přenesená",J276,0)</f>
        <v>0</v>
      </c>
      <c r="BI276" s="230">
        <f>IF(N276="nulová",J276,0)</f>
        <v>0</v>
      </c>
      <c r="BJ276" s="17" t="s">
        <v>84</v>
      </c>
      <c r="BK276" s="230">
        <f>ROUND(I276*H276,2)</f>
        <v>0</v>
      </c>
      <c r="BL276" s="17" t="s">
        <v>157</v>
      </c>
      <c r="BM276" s="229" t="s">
        <v>658</v>
      </c>
    </row>
    <row r="277" s="2" customFormat="1">
      <c r="A277" s="38"/>
      <c r="B277" s="39"/>
      <c r="C277" s="40"/>
      <c r="D277" s="233" t="s">
        <v>1571</v>
      </c>
      <c r="E277" s="40"/>
      <c r="F277" s="284" t="s">
        <v>1741</v>
      </c>
      <c r="G277" s="40"/>
      <c r="H277" s="40"/>
      <c r="I277" s="285"/>
      <c r="J277" s="40"/>
      <c r="K277" s="40"/>
      <c r="L277" s="44"/>
      <c r="M277" s="286"/>
      <c r="N277" s="287"/>
      <c r="O277" s="91"/>
      <c r="P277" s="91"/>
      <c r="Q277" s="91"/>
      <c r="R277" s="91"/>
      <c r="S277" s="91"/>
      <c r="T277" s="92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T277" s="17" t="s">
        <v>1571</v>
      </c>
      <c r="AU277" s="17" t="s">
        <v>84</v>
      </c>
    </row>
    <row r="278" s="2" customFormat="1" ht="16.5" customHeight="1">
      <c r="A278" s="38"/>
      <c r="B278" s="39"/>
      <c r="C278" s="218" t="s">
        <v>422</v>
      </c>
      <c r="D278" s="218" t="s">
        <v>152</v>
      </c>
      <c r="E278" s="219" t="s">
        <v>1807</v>
      </c>
      <c r="F278" s="220" t="s">
        <v>1808</v>
      </c>
      <c r="G278" s="221" t="s">
        <v>292</v>
      </c>
      <c r="H278" s="222">
        <v>1</v>
      </c>
      <c r="I278" s="223"/>
      <c r="J278" s="224">
        <f>ROUND(I278*H278,2)</f>
        <v>0</v>
      </c>
      <c r="K278" s="220" t="s">
        <v>1</v>
      </c>
      <c r="L278" s="44"/>
      <c r="M278" s="225" t="s">
        <v>1</v>
      </c>
      <c r="N278" s="226" t="s">
        <v>41</v>
      </c>
      <c r="O278" s="91"/>
      <c r="P278" s="227">
        <f>O278*H278</f>
        <v>0</v>
      </c>
      <c r="Q278" s="227">
        <v>0</v>
      </c>
      <c r="R278" s="227">
        <f>Q278*H278</f>
        <v>0</v>
      </c>
      <c r="S278" s="227">
        <v>0</v>
      </c>
      <c r="T278" s="228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29" t="s">
        <v>157</v>
      </c>
      <c r="AT278" s="229" t="s">
        <v>152</v>
      </c>
      <c r="AU278" s="229" t="s">
        <v>84</v>
      </c>
      <c r="AY278" s="17" t="s">
        <v>150</v>
      </c>
      <c r="BE278" s="230">
        <f>IF(N278="základní",J278,0)</f>
        <v>0</v>
      </c>
      <c r="BF278" s="230">
        <f>IF(N278="snížená",J278,0)</f>
        <v>0</v>
      </c>
      <c r="BG278" s="230">
        <f>IF(N278="zákl. přenesená",J278,0)</f>
        <v>0</v>
      </c>
      <c r="BH278" s="230">
        <f>IF(N278="sníž. přenesená",J278,0)</f>
        <v>0</v>
      </c>
      <c r="BI278" s="230">
        <f>IF(N278="nulová",J278,0)</f>
        <v>0</v>
      </c>
      <c r="BJ278" s="17" t="s">
        <v>84</v>
      </c>
      <c r="BK278" s="230">
        <f>ROUND(I278*H278,2)</f>
        <v>0</v>
      </c>
      <c r="BL278" s="17" t="s">
        <v>157</v>
      </c>
      <c r="BM278" s="229" t="s">
        <v>663</v>
      </c>
    </row>
    <row r="279" s="2" customFormat="1" ht="16.5" customHeight="1">
      <c r="A279" s="38"/>
      <c r="B279" s="39"/>
      <c r="C279" s="218" t="s">
        <v>655</v>
      </c>
      <c r="D279" s="218" t="s">
        <v>152</v>
      </c>
      <c r="E279" s="219" t="s">
        <v>1688</v>
      </c>
      <c r="F279" s="220" t="s">
        <v>1689</v>
      </c>
      <c r="G279" s="221" t="s">
        <v>326</v>
      </c>
      <c r="H279" s="222">
        <v>30</v>
      </c>
      <c r="I279" s="223"/>
      <c r="J279" s="224">
        <f>ROUND(I279*H279,2)</f>
        <v>0</v>
      </c>
      <c r="K279" s="220" t="s">
        <v>1</v>
      </c>
      <c r="L279" s="44"/>
      <c r="M279" s="225" t="s">
        <v>1</v>
      </c>
      <c r="N279" s="226" t="s">
        <v>41</v>
      </c>
      <c r="O279" s="91"/>
      <c r="P279" s="227">
        <f>O279*H279</f>
        <v>0</v>
      </c>
      <c r="Q279" s="227">
        <v>0</v>
      </c>
      <c r="R279" s="227">
        <f>Q279*H279</f>
        <v>0</v>
      </c>
      <c r="S279" s="227">
        <v>0</v>
      </c>
      <c r="T279" s="228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29" t="s">
        <v>157</v>
      </c>
      <c r="AT279" s="229" t="s">
        <v>152</v>
      </c>
      <c r="AU279" s="229" t="s">
        <v>84</v>
      </c>
      <c r="AY279" s="17" t="s">
        <v>150</v>
      </c>
      <c r="BE279" s="230">
        <f>IF(N279="základní",J279,0)</f>
        <v>0</v>
      </c>
      <c r="BF279" s="230">
        <f>IF(N279="snížená",J279,0)</f>
        <v>0</v>
      </c>
      <c r="BG279" s="230">
        <f>IF(N279="zákl. přenesená",J279,0)</f>
        <v>0</v>
      </c>
      <c r="BH279" s="230">
        <f>IF(N279="sníž. přenesená",J279,0)</f>
        <v>0</v>
      </c>
      <c r="BI279" s="230">
        <f>IF(N279="nulová",J279,0)</f>
        <v>0</v>
      </c>
      <c r="BJ279" s="17" t="s">
        <v>84</v>
      </c>
      <c r="BK279" s="230">
        <f>ROUND(I279*H279,2)</f>
        <v>0</v>
      </c>
      <c r="BL279" s="17" t="s">
        <v>157</v>
      </c>
      <c r="BM279" s="229" t="s">
        <v>667</v>
      </c>
    </row>
    <row r="280" s="12" customFormat="1" ht="25.92" customHeight="1">
      <c r="A280" s="12"/>
      <c r="B280" s="202"/>
      <c r="C280" s="203"/>
      <c r="D280" s="204" t="s">
        <v>75</v>
      </c>
      <c r="E280" s="205" t="s">
        <v>1809</v>
      </c>
      <c r="F280" s="205" t="s">
        <v>1810</v>
      </c>
      <c r="G280" s="203"/>
      <c r="H280" s="203"/>
      <c r="I280" s="206"/>
      <c r="J280" s="207">
        <f>BK280</f>
        <v>0</v>
      </c>
      <c r="K280" s="203"/>
      <c r="L280" s="208"/>
      <c r="M280" s="209"/>
      <c r="N280" s="210"/>
      <c r="O280" s="210"/>
      <c r="P280" s="211">
        <f>SUM(P281:P291)</f>
        <v>0</v>
      </c>
      <c r="Q280" s="210"/>
      <c r="R280" s="211">
        <f>SUM(R281:R291)</f>
        <v>0</v>
      </c>
      <c r="S280" s="210"/>
      <c r="T280" s="212">
        <f>SUM(T281:T291)</f>
        <v>0</v>
      </c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R280" s="213" t="s">
        <v>84</v>
      </c>
      <c r="AT280" s="214" t="s">
        <v>75</v>
      </c>
      <c r="AU280" s="214" t="s">
        <v>76</v>
      </c>
      <c r="AY280" s="213" t="s">
        <v>150</v>
      </c>
      <c r="BK280" s="215">
        <f>SUM(BK281:BK291)</f>
        <v>0</v>
      </c>
    </row>
    <row r="281" s="2" customFormat="1" ht="16.5" customHeight="1">
      <c r="A281" s="38"/>
      <c r="B281" s="39"/>
      <c r="C281" s="218" t="s">
        <v>427</v>
      </c>
      <c r="D281" s="218" t="s">
        <v>152</v>
      </c>
      <c r="E281" s="219" t="s">
        <v>1811</v>
      </c>
      <c r="F281" s="220" t="s">
        <v>1812</v>
      </c>
      <c r="G281" s="221" t="s">
        <v>292</v>
      </c>
      <c r="H281" s="222">
        <v>1</v>
      </c>
      <c r="I281" s="223"/>
      <c r="J281" s="224">
        <f>ROUND(I281*H281,2)</f>
        <v>0</v>
      </c>
      <c r="K281" s="220" t="s">
        <v>1</v>
      </c>
      <c r="L281" s="44"/>
      <c r="M281" s="225" t="s">
        <v>1</v>
      </c>
      <c r="N281" s="226" t="s">
        <v>41</v>
      </c>
      <c r="O281" s="91"/>
      <c r="P281" s="227">
        <f>O281*H281</f>
        <v>0</v>
      </c>
      <c r="Q281" s="227">
        <v>0</v>
      </c>
      <c r="R281" s="227">
        <f>Q281*H281</f>
        <v>0</v>
      </c>
      <c r="S281" s="227">
        <v>0</v>
      </c>
      <c r="T281" s="228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29" t="s">
        <v>157</v>
      </c>
      <c r="AT281" s="229" t="s">
        <v>152</v>
      </c>
      <c r="AU281" s="229" t="s">
        <v>84</v>
      </c>
      <c r="AY281" s="17" t="s">
        <v>150</v>
      </c>
      <c r="BE281" s="230">
        <f>IF(N281="základní",J281,0)</f>
        <v>0</v>
      </c>
      <c r="BF281" s="230">
        <f>IF(N281="snížená",J281,0)</f>
        <v>0</v>
      </c>
      <c r="BG281" s="230">
        <f>IF(N281="zákl. přenesená",J281,0)</f>
        <v>0</v>
      </c>
      <c r="BH281" s="230">
        <f>IF(N281="sníž. přenesená",J281,0)</f>
        <v>0</v>
      </c>
      <c r="BI281" s="230">
        <f>IF(N281="nulová",J281,0)</f>
        <v>0</v>
      </c>
      <c r="BJ281" s="17" t="s">
        <v>84</v>
      </c>
      <c r="BK281" s="230">
        <f>ROUND(I281*H281,2)</f>
        <v>0</v>
      </c>
      <c r="BL281" s="17" t="s">
        <v>157</v>
      </c>
      <c r="BM281" s="229" t="s">
        <v>671</v>
      </c>
    </row>
    <row r="282" s="2" customFormat="1">
      <c r="A282" s="38"/>
      <c r="B282" s="39"/>
      <c r="C282" s="40"/>
      <c r="D282" s="233" t="s">
        <v>1571</v>
      </c>
      <c r="E282" s="40"/>
      <c r="F282" s="284" t="s">
        <v>1813</v>
      </c>
      <c r="G282" s="40"/>
      <c r="H282" s="40"/>
      <c r="I282" s="285"/>
      <c r="J282" s="40"/>
      <c r="K282" s="40"/>
      <c r="L282" s="44"/>
      <c r="M282" s="286"/>
      <c r="N282" s="287"/>
      <c r="O282" s="91"/>
      <c r="P282" s="91"/>
      <c r="Q282" s="91"/>
      <c r="R282" s="91"/>
      <c r="S282" s="91"/>
      <c r="T282" s="92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T282" s="17" t="s">
        <v>1571</v>
      </c>
      <c r="AU282" s="17" t="s">
        <v>84</v>
      </c>
    </row>
    <row r="283" s="2" customFormat="1" ht="16.5" customHeight="1">
      <c r="A283" s="38"/>
      <c r="B283" s="39"/>
      <c r="C283" s="218" t="s">
        <v>664</v>
      </c>
      <c r="D283" s="218" t="s">
        <v>152</v>
      </c>
      <c r="E283" s="219" t="s">
        <v>1814</v>
      </c>
      <c r="F283" s="220" t="s">
        <v>1815</v>
      </c>
      <c r="G283" s="221" t="s">
        <v>292</v>
      </c>
      <c r="H283" s="222">
        <v>1</v>
      </c>
      <c r="I283" s="223"/>
      <c r="J283" s="224">
        <f>ROUND(I283*H283,2)</f>
        <v>0</v>
      </c>
      <c r="K283" s="220" t="s">
        <v>1</v>
      </c>
      <c r="L283" s="44"/>
      <c r="M283" s="225" t="s">
        <v>1</v>
      </c>
      <c r="N283" s="226" t="s">
        <v>41</v>
      </c>
      <c r="O283" s="91"/>
      <c r="P283" s="227">
        <f>O283*H283</f>
        <v>0</v>
      </c>
      <c r="Q283" s="227">
        <v>0</v>
      </c>
      <c r="R283" s="227">
        <f>Q283*H283</f>
        <v>0</v>
      </c>
      <c r="S283" s="227">
        <v>0</v>
      </c>
      <c r="T283" s="228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29" t="s">
        <v>157</v>
      </c>
      <c r="AT283" s="229" t="s">
        <v>152</v>
      </c>
      <c r="AU283" s="229" t="s">
        <v>84</v>
      </c>
      <c r="AY283" s="17" t="s">
        <v>150</v>
      </c>
      <c r="BE283" s="230">
        <f>IF(N283="základní",J283,0)</f>
        <v>0</v>
      </c>
      <c r="BF283" s="230">
        <f>IF(N283="snížená",J283,0)</f>
        <v>0</v>
      </c>
      <c r="BG283" s="230">
        <f>IF(N283="zákl. přenesená",J283,0)</f>
        <v>0</v>
      </c>
      <c r="BH283" s="230">
        <f>IF(N283="sníž. přenesená",J283,0)</f>
        <v>0</v>
      </c>
      <c r="BI283" s="230">
        <f>IF(N283="nulová",J283,0)</f>
        <v>0</v>
      </c>
      <c r="BJ283" s="17" t="s">
        <v>84</v>
      </c>
      <c r="BK283" s="230">
        <f>ROUND(I283*H283,2)</f>
        <v>0</v>
      </c>
      <c r="BL283" s="17" t="s">
        <v>157</v>
      </c>
      <c r="BM283" s="229" t="s">
        <v>676</v>
      </c>
    </row>
    <row r="284" s="2" customFormat="1">
      <c r="A284" s="38"/>
      <c r="B284" s="39"/>
      <c r="C284" s="40"/>
      <c r="D284" s="233" t="s">
        <v>1571</v>
      </c>
      <c r="E284" s="40"/>
      <c r="F284" s="284" t="s">
        <v>1813</v>
      </c>
      <c r="G284" s="40"/>
      <c r="H284" s="40"/>
      <c r="I284" s="285"/>
      <c r="J284" s="40"/>
      <c r="K284" s="40"/>
      <c r="L284" s="44"/>
      <c r="M284" s="286"/>
      <c r="N284" s="287"/>
      <c r="O284" s="91"/>
      <c r="P284" s="91"/>
      <c r="Q284" s="91"/>
      <c r="R284" s="91"/>
      <c r="S284" s="91"/>
      <c r="T284" s="92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T284" s="17" t="s">
        <v>1571</v>
      </c>
      <c r="AU284" s="17" t="s">
        <v>84</v>
      </c>
    </row>
    <row r="285" s="2" customFormat="1" ht="16.5" customHeight="1">
      <c r="A285" s="38"/>
      <c r="B285" s="39"/>
      <c r="C285" s="218" t="s">
        <v>431</v>
      </c>
      <c r="D285" s="218" t="s">
        <v>152</v>
      </c>
      <c r="E285" s="219" t="s">
        <v>1816</v>
      </c>
      <c r="F285" s="220" t="s">
        <v>1817</v>
      </c>
      <c r="G285" s="221" t="s">
        <v>292</v>
      </c>
      <c r="H285" s="222">
        <v>1</v>
      </c>
      <c r="I285" s="223"/>
      <c r="J285" s="224">
        <f>ROUND(I285*H285,2)</f>
        <v>0</v>
      </c>
      <c r="K285" s="220" t="s">
        <v>1</v>
      </c>
      <c r="L285" s="44"/>
      <c r="M285" s="225" t="s">
        <v>1</v>
      </c>
      <c r="N285" s="226" t="s">
        <v>41</v>
      </c>
      <c r="O285" s="91"/>
      <c r="P285" s="227">
        <f>O285*H285</f>
        <v>0</v>
      </c>
      <c r="Q285" s="227">
        <v>0</v>
      </c>
      <c r="R285" s="227">
        <f>Q285*H285</f>
        <v>0</v>
      </c>
      <c r="S285" s="227">
        <v>0</v>
      </c>
      <c r="T285" s="228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29" t="s">
        <v>157</v>
      </c>
      <c r="AT285" s="229" t="s">
        <v>152</v>
      </c>
      <c r="AU285" s="229" t="s">
        <v>84</v>
      </c>
      <c r="AY285" s="17" t="s">
        <v>150</v>
      </c>
      <c r="BE285" s="230">
        <f>IF(N285="základní",J285,0)</f>
        <v>0</v>
      </c>
      <c r="BF285" s="230">
        <f>IF(N285="snížená",J285,0)</f>
        <v>0</v>
      </c>
      <c r="BG285" s="230">
        <f>IF(N285="zákl. přenesená",J285,0)</f>
        <v>0</v>
      </c>
      <c r="BH285" s="230">
        <f>IF(N285="sníž. přenesená",J285,0)</f>
        <v>0</v>
      </c>
      <c r="BI285" s="230">
        <f>IF(N285="nulová",J285,0)</f>
        <v>0</v>
      </c>
      <c r="BJ285" s="17" t="s">
        <v>84</v>
      </c>
      <c r="BK285" s="230">
        <f>ROUND(I285*H285,2)</f>
        <v>0</v>
      </c>
      <c r="BL285" s="17" t="s">
        <v>157</v>
      </c>
      <c r="BM285" s="229" t="s">
        <v>679</v>
      </c>
    </row>
    <row r="286" s="2" customFormat="1">
      <c r="A286" s="38"/>
      <c r="B286" s="39"/>
      <c r="C286" s="40"/>
      <c r="D286" s="233" t="s">
        <v>1571</v>
      </c>
      <c r="E286" s="40"/>
      <c r="F286" s="284" t="s">
        <v>1813</v>
      </c>
      <c r="G286" s="40"/>
      <c r="H286" s="40"/>
      <c r="I286" s="285"/>
      <c r="J286" s="40"/>
      <c r="K286" s="40"/>
      <c r="L286" s="44"/>
      <c r="M286" s="286"/>
      <c r="N286" s="287"/>
      <c r="O286" s="91"/>
      <c r="P286" s="91"/>
      <c r="Q286" s="91"/>
      <c r="R286" s="91"/>
      <c r="S286" s="91"/>
      <c r="T286" s="92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T286" s="17" t="s">
        <v>1571</v>
      </c>
      <c r="AU286" s="17" t="s">
        <v>84</v>
      </c>
    </row>
    <row r="287" s="2" customFormat="1" ht="16.5" customHeight="1">
      <c r="A287" s="38"/>
      <c r="B287" s="39"/>
      <c r="C287" s="218" t="s">
        <v>673</v>
      </c>
      <c r="D287" s="218" t="s">
        <v>152</v>
      </c>
      <c r="E287" s="219" t="s">
        <v>1818</v>
      </c>
      <c r="F287" s="220" t="s">
        <v>1819</v>
      </c>
      <c r="G287" s="221" t="s">
        <v>292</v>
      </c>
      <c r="H287" s="222">
        <v>2</v>
      </c>
      <c r="I287" s="223"/>
      <c r="J287" s="224">
        <f>ROUND(I287*H287,2)</f>
        <v>0</v>
      </c>
      <c r="K287" s="220" t="s">
        <v>1</v>
      </c>
      <c r="L287" s="44"/>
      <c r="M287" s="225" t="s">
        <v>1</v>
      </c>
      <c r="N287" s="226" t="s">
        <v>41</v>
      </c>
      <c r="O287" s="91"/>
      <c r="P287" s="227">
        <f>O287*H287</f>
        <v>0</v>
      </c>
      <c r="Q287" s="227">
        <v>0</v>
      </c>
      <c r="R287" s="227">
        <f>Q287*H287</f>
        <v>0</v>
      </c>
      <c r="S287" s="227">
        <v>0</v>
      </c>
      <c r="T287" s="228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29" t="s">
        <v>157</v>
      </c>
      <c r="AT287" s="229" t="s">
        <v>152</v>
      </c>
      <c r="AU287" s="229" t="s">
        <v>84</v>
      </c>
      <c r="AY287" s="17" t="s">
        <v>150</v>
      </c>
      <c r="BE287" s="230">
        <f>IF(N287="základní",J287,0)</f>
        <v>0</v>
      </c>
      <c r="BF287" s="230">
        <f>IF(N287="snížená",J287,0)</f>
        <v>0</v>
      </c>
      <c r="BG287" s="230">
        <f>IF(N287="zákl. přenesená",J287,0)</f>
        <v>0</v>
      </c>
      <c r="BH287" s="230">
        <f>IF(N287="sníž. přenesená",J287,0)</f>
        <v>0</v>
      </c>
      <c r="BI287" s="230">
        <f>IF(N287="nulová",J287,0)</f>
        <v>0</v>
      </c>
      <c r="BJ287" s="17" t="s">
        <v>84</v>
      </c>
      <c r="BK287" s="230">
        <f>ROUND(I287*H287,2)</f>
        <v>0</v>
      </c>
      <c r="BL287" s="17" t="s">
        <v>157</v>
      </c>
      <c r="BM287" s="229" t="s">
        <v>684</v>
      </c>
    </row>
    <row r="288" s="2" customFormat="1">
      <c r="A288" s="38"/>
      <c r="B288" s="39"/>
      <c r="C288" s="40"/>
      <c r="D288" s="233" t="s">
        <v>1571</v>
      </c>
      <c r="E288" s="40"/>
      <c r="F288" s="284" t="s">
        <v>1774</v>
      </c>
      <c r="G288" s="40"/>
      <c r="H288" s="40"/>
      <c r="I288" s="285"/>
      <c r="J288" s="40"/>
      <c r="K288" s="40"/>
      <c r="L288" s="44"/>
      <c r="M288" s="286"/>
      <c r="N288" s="287"/>
      <c r="O288" s="91"/>
      <c r="P288" s="91"/>
      <c r="Q288" s="91"/>
      <c r="R288" s="91"/>
      <c r="S288" s="91"/>
      <c r="T288" s="92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T288" s="17" t="s">
        <v>1571</v>
      </c>
      <c r="AU288" s="17" t="s">
        <v>84</v>
      </c>
    </row>
    <row r="289" s="2" customFormat="1" ht="16.5" customHeight="1">
      <c r="A289" s="38"/>
      <c r="B289" s="39"/>
      <c r="C289" s="218" t="s">
        <v>435</v>
      </c>
      <c r="D289" s="218" t="s">
        <v>152</v>
      </c>
      <c r="E289" s="219" t="s">
        <v>1820</v>
      </c>
      <c r="F289" s="220" t="s">
        <v>1821</v>
      </c>
      <c r="G289" s="221" t="s">
        <v>292</v>
      </c>
      <c r="H289" s="222">
        <v>1</v>
      </c>
      <c r="I289" s="223"/>
      <c r="J289" s="224">
        <f>ROUND(I289*H289,2)</f>
        <v>0</v>
      </c>
      <c r="K289" s="220" t="s">
        <v>1</v>
      </c>
      <c r="L289" s="44"/>
      <c r="M289" s="225" t="s">
        <v>1</v>
      </c>
      <c r="N289" s="226" t="s">
        <v>41</v>
      </c>
      <c r="O289" s="91"/>
      <c r="P289" s="227">
        <f>O289*H289</f>
        <v>0</v>
      </c>
      <c r="Q289" s="227">
        <v>0</v>
      </c>
      <c r="R289" s="227">
        <f>Q289*H289</f>
        <v>0</v>
      </c>
      <c r="S289" s="227">
        <v>0</v>
      </c>
      <c r="T289" s="228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29" t="s">
        <v>157</v>
      </c>
      <c r="AT289" s="229" t="s">
        <v>152</v>
      </c>
      <c r="AU289" s="229" t="s">
        <v>84</v>
      </c>
      <c r="AY289" s="17" t="s">
        <v>150</v>
      </c>
      <c r="BE289" s="230">
        <f>IF(N289="základní",J289,0)</f>
        <v>0</v>
      </c>
      <c r="BF289" s="230">
        <f>IF(N289="snížená",J289,0)</f>
        <v>0</v>
      </c>
      <c r="BG289" s="230">
        <f>IF(N289="zákl. přenesená",J289,0)</f>
        <v>0</v>
      </c>
      <c r="BH289" s="230">
        <f>IF(N289="sníž. přenesená",J289,0)</f>
        <v>0</v>
      </c>
      <c r="BI289" s="230">
        <f>IF(N289="nulová",J289,0)</f>
        <v>0</v>
      </c>
      <c r="BJ289" s="17" t="s">
        <v>84</v>
      </c>
      <c r="BK289" s="230">
        <f>ROUND(I289*H289,2)</f>
        <v>0</v>
      </c>
      <c r="BL289" s="17" t="s">
        <v>157</v>
      </c>
      <c r="BM289" s="229" t="s">
        <v>689</v>
      </c>
    </row>
    <row r="290" s="2" customFormat="1">
      <c r="A290" s="38"/>
      <c r="B290" s="39"/>
      <c r="C290" s="40"/>
      <c r="D290" s="233" t="s">
        <v>1571</v>
      </c>
      <c r="E290" s="40"/>
      <c r="F290" s="284" t="s">
        <v>1813</v>
      </c>
      <c r="G290" s="40"/>
      <c r="H290" s="40"/>
      <c r="I290" s="285"/>
      <c r="J290" s="40"/>
      <c r="K290" s="40"/>
      <c r="L290" s="44"/>
      <c r="M290" s="286"/>
      <c r="N290" s="287"/>
      <c r="O290" s="91"/>
      <c r="P290" s="91"/>
      <c r="Q290" s="91"/>
      <c r="R290" s="91"/>
      <c r="S290" s="91"/>
      <c r="T290" s="92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T290" s="17" t="s">
        <v>1571</v>
      </c>
      <c r="AU290" s="17" t="s">
        <v>84</v>
      </c>
    </row>
    <row r="291" s="2" customFormat="1" ht="16.5" customHeight="1">
      <c r="A291" s="38"/>
      <c r="B291" s="39"/>
      <c r="C291" s="218" t="s">
        <v>681</v>
      </c>
      <c r="D291" s="218" t="s">
        <v>152</v>
      </c>
      <c r="E291" s="219" t="s">
        <v>1822</v>
      </c>
      <c r="F291" s="220" t="s">
        <v>1666</v>
      </c>
      <c r="G291" s="221" t="s">
        <v>326</v>
      </c>
      <c r="H291" s="222">
        <v>30</v>
      </c>
      <c r="I291" s="223"/>
      <c r="J291" s="224">
        <f>ROUND(I291*H291,2)</f>
        <v>0</v>
      </c>
      <c r="K291" s="220" t="s">
        <v>1</v>
      </c>
      <c r="L291" s="44"/>
      <c r="M291" s="279" t="s">
        <v>1</v>
      </c>
      <c r="N291" s="280" t="s">
        <v>41</v>
      </c>
      <c r="O291" s="281"/>
      <c r="P291" s="282">
        <f>O291*H291</f>
        <v>0</v>
      </c>
      <c r="Q291" s="282">
        <v>0</v>
      </c>
      <c r="R291" s="282">
        <f>Q291*H291</f>
        <v>0</v>
      </c>
      <c r="S291" s="282">
        <v>0</v>
      </c>
      <c r="T291" s="283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29" t="s">
        <v>157</v>
      </c>
      <c r="AT291" s="229" t="s">
        <v>152</v>
      </c>
      <c r="AU291" s="229" t="s">
        <v>84</v>
      </c>
      <c r="AY291" s="17" t="s">
        <v>150</v>
      </c>
      <c r="BE291" s="230">
        <f>IF(N291="základní",J291,0)</f>
        <v>0</v>
      </c>
      <c r="BF291" s="230">
        <f>IF(N291="snížená",J291,0)</f>
        <v>0</v>
      </c>
      <c r="BG291" s="230">
        <f>IF(N291="zákl. přenesená",J291,0)</f>
        <v>0</v>
      </c>
      <c r="BH291" s="230">
        <f>IF(N291="sníž. přenesená",J291,0)</f>
        <v>0</v>
      </c>
      <c r="BI291" s="230">
        <f>IF(N291="nulová",J291,0)</f>
        <v>0</v>
      </c>
      <c r="BJ291" s="17" t="s">
        <v>84</v>
      </c>
      <c r="BK291" s="230">
        <f>ROUND(I291*H291,2)</f>
        <v>0</v>
      </c>
      <c r="BL291" s="17" t="s">
        <v>157</v>
      </c>
      <c r="BM291" s="229" t="s">
        <v>693</v>
      </c>
    </row>
    <row r="292" s="2" customFormat="1" ht="6.96" customHeight="1">
      <c r="A292" s="38"/>
      <c r="B292" s="66"/>
      <c r="C292" s="67"/>
      <c r="D292" s="67"/>
      <c r="E292" s="67"/>
      <c r="F292" s="67"/>
      <c r="G292" s="67"/>
      <c r="H292" s="67"/>
      <c r="I292" s="67"/>
      <c r="J292" s="67"/>
      <c r="K292" s="67"/>
      <c r="L292" s="44"/>
      <c r="M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</row>
  </sheetData>
  <sheetProtection sheet="1" autoFilter="0" formatColumns="0" formatRows="0" objects="1" scenarios="1" spinCount="100000" saltValue="/WKc00OIdRzf9zxfqQ2Z8/9OSQoJFeMt7q5ZvQnYfYDhhwj2AQwoPRwTSO18r+rcypF1/yA/qZgJgWEj13FzMw==" hashValue="WajjKQrYEE/fiDEWdZOHhhGLkPsF8aOnhWlfugnaBig87rLXKemW5GgHWrKPkQOHJvN3rYMlceqYFQxBjug8tw==" algorithmName="SHA-512" password="CC35"/>
  <autoFilter ref="C124:K291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95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106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Návštěvnické centrum turistické oblasti Králický Sněžník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107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1823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4. 1. 2021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109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ROUND(J125,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ROUND((SUM(BE125:BE241)),  2)</f>
        <v>0</v>
      </c>
      <c r="G33" s="38"/>
      <c r="H33" s="38"/>
      <c r="I33" s="155">
        <v>0.20999999999999999</v>
      </c>
      <c r="J33" s="154">
        <f>ROUND(((SUM(BE125:BE241))*I33),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ROUND((SUM(BF125:BF241)),  2)</f>
        <v>0</v>
      </c>
      <c r="G34" s="38"/>
      <c r="H34" s="38"/>
      <c r="I34" s="155">
        <v>0.14999999999999999</v>
      </c>
      <c r="J34" s="154">
        <f>ROUND(((SUM(BF125:BF241))*I34),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ROUND((SUM(BG125:BG241)),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ROUND((SUM(BH125:BH241)),  2)</f>
        <v>0</v>
      </c>
      <c r="G36" s="38"/>
      <c r="H36" s="38"/>
      <c r="I36" s="155">
        <v>0.14999999999999999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ROUND((SUM(BI125:BI241)),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110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Návštěvnické centrum turistické oblasti Králický Sněžník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107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Objekt 01.4 - Budova návštěvnického centra - ZTI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Králíky</v>
      </c>
      <c r="G89" s="40"/>
      <c r="H89" s="40"/>
      <c r="I89" s="32" t="s">
        <v>22</v>
      </c>
      <c r="J89" s="79" t="str">
        <f>IF(J12="","",J12)</f>
        <v>4. 1. 2021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Králiky,Velké náměstí 5,56169 Králíky</v>
      </c>
      <c r="G91" s="40"/>
      <c r="H91" s="40"/>
      <c r="I91" s="32" t="s">
        <v>30</v>
      </c>
      <c r="J91" s="36" t="str">
        <f>E21</f>
        <v>ing.arch.David Vahala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111</v>
      </c>
      <c r="D94" s="176"/>
      <c r="E94" s="176"/>
      <c r="F94" s="176"/>
      <c r="G94" s="176"/>
      <c r="H94" s="176"/>
      <c r="I94" s="176"/>
      <c r="J94" s="177" t="s">
        <v>112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113</v>
      </c>
      <c r="D96" s="40"/>
      <c r="E96" s="40"/>
      <c r="F96" s="40"/>
      <c r="G96" s="40"/>
      <c r="H96" s="40"/>
      <c r="I96" s="40"/>
      <c r="J96" s="110">
        <f>J125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114</v>
      </c>
    </row>
    <row r="97" s="9" customFormat="1" ht="24.96" customHeight="1">
      <c r="A97" s="9"/>
      <c r="B97" s="179"/>
      <c r="C97" s="180"/>
      <c r="D97" s="181" t="s">
        <v>1824</v>
      </c>
      <c r="E97" s="182"/>
      <c r="F97" s="182"/>
      <c r="G97" s="182"/>
      <c r="H97" s="182"/>
      <c r="I97" s="182"/>
      <c r="J97" s="183">
        <f>J126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9"/>
      <c r="C98" s="180"/>
      <c r="D98" s="181" t="s">
        <v>1825</v>
      </c>
      <c r="E98" s="182"/>
      <c r="F98" s="182"/>
      <c r="G98" s="182"/>
      <c r="H98" s="182"/>
      <c r="I98" s="182"/>
      <c r="J98" s="183">
        <f>J142</f>
        <v>0</v>
      </c>
      <c r="K98" s="180"/>
      <c r="L98" s="18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9"/>
      <c r="C99" s="180"/>
      <c r="D99" s="181" t="s">
        <v>1826</v>
      </c>
      <c r="E99" s="182"/>
      <c r="F99" s="182"/>
      <c r="G99" s="182"/>
      <c r="H99" s="182"/>
      <c r="I99" s="182"/>
      <c r="J99" s="183">
        <f>J145</f>
        <v>0</v>
      </c>
      <c r="K99" s="180"/>
      <c r="L99" s="18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9"/>
      <c r="C100" s="180"/>
      <c r="D100" s="181" t="s">
        <v>1827</v>
      </c>
      <c r="E100" s="182"/>
      <c r="F100" s="182"/>
      <c r="G100" s="182"/>
      <c r="H100" s="182"/>
      <c r="I100" s="182"/>
      <c r="J100" s="183">
        <f>J148</f>
        <v>0</v>
      </c>
      <c r="K100" s="180"/>
      <c r="L100" s="18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79"/>
      <c r="C101" s="180"/>
      <c r="D101" s="181" t="s">
        <v>1828</v>
      </c>
      <c r="E101" s="182"/>
      <c r="F101" s="182"/>
      <c r="G101" s="182"/>
      <c r="H101" s="182"/>
      <c r="I101" s="182"/>
      <c r="J101" s="183">
        <f>J150</f>
        <v>0</v>
      </c>
      <c r="K101" s="180"/>
      <c r="L101" s="18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79"/>
      <c r="C102" s="180"/>
      <c r="D102" s="181" t="s">
        <v>1829</v>
      </c>
      <c r="E102" s="182"/>
      <c r="F102" s="182"/>
      <c r="G102" s="182"/>
      <c r="H102" s="182"/>
      <c r="I102" s="182"/>
      <c r="J102" s="183">
        <f>J175</f>
        <v>0</v>
      </c>
      <c r="K102" s="180"/>
      <c r="L102" s="18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79"/>
      <c r="C103" s="180"/>
      <c r="D103" s="181" t="s">
        <v>1830</v>
      </c>
      <c r="E103" s="182"/>
      <c r="F103" s="182"/>
      <c r="G103" s="182"/>
      <c r="H103" s="182"/>
      <c r="I103" s="182"/>
      <c r="J103" s="183">
        <f>J196</f>
        <v>0</v>
      </c>
      <c r="K103" s="180"/>
      <c r="L103" s="18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79"/>
      <c r="C104" s="180"/>
      <c r="D104" s="181" t="s">
        <v>1831</v>
      </c>
      <c r="E104" s="182"/>
      <c r="F104" s="182"/>
      <c r="G104" s="182"/>
      <c r="H104" s="182"/>
      <c r="I104" s="182"/>
      <c r="J104" s="183">
        <f>J229</f>
        <v>0</v>
      </c>
      <c r="K104" s="180"/>
      <c r="L104" s="18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79"/>
      <c r="C105" s="180"/>
      <c r="D105" s="181" t="s">
        <v>1832</v>
      </c>
      <c r="E105" s="182"/>
      <c r="F105" s="182"/>
      <c r="G105" s="182"/>
      <c r="H105" s="182"/>
      <c r="I105" s="182"/>
      <c r="J105" s="183">
        <f>J234</f>
        <v>0</v>
      </c>
      <c r="K105" s="180"/>
      <c r="L105" s="18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2" customFormat="1" ht="21.84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11" s="2" customFormat="1" ht="6.96" customHeight="1">
      <c r="A111" s="38"/>
      <c r="B111" s="68"/>
      <c r="C111" s="69"/>
      <c r="D111" s="69"/>
      <c r="E111" s="69"/>
      <c r="F111" s="69"/>
      <c r="G111" s="69"/>
      <c r="H111" s="69"/>
      <c r="I111" s="69"/>
      <c r="J111" s="69"/>
      <c r="K111" s="69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4.96" customHeight="1">
      <c r="A112" s="38"/>
      <c r="B112" s="39"/>
      <c r="C112" s="23" t="s">
        <v>135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16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174" t="str">
        <f>E7</f>
        <v>Návštěvnické centrum turistické oblasti Králický Sněžník</v>
      </c>
      <c r="F115" s="32"/>
      <c r="G115" s="32"/>
      <c r="H115" s="32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107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76" t="str">
        <f>E9</f>
        <v>Objekt 01.4 - Budova návštěvnického centra - ZTI</v>
      </c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20</v>
      </c>
      <c r="D119" s="40"/>
      <c r="E119" s="40"/>
      <c r="F119" s="27" t="str">
        <f>F12</f>
        <v>Králíky</v>
      </c>
      <c r="G119" s="40"/>
      <c r="H119" s="40"/>
      <c r="I119" s="32" t="s">
        <v>22</v>
      </c>
      <c r="J119" s="79" t="str">
        <f>IF(J12="","",J12)</f>
        <v>4. 1. 2021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24</v>
      </c>
      <c r="D121" s="40"/>
      <c r="E121" s="40"/>
      <c r="F121" s="27" t="str">
        <f>E15</f>
        <v>Město Králiky,Velké náměstí 5,56169 Králíky</v>
      </c>
      <c r="G121" s="40"/>
      <c r="H121" s="40"/>
      <c r="I121" s="32" t="s">
        <v>30</v>
      </c>
      <c r="J121" s="36" t="str">
        <f>E21</f>
        <v>ing.arch.David Vahala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28</v>
      </c>
      <c r="D122" s="40"/>
      <c r="E122" s="40"/>
      <c r="F122" s="27" t="str">
        <f>IF(E18="","",E18)</f>
        <v>Vyplň údaj</v>
      </c>
      <c r="G122" s="40"/>
      <c r="H122" s="40"/>
      <c r="I122" s="32" t="s">
        <v>33</v>
      </c>
      <c r="J122" s="36" t="str">
        <f>E24</f>
        <v xml:space="preserve"> 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0.32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11" customFormat="1" ht="29.28" customHeight="1">
      <c r="A124" s="191"/>
      <c r="B124" s="192"/>
      <c r="C124" s="193" t="s">
        <v>136</v>
      </c>
      <c r="D124" s="194" t="s">
        <v>61</v>
      </c>
      <c r="E124" s="194" t="s">
        <v>57</v>
      </c>
      <c r="F124" s="194" t="s">
        <v>58</v>
      </c>
      <c r="G124" s="194" t="s">
        <v>137</v>
      </c>
      <c r="H124" s="194" t="s">
        <v>138</v>
      </c>
      <c r="I124" s="194" t="s">
        <v>139</v>
      </c>
      <c r="J124" s="194" t="s">
        <v>112</v>
      </c>
      <c r="K124" s="195" t="s">
        <v>140</v>
      </c>
      <c r="L124" s="196"/>
      <c r="M124" s="100" t="s">
        <v>1</v>
      </c>
      <c r="N124" s="101" t="s">
        <v>40</v>
      </c>
      <c r="O124" s="101" t="s">
        <v>141</v>
      </c>
      <c r="P124" s="101" t="s">
        <v>142</v>
      </c>
      <c r="Q124" s="101" t="s">
        <v>143</v>
      </c>
      <c r="R124" s="101" t="s">
        <v>144</v>
      </c>
      <c r="S124" s="101" t="s">
        <v>145</v>
      </c>
      <c r="T124" s="102" t="s">
        <v>146</v>
      </c>
      <c r="U124" s="191"/>
      <c r="V124" s="191"/>
      <c r="W124" s="191"/>
      <c r="X124" s="191"/>
      <c r="Y124" s="191"/>
      <c r="Z124" s="191"/>
      <c r="AA124" s="191"/>
      <c r="AB124" s="191"/>
      <c r="AC124" s="191"/>
      <c r="AD124" s="191"/>
      <c r="AE124" s="191"/>
    </row>
    <row r="125" s="2" customFormat="1" ht="22.8" customHeight="1">
      <c r="A125" s="38"/>
      <c r="B125" s="39"/>
      <c r="C125" s="107" t="s">
        <v>147</v>
      </c>
      <c r="D125" s="40"/>
      <c r="E125" s="40"/>
      <c r="F125" s="40"/>
      <c r="G125" s="40"/>
      <c r="H125" s="40"/>
      <c r="I125" s="40"/>
      <c r="J125" s="197">
        <f>BK125</f>
        <v>0</v>
      </c>
      <c r="K125" s="40"/>
      <c r="L125" s="44"/>
      <c r="M125" s="103"/>
      <c r="N125" s="198"/>
      <c r="O125" s="104"/>
      <c r="P125" s="199">
        <f>P126+P142+P145+P148+P150+P175+P196+P229+P234</f>
        <v>0</v>
      </c>
      <c r="Q125" s="104"/>
      <c r="R125" s="199">
        <f>R126+R142+R145+R148+R150+R175+R196+R229+R234</f>
        <v>0</v>
      </c>
      <c r="S125" s="104"/>
      <c r="T125" s="200">
        <f>T126+T142+T145+T148+T150+T175+T196+T229+T234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75</v>
      </c>
      <c r="AU125" s="17" t="s">
        <v>114</v>
      </c>
      <c r="BK125" s="201">
        <f>BK126+BK142+BK145+BK148+BK150+BK175+BK196+BK229+BK234</f>
        <v>0</v>
      </c>
    </row>
    <row r="126" s="12" customFormat="1" ht="25.92" customHeight="1">
      <c r="A126" s="12"/>
      <c r="B126" s="202"/>
      <c r="C126" s="203"/>
      <c r="D126" s="204" t="s">
        <v>75</v>
      </c>
      <c r="E126" s="205" t="s">
        <v>84</v>
      </c>
      <c r="F126" s="205" t="s">
        <v>1833</v>
      </c>
      <c r="G126" s="203"/>
      <c r="H126" s="203"/>
      <c r="I126" s="206"/>
      <c r="J126" s="207">
        <f>BK126</f>
        <v>0</v>
      </c>
      <c r="K126" s="203"/>
      <c r="L126" s="208"/>
      <c r="M126" s="209"/>
      <c r="N126" s="210"/>
      <c r="O126" s="210"/>
      <c r="P126" s="211">
        <f>SUM(P127:P141)</f>
        <v>0</v>
      </c>
      <c r="Q126" s="210"/>
      <c r="R126" s="211">
        <f>SUM(R127:R141)</f>
        <v>0</v>
      </c>
      <c r="S126" s="210"/>
      <c r="T126" s="212">
        <f>SUM(T127:T141)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3" t="s">
        <v>84</v>
      </c>
      <c r="AT126" s="214" t="s">
        <v>75</v>
      </c>
      <c r="AU126" s="214" t="s">
        <v>76</v>
      </c>
      <c r="AY126" s="213" t="s">
        <v>150</v>
      </c>
      <c r="BK126" s="215">
        <f>SUM(BK127:BK141)</f>
        <v>0</v>
      </c>
    </row>
    <row r="127" s="2" customFormat="1" ht="21.75" customHeight="1">
      <c r="A127" s="38"/>
      <c r="B127" s="39"/>
      <c r="C127" s="218" t="s">
        <v>84</v>
      </c>
      <c r="D127" s="218" t="s">
        <v>152</v>
      </c>
      <c r="E127" s="219" t="s">
        <v>1834</v>
      </c>
      <c r="F127" s="220" t="s">
        <v>1835</v>
      </c>
      <c r="G127" s="221" t="s">
        <v>168</v>
      </c>
      <c r="H127" s="222">
        <v>30</v>
      </c>
      <c r="I127" s="223"/>
      <c r="J127" s="224">
        <f>ROUND(I127*H127,2)</f>
        <v>0</v>
      </c>
      <c r="K127" s="220" t="s">
        <v>1</v>
      </c>
      <c r="L127" s="44"/>
      <c r="M127" s="225" t="s">
        <v>1</v>
      </c>
      <c r="N127" s="226" t="s">
        <v>41</v>
      </c>
      <c r="O127" s="91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9" t="s">
        <v>157</v>
      </c>
      <c r="AT127" s="229" t="s">
        <v>152</v>
      </c>
      <c r="AU127" s="229" t="s">
        <v>84</v>
      </c>
      <c r="AY127" s="17" t="s">
        <v>150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7" t="s">
        <v>84</v>
      </c>
      <c r="BK127" s="230">
        <f>ROUND(I127*H127,2)</f>
        <v>0</v>
      </c>
      <c r="BL127" s="17" t="s">
        <v>157</v>
      </c>
      <c r="BM127" s="229" t="s">
        <v>86</v>
      </c>
    </row>
    <row r="128" s="13" customFormat="1">
      <c r="A128" s="13"/>
      <c r="B128" s="231"/>
      <c r="C128" s="232"/>
      <c r="D128" s="233" t="s">
        <v>158</v>
      </c>
      <c r="E128" s="234" t="s">
        <v>1</v>
      </c>
      <c r="F128" s="235" t="s">
        <v>1836</v>
      </c>
      <c r="G128" s="232"/>
      <c r="H128" s="236">
        <v>30</v>
      </c>
      <c r="I128" s="237"/>
      <c r="J128" s="232"/>
      <c r="K128" s="232"/>
      <c r="L128" s="238"/>
      <c r="M128" s="239"/>
      <c r="N128" s="240"/>
      <c r="O128" s="240"/>
      <c r="P128" s="240"/>
      <c r="Q128" s="240"/>
      <c r="R128" s="240"/>
      <c r="S128" s="240"/>
      <c r="T128" s="241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2" t="s">
        <v>158</v>
      </c>
      <c r="AU128" s="242" t="s">
        <v>84</v>
      </c>
      <c r="AV128" s="13" t="s">
        <v>86</v>
      </c>
      <c r="AW128" s="13" t="s">
        <v>32</v>
      </c>
      <c r="AX128" s="13" t="s">
        <v>84</v>
      </c>
      <c r="AY128" s="242" t="s">
        <v>150</v>
      </c>
    </row>
    <row r="129" s="2" customFormat="1" ht="21.75" customHeight="1">
      <c r="A129" s="38"/>
      <c r="B129" s="39"/>
      <c r="C129" s="218" t="s">
        <v>86</v>
      </c>
      <c r="D129" s="218" t="s">
        <v>152</v>
      </c>
      <c r="E129" s="219" t="s">
        <v>1837</v>
      </c>
      <c r="F129" s="220" t="s">
        <v>1838</v>
      </c>
      <c r="G129" s="221" t="s">
        <v>168</v>
      </c>
      <c r="H129" s="222">
        <v>30</v>
      </c>
      <c r="I129" s="223"/>
      <c r="J129" s="224">
        <f>ROUND(I129*H129,2)</f>
        <v>0</v>
      </c>
      <c r="K129" s="220" t="s">
        <v>1</v>
      </c>
      <c r="L129" s="44"/>
      <c r="M129" s="225" t="s">
        <v>1</v>
      </c>
      <c r="N129" s="226" t="s">
        <v>41</v>
      </c>
      <c r="O129" s="91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9" t="s">
        <v>157</v>
      </c>
      <c r="AT129" s="229" t="s">
        <v>152</v>
      </c>
      <c r="AU129" s="229" t="s">
        <v>84</v>
      </c>
      <c r="AY129" s="17" t="s">
        <v>150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7" t="s">
        <v>84</v>
      </c>
      <c r="BK129" s="230">
        <f>ROUND(I129*H129,2)</f>
        <v>0</v>
      </c>
      <c r="BL129" s="17" t="s">
        <v>157</v>
      </c>
      <c r="BM129" s="229" t="s">
        <v>157</v>
      </c>
    </row>
    <row r="130" s="13" customFormat="1">
      <c r="A130" s="13"/>
      <c r="B130" s="231"/>
      <c r="C130" s="232"/>
      <c r="D130" s="233" t="s">
        <v>158</v>
      </c>
      <c r="E130" s="234" t="s">
        <v>1</v>
      </c>
      <c r="F130" s="235" t="s">
        <v>1836</v>
      </c>
      <c r="G130" s="232"/>
      <c r="H130" s="236">
        <v>30</v>
      </c>
      <c r="I130" s="237"/>
      <c r="J130" s="232"/>
      <c r="K130" s="232"/>
      <c r="L130" s="238"/>
      <c r="M130" s="239"/>
      <c r="N130" s="240"/>
      <c r="O130" s="240"/>
      <c r="P130" s="240"/>
      <c r="Q130" s="240"/>
      <c r="R130" s="240"/>
      <c r="S130" s="240"/>
      <c r="T130" s="241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2" t="s">
        <v>158</v>
      </c>
      <c r="AU130" s="242" t="s">
        <v>84</v>
      </c>
      <c r="AV130" s="13" t="s">
        <v>86</v>
      </c>
      <c r="AW130" s="13" t="s">
        <v>32</v>
      </c>
      <c r="AX130" s="13" t="s">
        <v>84</v>
      </c>
      <c r="AY130" s="242" t="s">
        <v>150</v>
      </c>
    </row>
    <row r="131" s="2" customFormat="1" ht="21.75" customHeight="1">
      <c r="A131" s="38"/>
      <c r="B131" s="39"/>
      <c r="C131" s="218" t="s">
        <v>165</v>
      </c>
      <c r="D131" s="218" t="s">
        <v>152</v>
      </c>
      <c r="E131" s="219" t="s">
        <v>1839</v>
      </c>
      <c r="F131" s="220" t="s">
        <v>1840</v>
      </c>
      <c r="G131" s="221" t="s">
        <v>168</v>
      </c>
      <c r="H131" s="222">
        <v>110.88</v>
      </c>
      <c r="I131" s="223"/>
      <c r="J131" s="224">
        <f>ROUND(I131*H131,2)</f>
        <v>0</v>
      </c>
      <c r="K131" s="220" t="s">
        <v>1</v>
      </c>
      <c r="L131" s="44"/>
      <c r="M131" s="225" t="s">
        <v>1</v>
      </c>
      <c r="N131" s="226" t="s">
        <v>41</v>
      </c>
      <c r="O131" s="91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9" t="s">
        <v>157</v>
      </c>
      <c r="AT131" s="229" t="s">
        <v>152</v>
      </c>
      <c r="AU131" s="229" t="s">
        <v>84</v>
      </c>
      <c r="AY131" s="17" t="s">
        <v>150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7" t="s">
        <v>84</v>
      </c>
      <c r="BK131" s="230">
        <f>ROUND(I131*H131,2)</f>
        <v>0</v>
      </c>
      <c r="BL131" s="17" t="s">
        <v>157</v>
      </c>
      <c r="BM131" s="229" t="s">
        <v>169</v>
      </c>
    </row>
    <row r="132" s="13" customFormat="1">
      <c r="A132" s="13"/>
      <c r="B132" s="231"/>
      <c r="C132" s="232"/>
      <c r="D132" s="233" t="s">
        <v>158</v>
      </c>
      <c r="E132" s="234" t="s">
        <v>1</v>
      </c>
      <c r="F132" s="235" t="s">
        <v>1841</v>
      </c>
      <c r="G132" s="232"/>
      <c r="H132" s="236">
        <v>110.88</v>
      </c>
      <c r="I132" s="237"/>
      <c r="J132" s="232"/>
      <c r="K132" s="232"/>
      <c r="L132" s="238"/>
      <c r="M132" s="239"/>
      <c r="N132" s="240"/>
      <c r="O132" s="240"/>
      <c r="P132" s="240"/>
      <c r="Q132" s="240"/>
      <c r="R132" s="240"/>
      <c r="S132" s="240"/>
      <c r="T132" s="241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2" t="s">
        <v>158</v>
      </c>
      <c r="AU132" s="242" t="s">
        <v>84</v>
      </c>
      <c r="AV132" s="13" t="s">
        <v>86</v>
      </c>
      <c r="AW132" s="13" t="s">
        <v>32</v>
      </c>
      <c r="AX132" s="13" t="s">
        <v>84</v>
      </c>
      <c r="AY132" s="242" t="s">
        <v>150</v>
      </c>
    </row>
    <row r="133" s="2" customFormat="1" ht="21.75" customHeight="1">
      <c r="A133" s="38"/>
      <c r="B133" s="39"/>
      <c r="C133" s="218" t="s">
        <v>157</v>
      </c>
      <c r="D133" s="218" t="s">
        <v>152</v>
      </c>
      <c r="E133" s="219" t="s">
        <v>1842</v>
      </c>
      <c r="F133" s="220" t="s">
        <v>1843</v>
      </c>
      <c r="G133" s="221" t="s">
        <v>168</v>
      </c>
      <c r="H133" s="222">
        <v>110.88</v>
      </c>
      <c r="I133" s="223"/>
      <c r="J133" s="224">
        <f>ROUND(I133*H133,2)</f>
        <v>0</v>
      </c>
      <c r="K133" s="220" t="s">
        <v>1</v>
      </c>
      <c r="L133" s="44"/>
      <c r="M133" s="225" t="s">
        <v>1</v>
      </c>
      <c r="N133" s="226" t="s">
        <v>41</v>
      </c>
      <c r="O133" s="91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9" t="s">
        <v>157</v>
      </c>
      <c r="AT133" s="229" t="s">
        <v>152</v>
      </c>
      <c r="AU133" s="229" t="s">
        <v>84</v>
      </c>
      <c r="AY133" s="17" t="s">
        <v>150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7" t="s">
        <v>84</v>
      </c>
      <c r="BK133" s="230">
        <f>ROUND(I133*H133,2)</f>
        <v>0</v>
      </c>
      <c r="BL133" s="17" t="s">
        <v>157</v>
      </c>
      <c r="BM133" s="229" t="s">
        <v>173</v>
      </c>
    </row>
    <row r="134" s="13" customFormat="1">
      <c r="A134" s="13"/>
      <c r="B134" s="231"/>
      <c r="C134" s="232"/>
      <c r="D134" s="233" t="s">
        <v>158</v>
      </c>
      <c r="E134" s="234" t="s">
        <v>1</v>
      </c>
      <c r="F134" s="235" t="s">
        <v>1841</v>
      </c>
      <c r="G134" s="232"/>
      <c r="H134" s="236">
        <v>110.88</v>
      </c>
      <c r="I134" s="237"/>
      <c r="J134" s="232"/>
      <c r="K134" s="232"/>
      <c r="L134" s="238"/>
      <c r="M134" s="239"/>
      <c r="N134" s="240"/>
      <c r="O134" s="240"/>
      <c r="P134" s="240"/>
      <c r="Q134" s="240"/>
      <c r="R134" s="240"/>
      <c r="S134" s="240"/>
      <c r="T134" s="241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2" t="s">
        <v>158</v>
      </c>
      <c r="AU134" s="242" t="s">
        <v>84</v>
      </c>
      <c r="AV134" s="13" t="s">
        <v>86</v>
      </c>
      <c r="AW134" s="13" t="s">
        <v>32</v>
      </c>
      <c r="AX134" s="13" t="s">
        <v>84</v>
      </c>
      <c r="AY134" s="242" t="s">
        <v>150</v>
      </c>
    </row>
    <row r="135" s="2" customFormat="1" ht="16.5" customHeight="1">
      <c r="A135" s="38"/>
      <c r="B135" s="39"/>
      <c r="C135" s="218" t="s">
        <v>177</v>
      </c>
      <c r="D135" s="218" t="s">
        <v>152</v>
      </c>
      <c r="E135" s="219" t="s">
        <v>1844</v>
      </c>
      <c r="F135" s="220" t="s">
        <v>1845</v>
      </c>
      <c r="G135" s="221" t="s">
        <v>168</v>
      </c>
      <c r="H135" s="222">
        <v>125.58</v>
      </c>
      <c r="I135" s="223"/>
      <c r="J135" s="224">
        <f>ROUND(I135*H135,2)</f>
        <v>0</v>
      </c>
      <c r="K135" s="220" t="s">
        <v>1</v>
      </c>
      <c r="L135" s="44"/>
      <c r="M135" s="225" t="s">
        <v>1</v>
      </c>
      <c r="N135" s="226" t="s">
        <v>41</v>
      </c>
      <c r="O135" s="91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9" t="s">
        <v>157</v>
      </c>
      <c r="AT135" s="229" t="s">
        <v>152</v>
      </c>
      <c r="AU135" s="229" t="s">
        <v>84</v>
      </c>
      <c r="AY135" s="17" t="s">
        <v>150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7" t="s">
        <v>84</v>
      </c>
      <c r="BK135" s="230">
        <f>ROUND(I135*H135,2)</f>
        <v>0</v>
      </c>
      <c r="BL135" s="17" t="s">
        <v>157</v>
      </c>
      <c r="BM135" s="229" t="s">
        <v>180</v>
      </c>
    </row>
    <row r="136" s="2" customFormat="1">
      <c r="A136" s="38"/>
      <c r="B136" s="39"/>
      <c r="C136" s="40"/>
      <c r="D136" s="233" t="s">
        <v>1571</v>
      </c>
      <c r="E136" s="40"/>
      <c r="F136" s="284" t="s">
        <v>1846</v>
      </c>
      <c r="G136" s="40"/>
      <c r="H136" s="40"/>
      <c r="I136" s="285"/>
      <c r="J136" s="40"/>
      <c r="K136" s="40"/>
      <c r="L136" s="44"/>
      <c r="M136" s="286"/>
      <c r="N136" s="287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1571</v>
      </c>
      <c r="AU136" s="17" t="s">
        <v>84</v>
      </c>
    </row>
    <row r="137" s="13" customFormat="1">
      <c r="A137" s="13"/>
      <c r="B137" s="231"/>
      <c r="C137" s="232"/>
      <c r="D137" s="233" t="s">
        <v>158</v>
      </c>
      <c r="E137" s="234" t="s">
        <v>1</v>
      </c>
      <c r="F137" s="235" t="s">
        <v>1847</v>
      </c>
      <c r="G137" s="232"/>
      <c r="H137" s="236">
        <v>14.699999999999999</v>
      </c>
      <c r="I137" s="237"/>
      <c r="J137" s="232"/>
      <c r="K137" s="232"/>
      <c r="L137" s="238"/>
      <c r="M137" s="239"/>
      <c r="N137" s="240"/>
      <c r="O137" s="240"/>
      <c r="P137" s="240"/>
      <c r="Q137" s="240"/>
      <c r="R137" s="240"/>
      <c r="S137" s="240"/>
      <c r="T137" s="241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2" t="s">
        <v>158</v>
      </c>
      <c r="AU137" s="242" t="s">
        <v>84</v>
      </c>
      <c r="AV137" s="13" t="s">
        <v>86</v>
      </c>
      <c r="AW137" s="13" t="s">
        <v>32</v>
      </c>
      <c r="AX137" s="13" t="s">
        <v>76</v>
      </c>
      <c r="AY137" s="242" t="s">
        <v>150</v>
      </c>
    </row>
    <row r="138" s="13" customFormat="1">
      <c r="A138" s="13"/>
      <c r="B138" s="231"/>
      <c r="C138" s="232"/>
      <c r="D138" s="233" t="s">
        <v>158</v>
      </c>
      <c r="E138" s="234" t="s">
        <v>1</v>
      </c>
      <c r="F138" s="235" t="s">
        <v>1841</v>
      </c>
      <c r="G138" s="232"/>
      <c r="H138" s="236">
        <v>110.88</v>
      </c>
      <c r="I138" s="237"/>
      <c r="J138" s="232"/>
      <c r="K138" s="232"/>
      <c r="L138" s="238"/>
      <c r="M138" s="239"/>
      <c r="N138" s="240"/>
      <c r="O138" s="240"/>
      <c r="P138" s="240"/>
      <c r="Q138" s="240"/>
      <c r="R138" s="240"/>
      <c r="S138" s="240"/>
      <c r="T138" s="24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2" t="s">
        <v>158</v>
      </c>
      <c r="AU138" s="242" t="s">
        <v>84</v>
      </c>
      <c r="AV138" s="13" t="s">
        <v>86</v>
      </c>
      <c r="AW138" s="13" t="s">
        <v>32</v>
      </c>
      <c r="AX138" s="13" t="s">
        <v>76</v>
      </c>
      <c r="AY138" s="242" t="s">
        <v>150</v>
      </c>
    </row>
    <row r="139" s="14" customFormat="1">
      <c r="A139" s="14"/>
      <c r="B139" s="243"/>
      <c r="C139" s="244"/>
      <c r="D139" s="233" t="s">
        <v>158</v>
      </c>
      <c r="E139" s="245" t="s">
        <v>1</v>
      </c>
      <c r="F139" s="246" t="s">
        <v>160</v>
      </c>
      <c r="G139" s="244"/>
      <c r="H139" s="247">
        <v>125.58</v>
      </c>
      <c r="I139" s="248"/>
      <c r="J139" s="244"/>
      <c r="K139" s="244"/>
      <c r="L139" s="249"/>
      <c r="M139" s="250"/>
      <c r="N139" s="251"/>
      <c r="O139" s="251"/>
      <c r="P139" s="251"/>
      <c r="Q139" s="251"/>
      <c r="R139" s="251"/>
      <c r="S139" s="251"/>
      <c r="T139" s="252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3" t="s">
        <v>158</v>
      </c>
      <c r="AU139" s="253" t="s">
        <v>84</v>
      </c>
      <c r="AV139" s="14" t="s">
        <v>157</v>
      </c>
      <c r="AW139" s="14" t="s">
        <v>32</v>
      </c>
      <c r="AX139" s="14" t="s">
        <v>84</v>
      </c>
      <c r="AY139" s="253" t="s">
        <v>150</v>
      </c>
    </row>
    <row r="140" s="2" customFormat="1">
      <c r="A140" s="38"/>
      <c r="B140" s="39"/>
      <c r="C140" s="218" t="s">
        <v>169</v>
      </c>
      <c r="D140" s="218" t="s">
        <v>152</v>
      </c>
      <c r="E140" s="219" t="s">
        <v>1848</v>
      </c>
      <c r="F140" s="220" t="s">
        <v>1849</v>
      </c>
      <c r="G140" s="221" t="s">
        <v>168</v>
      </c>
      <c r="H140" s="222">
        <v>33.264000000000003</v>
      </c>
      <c r="I140" s="223"/>
      <c r="J140" s="224">
        <f>ROUND(I140*H140,2)</f>
        <v>0</v>
      </c>
      <c r="K140" s="220" t="s">
        <v>1</v>
      </c>
      <c r="L140" s="44"/>
      <c r="M140" s="225" t="s">
        <v>1</v>
      </c>
      <c r="N140" s="226" t="s">
        <v>41</v>
      </c>
      <c r="O140" s="91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9" t="s">
        <v>157</v>
      </c>
      <c r="AT140" s="229" t="s">
        <v>152</v>
      </c>
      <c r="AU140" s="229" t="s">
        <v>84</v>
      </c>
      <c r="AY140" s="17" t="s">
        <v>150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7" t="s">
        <v>84</v>
      </c>
      <c r="BK140" s="230">
        <f>ROUND(I140*H140,2)</f>
        <v>0</v>
      </c>
      <c r="BL140" s="17" t="s">
        <v>157</v>
      </c>
      <c r="BM140" s="229" t="s">
        <v>184</v>
      </c>
    </row>
    <row r="141" s="13" customFormat="1">
      <c r="A141" s="13"/>
      <c r="B141" s="231"/>
      <c r="C141" s="232"/>
      <c r="D141" s="233" t="s">
        <v>158</v>
      </c>
      <c r="E141" s="234" t="s">
        <v>1</v>
      </c>
      <c r="F141" s="235" t="s">
        <v>1850</v>
      </c>
      <c r="G141" s="232"/>
      <c r="H141" s="236">
        <v>33.264000000000003</v>
      </c>
      <c r="I141" s="237"/>
      <c r="J141" s="232"/>
      <c r="K141" s="232"/>
      <c r="L141" s="238"/>
      <c r="M141" s="239"/>
      <c r="N141" s="240"/>
      <c r="O141" s="240"/>
      <c r="P141" s="240"/>
      <c r="Q141" s="240"/>
      <c r="R141" s="240"/>
      <c r="S141" s="240"/>
      <c r="T141" s="241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2" t="s">
        <v>158</v>
      </c>
      <c r="AU141" s="242" t="s">
        <v>84</v>
      </c>
      <c r="AV141" s="13" t="s">
        <v>86</v>
      </c>
      <c r="AW141" s="13" t="s">
        <v>32</v>
      </c>
      <c r="AX141" s="13" t="s">
        <v>84</v>
      </c>
      <c r="AY141" s="242" t="s">
        <v>150</v>
      </c>
    </row>
    <row r="142" s="12" customFormat="1" ht="25.92" customHeight="1">
      <c r="A142" s="12"/>
      <c r="B142" s="202"/>
      <c r="C142" s="203"/>
      <c r="D142" s="204" t="s">
        <v>75</v>
      </c>
      <c r="E142" s="205" t="s">
        <v>165</v>
      </c>
      <c r="F142" s="205" t="s">
        <v>1851</v>
      </c>
      <c r="G142" s="203"/>
      <c r="H142" s="203"/>
      <c r="I142" s="206"/>
      <c r="J142" s="207">
        <f>BK142</f>
        <v>0</v>
      </c>
      <c r="K142" s="203"/>
      <c r="L142" s="208"/>
      <c r="M142" s="209"/>
      <c r="N142" s="210"/>
      <c r="O142" s="210"/>
      <c r="P142" s="211">
        <f>SUM(P143:P144)</f>
        <v>0</v>
      </c>
      <c r="Q142" s="210"/>
      <c r="R142" s="211">
        <f>SUM(R143:R144)</f>
        <v>0</v>
      </c>
      <c r="S142" s="210"/>
      <c r="T142" s="212">
        <f>SUM(T143:T144)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3" t="s">
        <v>84</v>
      </c>
      <c r="AT142" s="214" t="s">
        <v>75</v>
      </c>
      <c r="AU142" s="214" t="s">
        <v>76</v>
      </c>
      <c r="AY142" s="213" t="s">
        <v>150</v>
      </c>
      <c r="BK142" s="215">
        <f>SUM(BK143:BK144)</f>
        <v>0</v>
      </c>
    </row>
    <row r="143" s="2" customFormat="1" ht="16.5" customHeight="1">
      <c r="A143" s="38"/>
      <c r="B143" s="39"/>
      <c r="C143" s="218" t="s">
        <v>186</v>
      </c>
      <c r="D143" s="218" t="s">
        <v>152</v>
      </c>
      <c r="E143" s="219" t="s">
        <v>1852</v>
      </c>
      <c r="F143" s="220" t="s">
        <v>1853</v>
      </c>
      <c r="G143" s="221" t="s">
        <v>292</v>
      </c>
      <c r="H143" s="222">
        <v>1</v>
      </c>
      <c r="I143" s="223"/>
      <c r="J143" s="224">
        <f>ROUND(I143*H143,2)</f>
        <v>0</v>
      </c>
      <c r="K143" s="220" t="s">
        <v>1</v>
      </c>
      <c r="L143" s="44"/>
      <c r="M143" s="225" t="s">
        <v>1</v>
      </c>
      <c r="N143" s="226" t="s">
        <v>41</v>
      </c>
      <c r="O143" s="91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9" t="s">
        <v>157</v>
      </c>
      <c r="AT143" s="229" t="s">
        <v>152</v>
      </c>
      <c r="AU143" s="229" t="s">
        <v>84</v>
      </c>
      <c r="AY143" s="17" t="s">
        <v>150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7" t="s">
        <v>84</v>
      </c>
      <c r="BK143" s="230">
        <f>ROUND(I143*H143,2)</f>
        <v>0</v>
      </c>
      <c r="BL143" s="17" t="s">
        <v>157</v>
      </c>
      <c r="BM143" s="229" t="s">
        <v>190</v>
      </c>
    </row>
    <row r="144" s="2" customFormat="1" ht="16.5" customHeight="1">
      <c r="A144" s="38"/>
      <c r="B144" s="39"/>
      <c r="C144" s="218" t="s">
        <v>173</v>
      </c>
      <c r="D144" s="218" t="s">
        <v>152</v>
      </c>
      <c r="E144" s="219" t="s">
        <v>1854</v>
      </c>
      <c r="F144" s="220" t="s">
        <v>1855</v>
      </c>
      <c r="G144" s="221" t="s">
        <v>292</v>
      </c>
      <c r="H144" s="222">
        <v>1</v>
      </c>
      <c r="I144" s="223"/>
      <c r="J144" s="224">
        <f>ROUND(I144*H144,2)</f>
        <v>0</v>
      </c>
      <c r="K144" s="220" t="s">
        <v>1</v>
      </c>
      <c r="L144" s="44"/>
      <c r="M144" s="225" t="s">
        <v>1</v>
      </c>
      <c r="N144" s="226" t="s">
        <v>41</v>
      </c>
      <c r="O144" s="91"/>
      <c r="P144" s="227">
        <f>O144*H144</f>
        <v>0</v>
      </c>
      <c r="Q144" s="227">
        <v>0</v>
      </c>
      <c r="R144" s="227">
        <f>Q144*H144</f>
        <v>0</v>
      </c>
      <c r="S144" s="227">
        <v>0</v>
      </c>
      <c r="T144" s="228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9" t="s">
        <v>157</v>
      </c>
      <c r="AT144" s="229" t="s">
        <v>152</v>
      </c>
      <c r="AU144" s="229" t="s">
        <v>84</v>
      </c>
      <c r="AY144" s="17" t="s">
        <v>150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7" t="s">
        <v>84</v>
      </c>
      <c r="BK144" s="230">
        <f>ROUND(I144*H144,2)</f>
        <v>0</v>
      </c>
      <c r="BL144" s="17" t="s">
        <v>157</v>
      </c>
      <c r="BM144" s="229" t="s">
        <v>194</v>
      </c>
    </row>
    <row r="145" s="12" customFormat="1" ht="25.92" customHeight="1">
      <c r="A145" s="12"/>
      <c r="B145" s="202"/>
      <c r="C145" s="203"/>
      <c r="D145" s="204" t="s">
        <v>75</v>
      </c>
      <c r="E145" s="205" t="s">
        <v>177</v>
      </c>
      <c r="F145" s="205" t="s">
        <v>1856</v>
      </c>
      <c r="G145" s="203"/>
      <c r="H145" s="203"/>
      <c r="I145" s="206"/>
      <c r="J145" s="207">
        <f>BK145</f>
        <v>0</v>
      </c>
      <c r="K145" s="203"/>
      <c r="L145" s="208"/>
      <c r="M145" s="209"/>
      <c r="N145" s="210"/>
      <c r="O145" s="210"/>
      <c r="P145" s="211">
        <f>SUM(P146:P147)</f>
        <v>0</v>
      </c>
      <c r="Q145" s="210"/>
      <c r="R145" s="211">
        <f>SUM(R146:R147)</f>
        <v>0</v>
      </c>
      <c r="S145" s="210"/>
      <c r="T145" s="212">
        <f>SUM(T146:T147)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13" t="s">
        <v>84</v>
      </c>
      <c r="AT145" s="214" t="s">
        <v>75</v>
      </c>
      <c r="AU145" s="214" t="s">
        <v>76</v>
      </c>
      <c r="AY145" s="213" t="s">
        <v>150</v>
      </c>
      <c r="BK145" s="215">
        <f>SUM(BK146:BK147)</f>
        <v>0</v>
      </c>
    </row>
    <row r="146" s="2" customFormat="1" ht="33" customHeight="1">
      <c r="A146" s="38"/>
      <c r="B146" s="39"/>
      <c r="C146" s="218" t="s">
        <v>196</v>
      </c>
      <c r="D146" s="218" t="s">
        <v>152</v>
      </c>
      <c r="E146" s="219" t="s">
        <v>1857</v>
      </c>
      <c r="F146" s="220" t="s">
        <v>1858</v>
      </c>
      <c r="G146" s="221" t="s">
        <v>326</v>
      </c>
      <c r="H146" s="222">
        <v>3</v>
      </c>
      <c r="I146" s="223"/>
      <c r="J146" s="224">
        <f>ROUND(I146*H146,2)</f>
        <v>0</v>
      </c>
      <c r="K146" s="220" t="s">
        <v>1</v>
      </c>
      <c r="L146" s="44"/>
      <c r="M146" s="225" t="s">
        <v>1</v>
      </c>
      <c r="N146" s="226" t="s">
        <v>41</v>
      </c>
      <c r="O146" s="91"/>
      <c r="P146" s="227">
        <f>O146*H146</f>
        <v>0</v>
      </c>
      <c r="Q146" s="227">
        <v>0</v>
      </c>
      <c r="R146" s="227">
        <f>Q146*H146</f>
        <v>0</v>
      </c>
      <c r="S146" s="227">
        <v>0</v>
      </c>
      <c r="T146" s="228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9" t="s">
        <v>157</v>
      </c>
      <c r="AT146" s="229" t="s">
        <v>152</v>
      </c>
      <c r="AU146" s="229" t="s">
        <v>84</v>
      </c>
      <c r="AY146" s="17" t="s">
        <v>150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7" t="s">
        <v>84</v>
      </c>
      <c r="BK146" s="230">
        <f>ROUND(I146*H146,2)</f>
        <v>0</v>
      </c>
      <c r="BL146" s="17" t="s">
        <v>157</v>
      </c>
      <c r="BM146" s="229" t="s">
        <v>199</v>
      </c>
    </row>
    <row r="147" s="2" customFormat="1" ht="33" customHeight="1">
      <c r="A147" s="38"/>
      <c r="B147" s="39"/>
      <c r="C147" s="218" t="s">
        <v>180</v>
      </c>
      <c r="D147" s="218" t="s">
        <v>152</v>
      </c>
      <c r="E147" s="219" t="s">
        <v>1859</v>
      </c>
      <c r="F147" s="220" t="s">
        <v>1860</v>
      </c>
      <c r="G147" s="221" t="s">
        <v>326</v>
      </c>
      <c r="H147" s="222">
        <v>3</v>
      </c>
      <c r="I147" s="223"/>
      <c r="J147" s="224">
        <f>ROUND(I147*H147,2)</f>
        <v>0</v>
      </c>
      <c r="K147" s="220" t="s">
        <v>1</v>
      </c>
      <c r="L147" s="44"/>
      <c r="M147" s="225" t="s">
        <v>1</v>
      </c>
      <c r="N147" s="226" t="s">
        <v>41</v>
      </c>
      <c r="O147" s="91"/>
      <c r="P147" s="227">
        <f>O147*H147</f>
        <v>0</v>
      </c>
      <c r="Q147" s="227">
        <v>0</v>
      </c>
      <c r="R147" s="227">
        <f>Q147*H147</f>
        <v>0</v>
      </c>
      <c r="S147" s="227">
        <v>0</v>
      </c>
      <c r="T147" s="22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9" t="s">
        <v>157</v>
      </c>
      <c r="AT147" s="229" t="s">
        <v>152</v>
      </c>
      <c r="AU147" s="229" t="s">
        <v>84</v>
      </c>
      <c r="AY147" s="17" t="s">
        <v>150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7" t="s">
        <v>84</v>
      </c>
      <c r="BK147" s="230">
        <f>ROUND(I147*H147,2)</f>
        <v>0</v>
      </c>
      <c r="BL147" s="17" t="s">
        <v>157</v>
      </c>
      <c r="BM147" s="229" t="s">
        <v>203</v>
      </c>
    </row>
    <row r="148" s="12" customFormat="1" ht="25.92" customHeight="1">
      <c r="A148" s="12"/>
      <c r="B148" s="202"/>
      <c r="C148" s="203"/>
      <c r="D148" s="204" t="s">
        <v>75</v>
      </c>
      <c r="E148" s="205" t="s">
        <v>632</v>
      </c>
      <c r="F148" s="205" t="s">
        <v>1861</v>
      </c>
      <c r="G148" s="203"/>
      <c r="H148" s="203"/>
      <c r="I148" s="206"/>
      <c r="J148" s="207">
        <f>BK148</f>
        <v>0</v>
      </c>
      <c r="K148" s="203"/>
      <c r="L148" s="208"/>
      <c r="M148" s="209"/>
      <c r="N148" s="210"/>
      <c r="O148" s="210"/>
      <c r="P148" s="211">
        <f>P149</f>
        <v>0</v>
      </c>
      <c r="Q148" s="210"/>
      <c r="R148" s="211">
        <f>R149</f>
        <v>0</v>
      </c>
      <c r="S148" s="210"/>
      <c r="T148" s="212">
        <f>T149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13" t="s">
        <v>84</v>
      </c>
      <c r="AT148" s="214" t="s">
        <v>75</v>
      </c>
      <c r="AU148" s="214" t="s">
        <v>76</v>
      </c>
      <c r="AY148" s="213" t="s">
        <v>150</v>
      </c>
      <c r="BK148" s="215">
        <f>BK149</f>
        <v>0</v>
      </c>
    </row>
    <row r="149" s="2" customFormat="1" ht="16.5" customHeight="1">
      <c r="A149" s="38"/>
      <c r="B149" s="39"/>
      <c r="C149" s="218" t="s">
        <v>205</v>
      </c>
      <c r="D149" s="218" t="s">
        <v>152</v>
      </c>
      <c r="E149" s="219" t="s">
        <v>1862</v>
      </c>
      <c r="F149" s="220" t="s">
        <v>1863</v>
      </c>
      <c r="G149" s="221" t="s">
        <v>189</v>
      </c>
      <c r="H149" s="222">
        <v>60.393999999999998</v>
      </c>
      <c r="I149" s="223"/>
      <c r="J149" s="224">
        <f>ROUND(I149*H149,2)</f>
        <v>0</v>
      </c>
      <c r="K149" s="220" t="s">
        <v>1</v>
      </c>
      <c r="L149" s="44"/>
      <c r="M149" s="225" t="s">
        <v>1</v>
      </c>
      <c r="N149" s="226" t="s">
        <v>41</v>
      </c>
      <c r="O149" s="91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9" t="s">
        <v>157</v>
      </c>
      <c r="AT149" s="229" t="s">
        <v>152</v>
      </c>
      <c r="AU149" s="229" t="s">
        <v>84</v>
      </c>
      <c r="AY149" s="17" t="s">
        <v>150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7" t="s">
        <v>84</v>
      </c>
      <c r="BK149" s="230">
        <f>ROUND(I149*H149,2)</f>
        <v>0</v>
      </c>
      <c r="BL149" s="17" t="s">
        <v>157</v>
      </c>
      <c r="BM149" s="229" t="s">
        <v>208</v>
      </c>
    </row>
    <row r="150" s="12" customFormat="1" ht="25.92" customHeight="1">
      <c r="A150" s="12"/>
      <c r="B150" s="202"/>
      <c r="C150" s="203"/>
      <c r="D150" s="204" t="s">
        <v>75</v>
      </c>
      <c r="E150" s="205" t="s">
        <v>1864</v>
      </c>
      <c r="F150" s="205" t="s">
        <v>1865</v>
      </c>
      <c r="G150" s="203"/>
      <c r="H150" s="203"/>
      <c r="I150" s="206"/>
      <c r="J150" s="207">
        <f>BK150</f>
        <v>0</v>
      </c>
      <c r="K150" s="203"/>
      <c r="L150" s="208"/>
      <c r="M150" s="209"/>
      <c r="N150" s="210"/>
      <c r="O150" s="210"/>
      <c r="P150" s="211">
        <f>SUM(P151:P174)</f>
        <v>0</v>
      </c>
      <c r="Q150" s="210"/>
      <c r="R150" s="211">
        <f>SUM(R151:R174)</f>
        <v>0</v>
      </c>
      <c r="S150" s="210"/>
      <c r="T150" s="212">
        <f>SUM(T151:T174)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3" t="s">
        <v>86</v>
      </c>
      <c r="AT150" s="214" t="s">
        <v>75</v>
      </c>
      <c r="AU150" s="214" t="s">
        <v>76</v>
      </c>
      <c r="AY150" s="213" t="s">
        <v>150</v>
      </c>
      <c r="BK150" s="215">
        <f>SUM(BK151:BK174)</f>
        <v>0</v>
      </c>
    </row>
    <row r="151" s="2" customFormat="1" ht="16.5" customHeight="1">
      <c r="A151" s="38"/>
      <c r="B151" s="39"/>
      <c r="C151" s="218" t="s">
        <v>184</v>
      </c>
      <c r="D151" s="218" t="s">
        <v>152</v>
      </c>
      <c r="E151" s="219" t="s">
        <v>1866</v>
      </c>
      <c r="F151" s="220" t="s">
        <v>1867</v>
      </c>
      <c r="G151" s="221" t="s">
        <v>326</v>
      </c>
      <c r="H151" s="222">
        <v>4</v>
      </c>
      <c r="I151" s="223"/>
      <c r="J151" s="224">
        <f>ROUND(I151*H151,2)</f>
        <v>0</v>
      </c>
      <c r="K151" s="220" t="s">
        <v>1</v>
      </c>
      <c r="L151" s="44"/>
      <c r="M151" s="225" t="s">
        <v>1</v>
      </c>
      <c r="N151" s="226" t="s">
        <v>41</v>
      </c>
      <c r="O151" s="91"/>
      <c r="P151" s="227">
        <f>O151*H151</f>
        <v>0</v>
      </c>
      <c r="Q151" s="227">
        <v>0</v>
      </c>
      <c r="R151" s="227">
        <f>Q151*H151</f>
        <v>0</v>
      </c>
      <c r="S151" s="227">
        <v>0</v>
      </c>
      <c r="T151" s="228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9" t="s">
        <v>194</v>
      </c>
      <c r="AT151" s="229" t="s">
        <v>152</v>
      </c>
      <c r="AU151" s="229" t="s">
        <v>84</v>
      </c>
      <c r="AY151" s="17" t="s">
        <v>150</v>
      </c>
      <c r="BE151" s="230">
        <f>IF(N151="základní",J151,0)</f>
        <v>0</v>
      </c>
      <c r="BF151" s="230">
        <f>IF(N151="snížená",J151,0)</f>
        <v>0</v>
      </c>
      <c r="BG151" s="230">
        <f>IF(N151="zákl. přenesená",J151,0)</f>
        <v>0</v>
      </c>
      <c r="BH151" s="230">
        <f>IF(N151="sníž. přenesená",J151,0)</f>
        <v>0</v>
      </c>
      <c r="BI151" s="230">
        <f>IF(N151="nulová",J151,0)</f>
        <v>0</v>
      </c>
      <c r="BJ151" s="17" t="s">
        <v>84</v>
      </c>
      <c r="BK151" s="230">
        <f>ROUND(I151*H151,2)</f>
        <v>0</v>
      </c>
      <c r="BL151" s="17" t="s">
        <v>194</v>
      </c>
      <c r="BM151" s="229" t="s">
        <v>218</v>
      </c>
    </row>
    <row r="152" s="2" customFormat="1">
      <c r="A152" s="38"/>
      <c r="B152" s="39"/>
      <c r="C152" s="40"/>
      <c r="D152" s="233" t="s">
        <v>1571</v>
      </c>
      <c r="E152" s="40"/>
      <c r="F152" s="284" t="s">
        <v>1868</v>
      </c>
      <c r="G152" s="40"/>
      <c r="H152" s="40"/>
      <c r="I152" s="285"/>
      <c r="J152" s="40"/>
      <c r="K152" s="40"/>
      <c r="L152" s="44"/>
      <c r="M152" s="286"/>
      <c r="N152" s="287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1571</v>
      </c>
      <c r="AU152" s="17" t="s">
        <v>84</v>
      </c>
    </row>
    <row r="153" s="2" customFormat="1" ht="16.5" customHeight="1">
      <c r="A153" s="38"/>
      <c r="B153" s="39"/>
      <c r="C153" s="218" t="s">
        <v>222</v>
      </c>
      <c r="D153" s="218" t="s">
        <v>152</v>
      </c>
      <c r="E153" s="219" t="s">
        <v>1869</v>
      </c>
      <c r="F153" s="220" t="s">
        <v>1870</v>
      </c>
      <c r="G153" s="221" t="s">
        <v>326</v>
      </c>
      <c r="H153" s="222">
        <v>14</v>
      </c>
      <c r="I153" s="223"/>
      <c r="J153" s="224">
        <f>ROUND(I153*H153,2)</f>
        <v>0</v>
      </c>
      <c r="K153" s="220" t="s">
        <v>1</v>
      </c>
      <c r="L153" s="44"/>
      <c r="M153" s="225" t="s">
        <v>1</v>
      </c>
      <c r="N153" s="226" t="s">
        <v>41</v>
      </c>
      <c r="O153" s="91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9" t="s">
        <v>194</v>
      </c>
      <c r="AT153" s="229" t="s">
        <v>152</v>
      </c>
      <c r="AU153" s="229" t="s">
        <v>84</v>
      </c>
      <c r="AY153" s="17" t="s">
        <v>150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7" t="s">
        <v>84</v>
      </c>
      <c r="BK153" s="230">
        <f>ROUND(I153*H153,2)</f>
        <v>0</v>
      </c>
      <c r="BL153" s="17" t="s">
        <v>194</v>
      </c>
      <c r="BM153" s="229" t="s">
        <v>225</v>
      </c>
    </row>
    <row r="154" s="2" customFormat="1">
      <c r="A154" s="38"/>
      <c r="B154" s="39"/>
      <c r="C154" s="40"/>
      <c r="D154" s="233" t="s">
        <v>1571</v>
      </c>
      <c r="E154" s="40"/>
      <c r="F154" s="284" t="s">
        <v>1868</v>
      </c>
      <c r="G154" s="40"/>
      <c r="H154" s="40"/>
      <c r="I154" s="285"/>
      <c r="J154" s="40"/>
      <c r="K154" s="40"/>
      <c r="L154" s="44"/>
      <c r="M154" s="286"/>
      <c r="N154" s="287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1571</v>
      </c>
      <c r="AU154" s="17" t="s">
        <v>84</v>
      </c>
    </row>
    <row r="155" s="2" customFormat="1" ht="16.5" customHeight="1">
      <c r="A155" s="38"/>
      <c r="B155" s="39"/>
      <c r="C155" s="218" t="s">
        <v>190</v>
      </c>
      <c r="D155" s="218" t="s">
        <v>152</v>
      </c>
      <c r="E155" s="219" t="s">
        <v>1871</v>
      </c>
      <c r="F155" s="220" t="s">
        <v>1872</v>
      </c>
      <c r="G155" s="221" t="s">
        <v>326</v>
      </c>
      <c r="H155" s="222">
        <v>6</v>
      </c>
      <c r="I155" s="223"/>
      <c r="J155" s="224">
        <f>ROUND(I155*H155,2)</f>
        <v>0</v>
      </c>
      <c r="K155" s="220" t="s">
        <v>1</v>
      </c>
      <c r="L155" s="44"/>
      <c r="M155" s="225" t="s">
        <v>1</v>
      </c>
      <c r="N155" s="226" t="s">
        <v>41</v>
      </c>
      <c r="O155" s="91"/>
      <c r="P155" s="227">
        <f>O155*H155</f>
        <v>0</v>
      </c>
      <c r="Q155" s="227">
        <v>0</v>
      </c>
      <c r="R155" s="227">
        <f>Q155*H155</f>
        <v>0</v>
      </c>
      <c r="S155" s="227">
        <v>0</v>
      </c>
      <c r="T155" s="228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9" t="s">
        <v>194</v>
      </c>
      <c r="AT155" s="229" t="s">
        <v>152</v>
      </c>
      <c r="AU155" s="229" t="s">
        <v>84</v>
      </c>
      <c r="AY155" s="17" t="s">
        <v>150</v>
      </c>
      <c r="BE155" s="230">
        <f>IF(N155="základní",J155,0)</f>
        <v>0</v>
      </c>
      <c r="BF155" s="230">
        <f>IF(N155="snížená",J155,0)</f>
        <v>0</v>
      </c>
      <c r="BG155" s="230">
        <f>IF(N155="zákl. přenesená",J155,0)</f>
        <v>0</v>
      </c>
      <c r="BH155" s="230">
        <f>IF(N155="sníž. přenesená",J155,0)</f>
        <v>0</v>
      </c>
      <c r="BI155" s="230">
        <f>IF(N155="nulová",J155,0)</f>
        <v>0</v>
      </c>
      <c r="BJ155" s="17" t="s">
        <v>84</v>
      </c>
      <c r="BK155" s="230">
        <f>ROUND(I155*H155,2)</f>
        <v>0</v>
      </c>
      <c r="BL155" s="17" t="s">
        <v>194</v>
      </c>
      <c r="BM155" s="229" t="s">
        <v>231</v>
      </c>
    </row>
    <row r="156" s="2" customFormat="1">
      <c r="A156" s="38"/>
      <c r="B156" s="39"/>
      <c r="C156" s="40"/>
      <c r="D156" s="233" t="s">
        <v>1571</v>
      </c>
      <c r="E156" s="40"/>
      <c r="F156" s="284" t="s">
        <v>1868</v>
      </c>
      <c r="G156" s="40"/>
      <c r="H156" s="40"/>
      <c r="I156" s="285"/>
      <c r="J156" s="40"/>
      <c r="K156" s="40"/>
      <c r="L156" s="44"/>
      <c r="M156" s="286"/>
      <c r="N156" s="287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1571</v>
      </c>
      <c r="AU156" s="17" t="s">
        <v>84</v>
      </c>
    </row>
    <row r="157" s="2" customFormat="1" ht="16.5" customHeight="1">
      <c r="A157" s="38"/>
      <c r="B157" s="39"/>
      <c r="C157" s="218" t="s">
        <v>8</v>
      </c>
      <c r="D157" s="218" t="s">
        <v>152</v>
      </c>
      <c r="E157" s="219" t="s">
        <v>1873</v>
      </c>
      <c r="F157" s="220" t="s">
        <v>1874</v>
      </c>
      <c r="G157" s="221" t="s">
        <v>326</v>
      </c>
      <c r="H157" s="222">
        <v>12</v>
      </c>
      <c r="I157" s="223"/>
      <c r="J157" s="224">
        <f>ROUND(I157*H157,2)</f>
        <v>0</v>
      </c>
      <c r="K157" s="220" t="s">
        <v>1</v>
      </c>
      <c r="L157" s="44"/>
      <c r="M157" s="225" t="s">
        <v>1</v>
      </c>
      <c r="N157" s="226" t="s">
        <v>41</v>
      </c>
      <c r="O157" s="91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9" t="s">
        <v>194</v>
      </c>
      <c r="AT157" s="229" t="s">
        <v>152</v>
      </c>
      <c r="AU157" s="229" t="s">
        <v>84</v>
      </c>
      <c r="AY157" s="17" t="s">
        <v>150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7" t="s">
        <v>84</v>
      </c>
      <c r="BK157" s="230">
        <f>ROUND(I157*H157,2)</f>
        <v>0</v>
      </c>
      <c r="BL157" s="17" t="s">
        <v>194</v>
      </c>
      <c r="BM157" s="229" t="s">
        <v>301</v>
      </c>
    </row>
    <row r="158" s="2" customFormat="1">
      <c r="A158" s="38"/>
      <c r="B158" s="39"/>
      <c r="C158" s="40"/>
      <c r="D158" s="233" t="s">
        <v>1571</v>
      </c>
      <c r="E158" s="40"/>
      <c r="F158" s="284" t="s">
        <v>1868</v>
      </c>
      <c r="G158" s="40"/>
      <c r="H158" s="40"/>
      <c r="I158" s="285"/>
      <c r="J158" s="40"/>
      <c r="K158" s="40"/>
      <c r="L158" s="44"/>
      <c r="M158" s="286"/>
      <c r="N158" s="287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1571</v>
      </c>
      <c r="AU158" s="17" t="s">
        <v>84</v>
      </c>
    </row>
    <row r="159" s="2" customFormat="1" ht="16.5" customHeight="1">
      <c r="A159" s="38"/>
      <c r="B159" s="39"/>
      <c r="C159" s="218" t="s">
        <v>194</v>
      </c>
      <c r="D159" s="218" t="s">
        <v>152</v>
      </c>
      <c r="E159" s="219" t="s">
        <v>1875</v>
      </c>
      <c r="F159" s="220" t="s">
        <v>1876</v>
      </c>
      <c r="G159" s="221" t="s">
        <v>326</v>
      </c>
      <c r="H159" s="222">
        <v>10</v>
      </c>
      <c r="I159" s="223"/>
      <c r="J159" s="224">
        <f>ROUND(I159*H159,2)</f>
        <v>0</v>
      </c>
      <c r="K159" s="220" t="s">
        <v>1</v>
      </c>
      <c r="L159" s="44"/>
      <c r="M159" s="225" t="s">
        <v>1</v>
      </c>
      <c r="N159" s="226" t="s">
        <v>41</v>
      </c>
      <c r="O159" s="91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9" t="s">
        <v>194</v>
      </c>
      <c r="AT159" s="229" t="s">
        <v>152</v>
      </c>
      <c r="AU159" s="229" t="s">
        <v>84</v>
      </c>
      <c r="AY159" s="17" t="s">
        <v>150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7" t="s">
        <v>84</v>
      </c>
      <c r="BK159" s="230">
        <f>ROUND(I159*H159,2)</f>
        <v>0</v>
      </c>
      <c r="BL159" s="17" t="s">
        <v>194</v>
      </c>
      <c r="BM159" s="229" t="s">
        <v>309</v>
      </c>
    </row>
    <row r="160" s="2" customFormat="1">
      <c r="A160" s="38"/>
      <c r="B160" s="39"/>
      <c r="C160" s="40"/>
      <c r="D160" s="233" t="s">
        <v>1571</v>
      </c>
      <c r="E160" s="40"/>
      <c r="F160" s="284" t="s">
        <v>1877</v>
      </c>
      <c r="G160" s="40"/>
      <c r="H160" s="40"/>
      <c r="I160" s="285"/>
      <c r="J160" s="40"/>
      <c r="K160" s="40"/>
      <c r="L160" s="44"/>
      <c r="M160" s="286"/>
      <c r="N160" s="287"/>
      <c r="O160" s="91"/>
      <c r="P160" s="91"/>
      <c r="Q160" s="91"/>
      <c r="R160" s="91"/>
      <c r="S160" s="91"/>
      <c r="T160" s="9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1571</v>
      </c>
      <c r="AU160" s="17" t="s">
        <v>84</v>
      </c>
    </row>
    <row r="161" s="2" customFormat="1" ht="21.75" customHeight="1">
      <c r="A161" s="38"/>
      <c r="B161" s="39"/>
      <c r="C161" s="218" t="s">
        <v>232</v>
      </c>
      <c r="D161" s="218" t="s">
        <v>152</v>
      </c>
      <c r="E161" s="219" t="s">
        <v>1878</v>
      </c>
      <c r="F161" s="220" t="s">
        <v>1879</v>
      </c>
      <c r="G161" s="221" t="s">
        <v>326</v>
      </c>
      <c r="H161" s="222">
        <v>5</v>
      </c>
      <c r="I161" s="223"/>
      <c r="J161" s="224">
        <f>ROUND(I161*H161,2)</f>
        <v>0</v>
      </c>
      <c r="K161" s="220" t="s">
        <v>1</v>
      </c>
      <c r="L161" s="44"/>
      <c r="M161" s="225" t="s">
        <v>1</v>
      </c>
      <c r="N161" s="226" t="s">
        <v>41</v>
      </c>
      <c r="O161" s="91"/>
      <c r="P161" s="227">
        <f>O161*H161</f>
        <v>0</v>
      </c>
      <c r="Q161" s="227">
        <v>0</v>
      </c>
      <c r="R161" s="227">
        <f>Q161*H161</f>
        <v>0</v>
      </c>
      <c r="S161" s="227">
        <v>0</v>
      </c>
      <c r="T161" s="228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9" t="s">
        <v>194</v>
      </c>
      <c r="AT161" s="229" t="s">
        <v>152</v>
      </c>
      <c r="AU161" s="229" t="s">
        <v>84</v>
      </c>
      <c r="AY161" s="17" t="s">
        <v>150</v>
      </c>
      <c r="BE161" s="230">
        <f>IF(N161="základní",J161,0)</f>
        <v>0</v>
      </c>
      <c r="BF161" s="230">
        <f>IF(N161="snížená",J161,0)</f>
        <v>0</v>
      </c>
      <c r="BG161" s="230">
        <f>IF(N161="zákl. přenesená",J161,0)</f>
        <v>0</v>
      </c>
      <c r="BH161" s="230">
        <f>IF(N161="sníž. přenesená",J161,0)</f>
        <v>0</v>
      </c>
      <c r="BI161" s="230">
        <f>IF(N161="nulová",J161,0)</f>
        <v>0</v>
      </c>
      <c r="BJ161" s="17" t="s">
        <v>84</v>
      </c>
      <c r="BK161" s="230">
        <f>ROUND(I161*H161,2)</f>
        <v>0</v>
      </c>
      <c r="BL161" s="17" t="s">
        <v>194</v>
      </c>
      <c r="BM161" s="229" t="s">
        <v>235</v>
      </c>
    </row>
    <row r="162" s="2" customFormat="1">
      <c r="A162" s="38"/>
      <c r="B162" s="39"/>
      <c r="C162" s="40"/>
      <c r="D162" s="233" t="s">
        <v>1571</v>
      </c>
      <c r="E162" s="40"/>
      <c r="F162" s="284" t="s">
        <v>1868</v>
      </c>
      <c r="G162" s="40"/>
      <c r="H162" s="40"/>
      <c r="I162" s="285"/>
      <c r="J162" s="40"/>
      <c r="K162" s="40"/>
      <c r="L162" s="44"/>
      <c r="M162" s="286"/>
      <c r="N162" s="287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1571</v>
      </c>
      <c r="AU162" s="17" t="s">
        <v>84</v>
      </c>
    </row>
    <row r="163" s="2" customFormat="1" ht="21.75" customHeight="1">
      <c r="A163" s="38"/>
      <c r="B163" s="39"/>
      <c r="C163" s="218" t="s">
        <v>199</v>
      </c>
      <c r="D163" s="218" t="s">
        <v>152</v>
      </c>
      <c r="E163" s="219" t="s">
        <v>1880</v>
      </c>
      <c r="F163" s="220" t="s">
        <v>1881</v>
      </c>
      <c r="G163" s="221" t="s">
        <v>326</v>
      </c>
      <c r="H163" s="222">
        <v>80</v>
      </c>
      <c r="I163" s="223"/>
      <c r="J163" s="224">
        <f>ROUND(I163*H163,2)</f>
        <v>0</v>
      </c>
      <c r="K163" s="220" t="s">
        <v>1</v>
      </c>
      <c r="L163" s="44"/>
      <c r="M163" s="225" t="s">
        <v>1</v>
      </c>
      <c r="N163" s="226" t="s">
        <v>41</v>
      </c>
      <c r="O163" s="91"/>
      <c r="P163" s="227">
        <f>O163*H163</f>
        <v>0</v>
      </c>
      <c r="Q163" s="227">
        <v>0</v>
      </c>
      <c r="R163" s="227">
        <f>Q163*H163</f>
        <v>0</v>
      </c>
      <c r="S163" s="227">
        <v>0</v>
      </c>
      <c r="T163" s="228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9" t="s">
        <v>194</v>
      </c>
      <c r="AT163" s="229" t="s">
        <v>152</v>
      </c>
      <c r="AU163" s="229" t="s">
        <v>84</v>
      </c>
      <c r="AY163" s="17" t="s">
        <v>150</v>
      </c>
      <c r="BE163" s="230">
        <f>IF(N163="základní",J163,0)</f>
        <v>0</v>
      </c>
      <c r="BF163" s="230">
        <f>IF(N163="snížená",J163,0)</f>
        <v>0</v>
      </c>
      <c r="BG163" s="230">
        <f>IF(N163="zákl. přenesená",J163,0)</f>
        <v>0</v>
      </c>
      <c r="BH163" s="230">
        <f>IF(N163="sníž. přenesená",J163,0)</f>
        <v>0</v>
      </c>
      <c r="BI163" s="230">
        <f>IF(N163="nulová",J163,0)</f>
        <v>0</v>
      </c>
      <c r="BJ163" s="17" t="s">
        <v>84</v>
      </c>
      <c r="BK163" s="230">
        <f>ROUND(I163*H163,2)</f>
        <v>0</v>
      </c>
      <c r="BL163" s="17" t="s">
        <v>194</v>
      </c>
      <c r="BM163" s="229" t="s">
        <v>243</v>
      </c>
    </row>
    <row r="164" s="2" customFormat="1">
      <c r="A164" s="38"/>
      <c r="B164" s="39"/>
      <c r="C164" s="40"/>
      <c r="D164" s="233" t="s">
        <v>1571</v>
      </c>
      <c r="E164" s="40"/>
      <c r="F164" s="284" t="s">
        <v>1868</v>
      </c>
      <c r="G164" s="40"/>
      <c r="H164" s="40"/>
      <c r="I164" s="285"/>
      <c r="J164" s="40"/>
      <c r="K164" s="40"/>
      <c r="L164" s="44"/>
      <c r="M164" s="286"/>
      <c r="N164" s="287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1571</v>
      </c>
      <c r="AU164" s="17" t="s">
        <v>84</v>
      </c>
    </row>
    <row r="165" s="13" customFormat="1">
      <c r="A165" s="13"/>
      <c r="B165" s="231"/>
      <c r="C165" s="232"/>
      <c r="D165" s="233" t="s">
        <v>158</v>
      </c>
      <c r="E165" s="234" t="s">
        <v>1</v>
      </c>
      <c r="F165" s="235" t="s">
        <v>1882</v>
      </c>
      <c r="G165" s="232"/>
      <c r="H165" s="236">
        <v>80</v>
      </c>
      <c r="I165" s="237"/>
      <c r="J165" s="232"/>
      <c r="K165" s="232"/>
      <c r="L165" s="238"/>
      <c r="M165" s="239"/>
      <c r="N165" s="240"/>
      <c r="O165" s="240"/>
      <c r="P165" s="240"/>
      <c r="Q165" s="240"/>
      <c r="R165" s="240"/>
      <c r="S165" s="240"/>
      <c r="T165" s="24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2" t="s">
        <v>158</v>
      </c>
      <c r="AU165" s="242" t="s">
        <v>84</v>
      </c>
      <c r="AV165" s="13" t="s">
        <v>86</v>
      </c>
      <c r="AW165" s="13" t="s">
        <v>32</v>
      </c>
      <c r="AX165" s="13" t="s">
        <v>84</v>
      </c>
      <c r="AY165" s="242" t="s">
        <v>150</v>
      </c>
    </row>
    <row r="166" s="2" customFormat="1" ht="21.75" customHeight="1">
      <c r="A166" s="38"/>
      <c r="B166" s="39"/>
      <c r="C166" s="218" t="s">
        <v>245</v>
      </c>
      <c r="D166" s="218" t="s">
        <v>152</v>
      </c>
      <c r="E166" s="219" t="s">
        <v>1883</v>
      </c>
      <c r="F166" s="220" t="s">
        <v>1884</v>
      </c>
      <c r="G166" s="221" t="s">
        <v>326</v>
      </c>
      <c r="H166" s="222">
        <v>17</v>
      </c>
      <c r="I166" s="223"/>
      <c r="J166" s="224">
        <f>ROUND(I166*H166,2)</f>
        <v>0</v>
      </c>
      <c r="K166" s="220" t="s">
        <v>1</v>
      </c>
      <c r="L166" s="44"/>
      <c r="M166" s="225" t="s">
        <v>1</v>
      </c>
      <c r="N166" s="226" t="s">
        <v>41</v>
      </c>
      <c r="O166" s="91"/>
      <c r="P166" s="227">
        <f>O166*H166</f>
        <v>0</v>
      </c>
      <c r="Q166" s="227">
        <v>0</v>
      </c>
      <c r="R166" s="227">
        <f>Q166*H166</f>
        <v>0</v>
      </c>
      <c r="S166" s="227">
        <v>0</v>
      </c>
      <c r="T166" s="228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9" t="s">
        <v>194</v>
      </c>
      <c r="AT166" s="229" t="s">
        <v>152</v>
      </c>
      <c r="AU166" s="229" t="s">
        <v>84</v>
      </c>
      <c r="AY166" s="17" t="s">
        <v>150</v>
      </c>
      <c r="BE166" s="230">
        <f>IF(N166="základní",J166,0)</f>
        <v>0</v>
      </c>
      <c r="BF166" s="230">
        <f>IF(N166="snížená",J166,0)</f>
        <v>0</v>
      </c>
      <c r="BG166" s="230">
        <f>IF(N166="zákl. přenesená",J166,0)</f>
        <v>0</v>
      </c>
      <c r="BH166" s="230">
        <f>IF(N166="sníž. přenesená",J166,0)</f>
        <v>0</v>
      </c>
      <c r="BI166" s="230">
        <f>IF(N166="nulová",J166,0)</f>
        <v>0</v>
      </c>
      <c r="BJ166" s="17" t="s">
        <v>84</v>
      </c>
      <c r="BK166" s="230">
        <f>ROUND(I166*H166,2)</f>
        <v>0</v>
      </c>
      <c r="BL166" s="17" t="s">
        <v>194</v>
      </c>
      <c r="BM166" s="229" t="s">
        <v>248</v>
      </c>
    </row>
    <row r="167" s="2" customFormat="1">
      <c r="A167" s="38"/>
      <c r="B167" s="39"/>
      <c r="C167" s="40"/>
      <c r="D167" s="233" t="s">
        <v>1571</v>
      </c>
      <c r="E167" s="40"/>
      <c r="F167" s="284" t="s">
        <v>1868</v>
      </c>
      <c r="G167" s="40"/>
      <c r="H167" s="40"/>
      <c r="I167" s="285"/>
      <c r="J167" s="40"/>
      <c r="K167" s="40"/>
      <c r="L167" s="44"/>
      <c r="M167" s="286"/>
      <c r="N167" s="287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1571</v>
      </c>
      <c r="AU167" s="17" t="s">
        <v>84</v>
      </c>
    </row>
    <row r="168" s="13" customFormat="1">
      <c r="A168" s="13"/>
      <c r="B168" s="231"/>
      <c r="C168" s="232"/>
      <c r="D168" s="233" t="s">
        <v>158</v>
      </c>
      <c r="E168" s="234" t="s">
        <v>1</v>
      </c>
      <c r="F168" s="235" t="s">
        <v>1885</v>
      </c>
      <c r="G168" s="232"/>
      <c r="H168" s="236">
        <v>17</v>
      </c>
      <c r="I168" s="237"/>
      <c r="J168" s="232"/>
      <c r="K168" s="232"/>
      <c r="L168" s="238"/>
      <c r="M168" s="239"/>
      <c r="N168" s="240"/>
      <c r="O168" s="240"/>
      <c r="P168" s="240"/>
      <c r="Q168" s="240"/>
      <c r="R168" s="240"/>
      <c r="S168" s="240"/>
      <c r="T168" s="241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2" t="s">
        <v>158</v>
      </c>
      <c r="AU168" s="242" t="s">
        <v>84</v>
      </c>
      <c r="AV168" s="13" t="s">
        <v>86</v>
      </c>
      <c r="AW168" s="13" t="s">
        <v>32</v>
      </c>
      <c r="AX168" s="13" t="s">
        <v>84</v>
      </c>
      <c r="AY168" s="242" t="s">
        <v>150</v>
      </c>
    </row>
    <row r="169" s="2" customFormat="1" ht="16.5" customHeight="1">
      <c r="A169" s="38"/>
      <c r="B169" s="39"/>
      <c r="C169" s="218" t="s">
        <v>203</v>
      </c>
      <c r="D169" s="218" t="s">
        <v>152</v>
      </c>
      <c r="E169" s="219" t="s">
        <v>1886</v>
      </c>
      <c r="F169" s="220" t="s">
        <v>1887</v>
      </c>
      <c r="G169" s="221" t="s">
        <v>292</v>
      </c>
      <c r="H169" s="222">
        <v>13</v>
      </c>
      <c r="I169" s="223"/>
      <c r="J169" s="224">
        <f>ROUND(I169*H169,2)</f>
        <v>0</v>
      </c>
      <c r="K169" s="220" t="s">
        <v>1</v>
      </c>
      <c r="L169" s="44"/>
      <c r="M169" s="225" t="s">
        <v>1</v>
      </c>
      <c r="N169" s="226" t="s">
        <v>41</v>
      </c>
      <c r="O169" s="91"/>
      <c r="P169" s="227">
        <f>O169*H169</f>
        <v>0</v>
      </c>
      <c r="Q169" s="227">
        <v>0</v>
      </c>
      <c r="R169" s="227">
        <f>Q169*H169</f>
        <v>0</v>
      </c>
      <c r="S169" s="227">
        <v>0</v>
      </c>
      <c r="T169" s="228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9" t="s">
        <v>194</v>
      </c>
      <c r="AT169" s="229" t="s">
        <v>152</v>
      </c>
      <c r="AU169" s="229" t="s">
        <v>84</v>
      </c>
      <c r="AY169" s="17" t="s">
        <v>150</v>
      </c>
      <c r="BE169" s="230">
        <f>IF(N169="základní",J169,0)</f>
        <v>0</v>
      </c>
      <c r="BF169" s="230">
        <f>IF(N169="snížená",J169,0)</f>
        <v>0</v>
      </c>
      <c r="BG169" s="230">
        <f>IF(N169="zákl. přenesená",J169,0)</f>
        <v>0</v>
      </c>
      <c r="BH169" s="230">
        <f>IF(N169="sníž. přenesená",J169,0)</f>
        <v>0</v>
      </c>
      <c r="BI169" s="230">
        <f>IF(N169="nulová",J169,0)</f>
        <v>0</v>
      </c>
      <c r="BJ169" s="17" t="s">
        <v>84</v>
      </c>
      <c r="BK169" s="230">
        <f>ROUND(I169*H169,2)</f>
        <v>0</v>
      </c>
      <c r="BL169" s="17" t="s">
        <v>194</v>
      </c>
      <c r="BM169" s="229" t="s">
        <v>252</v>
      </c>
    </row>
    <row r="170" s="2" customFormat="1" ht="16.5" customHeight="1">
      <c r="A170" s="38"/>
      <c r="B170" s="39"/>
      <c r="C170" s="218" t="s">
        <v>7</v>
      </c>
      <c r="D170" s="218" t="s">
        <v>152</v>
      </c>
      <c r="E170" s="219" t="s">
        <v>1888</v>
      </c>
      <c r="F170" s="220" t="s">
        <v>1889</v>
      </c>
      <c r="G170" s="221" t="s">
        <v>292</v>
      </c>
      <c r="H170" s="222">
        <v>4</v>
      </c>
      <c r="I170" s="223"/>
      <c r="J170" s="224">
        <f>ROUND(I170*H170,2)</f>
        <v>0</v>
      </c>
      <c r="K170" s="220" t="s">
        <v>1</v>
      </c>
      <c r="L170" s="44"/>
      <c r="M170" s="225" t="s">
        <v>1</v>
      </c>
      <c r="N170" s="226" t="s">
        <v>41</v>
      </c>
      <c r="O170" s="91"/>
      <c r="P170" s="227">
        <f>O170*H170</f>
        <v>0</v>
      </c>
      <c r="Q170" s="227">
        <v>0</v>
      </c>
      <c r="R170" s="227">
        <f>Q170*H170</f>
        <v>0</v>
      </c>
      <c r="S170" s="227">
        <v>0</v>
      </c>
      <c r="T170" s="228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9" t="s">
        <v>194</v>
      </c>
      <c r="AT170" s="229" t="s">
        <v>152</v>
      </c>
      <c r="AU170" s="229" t="s">
        <v>84</v>
      </c>
      <c r="AY170" s="17" t="s">
        <v>150</v>
      </c>
      <c r="BE170" s="230">
        <f>IF(N170="základní",J170,0)</f>
        <v>0</v>
      </c>
      <c r="BF170" s="230">
        <f>IF(N170="snížená",J170,0)</f>
        <v>0</v>
      </c>
      <c r="BG170" s="230">
        <f>IF(N170="zákl. přenesená",J170,0)</f>
        <v>0</v>
      </c>
      <c r="BH170" s="230">
        <f>IF(N170="sníž. přenesená",J170,0)</f>
        <v>0</v>
      </c>
      <c r="BI170" s="230">
        <f>IF(N170="nulová",J170,0)</f>
        <v>0</v>
      </c>
      <c r="BJ170" s="17" t="s">
        <v>84</v>
      </c>
      <c r="BK170" s="230">
        <f>ROUND(I170*H170,2)</f>
        <v>0</v>
      </c>
      <c r="BL170" s="17" t="s">
        <v>194</v>
      </c>
      <c r="BM170" s="229" t="s">
        <v>256</v>
      </c>
    </row>
    <row r="171" s="2" customFormat="1" ht="33" customHeight="1">
      <c r="A171" s="38"/>
      <c r="B171" s="39"/>
      <c r="C171" s="218" t="s">
        <v>208</v>
      </c>
      <c r="D171" s="218" t="s">
        <v>152</v>
      </c>
      <c r="E171" s="219" t="s">
        <v>1890</v>
      </c>
      <c r="F171" s="220" t="s">
        <v>1891</v>
      </c>
      <c r="G171" s="221" t="s">
        <v>292</v>
      </c>
      <c r="H171" s="222">
        <v>2</v>
      </c>
      <c r="I171" s="223"/>
      <c r="J171" s="224">
        <f>ROUND(I171*H171,2)</f>
        <v>0</v>
      </c>
      <c r="K171" s="220" t="s">
        <v>1</v>
      </c>
      <c r="L171" s="44"/>
      <c r="M171" s="225" t="s">
        <v>1</v>
      </c>
      <c r="N171" s="226" t="s">
        <v>41</v>
      </c>
      <c r="O171" s="91"/>
      <c r="P171" s="227">
        <f>O171*H171</f>
        <v>0</v>
      </c>
      <c r="Q171" s="227">
        <v>0</v>
      </c>
      <c r="R171" s="227">
        <f>Q171*H171</f>
        <v>0</v>
      </c>
      <c r="S171" s="227">
        <v>0</v>
      </c>
      <c r="T171" s="228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9" t="s">
        <v>194</v>
      </c>
      <c r="AT171" s="229" t="s">
        <v>152</v>
      </c>
      <c r="AU171" s="229" t="s">
        <v>84</v>
      </c>
      <c r="AY171" s="17" t="s">
        <v>150</v>
      </c>
      <c r="BE171" s="230">
        <f>IF(N171="základní",J171,0)</f>
        <v>0</v>
      </c>
      <c r="BF171" s="230">
        <f>IF(N171="snížená",J171,0)</f>
        <v>0</v>
      </c>
      <c r="BG171" s="230">
        <f>IF(N171="zákl. přenesená",J171,0)</f>
        <v>0</v>
      </c>
      <c r="BH171" s="230">
        <f>IF(N171="sníž. přenesená",J171,0)</f>
        <v>0</v>
      </c>
      <c r="BI171" s="230">
        <f>IF(N171="nulová",J171,0)</f>
        <v>0</v>
      </c>
      <c r="BJ171" s="17" t="s">
        <v>84</v>
      </c>
      <c r="BK171" s="230">
        <f>ROUND(I171*H171,2)</f>
        <v>0</v>
      </c>
      <c r="BL171" s="17" t="s">
        <v>194</v>
      </c>
      <c r="BM171" s="229" t="s">
        <v>260</v>
      </c>
    </row>
    <row r="172" s="2" customFormat="1">
      <c r="A172" s="38"/>
      <c r="B172" s="39"/>
      <c r="C172" s="218" t="s">
        <v>263</v>
      </c>
      <c r="D172" s="218" t="s">
        <v>152</v>
      </c>
      <c r="E172" s="219" t="s">
        <v>1892</v>
      </c>
      <c r="F172" s="220" t="s">
        <v>1893</v>
      </c>
      <c r="G172" s="221" t="s">
        <v>292</v>
      </c>
      <c r="H172" s="222">
        <v>3</v>
      </c>
      <c r="I172" s="223"/>
      <c r="J172" s="224">
        <f>ROUND(I172*H172,2)</f>
        <v>0</v>
      </c>
      <c r="K172" s="220" t="s">
        <v>1</v>
      </c>
      <c r="L172" s="44"/>
      <c r="M172" s="225" t="s">
        <v>1</v>
      </c>
      <c r="N172" s="226" t="s">
        <v>41</v>
      </c>
      <c r="O172" s="91"/>
      <c r="P172" s="227">
        <f>O172*H172</f>
        <v>0</v>
      </c>
      <c r="Q172" s="227">
        <v>0</v>
      </c>
      <c r="R172" s="227">
        <f>Q172*H172</f>
        <v>0</v>
      </c>
      <c r="S172" s="227">
        <v>0</v>
      </c>
      <c r="T172" s="228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9" t="s">
        <v>194</v>
      </c>
      <c r="AT172" s="229" t="s">
        <v>152</v>
      </c>
      <c r="AU172" s="229" t="s">
        <v>84</v>
      </c>
      <c r="AY172" s="17" t="s">
        <v>150</v>
      </c>
      <c r="BE172" s="230">
        <f>IF(N172="základní",J172,0)</f>
        <v>0</v>
      </c>
      <c r="BF172" s="230">
        <f>IF(N172="snížená",J172,0)</f>
        <v>0</v>
      </c>
      <c r="BG172" s="230">
        <f>IF(N172="zákl. přenesená",J172,0)</f>
        <v>0</v>
      </c>
      <c r="BH172" s="230">
        <f>IF(N172="sníž. přenesená",J172,0)</f>
        <v>0</v>
      </c>
      <c r="BI172" s="230">
        <f>IF(N172="nulová",J172,0)</f>
        <v>0</v>
      </c>
      <c r="BJ172" s="17" t="s">
        <v>84</v>
      </c>
      <c r="BK172" s="230">
        <f>ROUND(I172*H172,2)</f>
        <v>0</v>
      </c>
      <c r="BL172" s="17" t="s">
        <v>194</v>
      </c>
      <c r="BM172" s="229" t="s">
        <v>266</v>
      </c>
    </row>
    <row r="173" s="2" customFormat="1" ht="16.5" customHeight="1">
      <c r="A173" s="38"/>
      <c r="B173" s="39"/>
      <c r="C173" s="218" t="s">
        <v>218</v>
      </c>
      <c r="D173" s="218" t="s">
        <v>152</v>
      </c>
      <c r="E173" s="219" t="s">
        <v>1894</v>
      </c>
      <c r="F173" s="220" t="s">
        <v>1895</v>
      </c>
      <c r="G173" s="221" t="s">
        <v>326</v>
      </c>
      <c r="H173" s="222">
        <v>103</v>
      </c>
      <c r="I173" s="223"/>
      <c r="J173" s="224">
        <f>ROUND(I173*H173,2)</f>
        <v>0</v>
      </c>
      <c r="K173" s="220" t="s">
        <v>1</v>
      </c>
      <c r="L173" s="44"/>
      <c r="M173" s="225" t="s">
        <v>1</v>
      </c>
      <c r="N173" s="226" t="s">
        <v>41</v>
      </c>
      <c r="O173" s="91"/>
      <c r="P173" s="227">
        <f>O173*H173</f>
        <v>0</v>
      </c>
      <c r="Q173" s="227">
        <v>0</v>
      </c>
      <c r="R173" s="227">
        <f>Q173*H173</f>
        <v>0</v>
      </c>
      <c r="S173" s="227">
        <v>0</v>
      </c>
      <c r="T173" s="228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9" t="s">
        <v>194</v>
      </c>
      <c r="AT173" s="229" t="s">
        <v>152</v>
      </c>
      <c r="AU173" s="229" t="s">
        <v>84</v>
      </c>
      <c r="AY173" s="17" t="s">
        <v>150</v>
      </c>
      <c r="BE173" s="230">
        <f>IF(N173="základní",J173,0)</f>
        <v>0</v>
      </c>
      <c r="BF173" s="230">
        <f>IF(N173="snížená",J173,0)</f>
        <v>0</v>
      </c>
      <c r="BG173" s="230">
        <f>IF(N173="zákl. přenesená",J173,0)</f>
        <v>0</v>
      </c>
      <c r="BH173" s="230">
        <f>IF(N173="sníž. přenesená",J173,0)</f>
        <v>0</v>
      </c>
      <c r="BI173" s="230">
        <f>IF(N173="nulová",J173,0)</f>
        <v>0</v>
      </c>
      <c r="BJ173" s="17" t="s">
        <v>84</v>
      </c>
      <c r="BK173" s="230">
        <f>ROUND(I173*H173,2)</f>
        <v>0</v>
      </c>
      <c r="BL173" s="17" t="s">
        <v>194</v>
      </c>
      <c r="BM173" s="229" t="s">
        <v>271</v>
      </c>
    </row>
    <row r="174" s="2" customFormat="1" ht="21.75" customHeight="1">
      <c r="A174" s="38"/>
      <c r="B174" s="39"/>
      <c r="C174" s="218" t="s">
        <v>274</v>
      </c>
      <c r="D174" s="218" t="s">
        <v>152</v>
      </c>
      <c r="E174" s="219" t="s">
        <v>1896</v>
      </c>
      <c r="F174" s="220" t="s">
        <v>1897</v>
      </c>
      <c r="G174" s="221" t="s">
        <v>189</v>
      </c>
      <c r="H174" s="222">
        <v>0.53700000000000003</v>
      </c>
      <c r="I174" s="223"/>
      <c r="J174" s="224">
        <f>ROUND(I174*H174,2)</f>
        <v>0</v>
      </c>
      <c r="K174" s="220" t="s">
        <v>1</v>
      </c>
      <c r="L174" s="44"/>
      <c r="M174" s="225" t="s">
        <v>1</v>
      </c>
      <c r="N174" s="226" t="s">
        <v>41</v>
      </c>
      <c r="O174" s="91"/>
      <c r="P174" s="227">
        <f>O174*H174</f>
        <v>0</v>
      </c>
      <c r="Q174" s="227">
        <v>0</v>
      </c>
      <c r="R174" s="227">
        <f>Q174*H174</f>
        <v>0</v>
      </c>
      <c r="S174" s="227">
        <v>0</v>
      </c>
      <c r="T174" s="228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9" t="s">
        <v>194</v>
      </c>
      <c r="AT174" s="229" t="s">
        <v>152</v>
      </c>
      <c r="AU174" s="229" t="s">
        <v>84</v>
      </c>
      <c r="AY174" s="17" t="s">
        <v>150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17" t="s">
        <v>84</v>
      </c>
      <c r="BK174" s="230">
        <f>ROUND(I174*H174,2)</f>
        <v>0</v>
      </c>
      <c r="BL174" s="17" t="s">
        <v>194</v>
      </c>
      <c r="BM174" s="229" t="s">
        <v>277</v>
      </c>
    </row>
    <row r="175" s="12" customFormat="1" ht="25.92" customHeight="1">
      <c r="A175" s="12"/>
      <c r="B175" s="202"/>
      <c r="C175" s="203"/>
      <c r="D175" s="204" t="s">
        <v>75</v>
      </c>
      <c r="E175" s="205" t="s">
        <v>1898</v>
      </c>
      <c r="F175" s="205" t="s">
        <v>1899</v>
      </c>
      <c r="G175" s="203"/>
      <c r="H175" s="203"/>
      <c r="I175" s="206"/>
      <c r="J175" s="207">
        <f>BK175</f>
        <v>0</v>
      </c>
      <c r="K175" s="203"/>
      <c r="L175" s="208"/>
      <c r="M175" s="209"/>
      <c r="N175" s="210"/>
      <c r="O175" s="210"/>
      <c r="P175" s="211">
        <f>SUM(P176:P195)</f>
        <v>0</v>
      </c>
      <c r="Q175" s="210"/>
      <c r="R175" s="211">
        <f>SUM(R176:R195)</f>
        <v>0</v>
      </c>
      <c r="S175" s="210"/>
      <c r="T175" s="212">
        <f>SUM(T176:T195)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13" t="s">
        <v>86</v>
      </c>
      <c r="AT175" s="214" t="s">
        <v>75</v>
      </c>
      <c r="AU175" s="214" t="s">
        <v>76</v>
      </c>
      <c r="AY175" s="213" t="s">
        <v>150</v>
      </c>
      <c r="BK175" s="215">
        <f>SUM(BK176:BK195)</f>
        <v>0</v>
      </c>
    </row>
    <row r="176" s="2" customFormat="1" ht="16.5" customHeight="1">
      <c r="A176" s="38"/>
      <c r="B176" s="39"/>
      <c r="C176" s="218" t="s">
        <v>225</v>
      </c>
      <c r="D176" s="218" t="s">
        <v>152</v>
      </c>
      <c r="E176" s="219" t="s">
        <v>1900</v>
      </c>
      <c r="F176" s="220" t="s">
        <v>1901</v>
      </c>
      <c r="G176" s="221" t="s">
        <v>326</v>
      </c>
      <c r="H176" s="222">
        <v>52</v>
      </c>
      <c r="I176" s="223"/>
      <c r="J176" s="224">
        <f>ROUND(I176*H176,2)</f>
        <v>0</v>
      </c>
      <c r="K176" s="220" t="s">
        <v>1</v>
      </c>
      <c r="L176" s="44"/>
      <c r="M176" s="225" t="s">
        <v>1</v>
      </c>
      <c r="N176" s="226" t="s">
        <v>41</v>
      </c>
      <c r="O176" s="91"/>
      <c r="P176" s="227">
        <f>O176*H176</f>
        <v>0</v>
      </c>
      <c r="Q176" s="227">
        <v>0</v>
      </c>
      <c r="R176" s="227">
        <f>Q176*H176</f>
        <v>0</v>
      </c>
      <c r="S176" s="227">
        <v>0</v>
      </c>
      <c r="T176" s="228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9" t="s">
        <v>194</v>
      </c>
      <c r="AT176" s="229" t="s">
        <v>152</v>
      </c>
      <c r="AU176" s="229" t="s">
        <v>84</v>
      </c>
      <c r="AY176" s="17" t="s">
        <v>150</v>
      </c>
      <c r="BE176" s="230">
        <f>IF(N176="základní",J176,0)</f>
        <v>0</v>
      </c>
      <c r="BF176" s="230">
        <f>IF(N176="snížená",J176,0)</f>
        <v>0</v>
      </c>
      <c r="BG176" s="230">
        <f>IF(N176="zákl. přenesená",J176,0)</f>
        <v>0</v>
      </c>
      <c r="BH176" s="230">
        <f>IF(N176="sníž. přenesená",J176,0)</f>
        <v>0</v>
      </c>
      <c r="BI176" s="230">
        <f>IF(N176="nulová",J176,0)</f>
        <v>0</v>
      </c>
      <c r="BJ176" s="17" t="s">
        <v>84</v>
      </c>
      <c r="BK176" s="230">
        <f>ROUND(I176*H176,2)</f>
        <v>0</v>
      </c>
      <c r="BL176" s="17" t="s">
        <v>194</v>
      </c>
      <c r="BM176" s="229" t="s">
        <v>281</v>
      </c>
    </row>
    <row r="177" s="2" customFormat="1">
      <c r="A177" s="38"/>
      <c r="B177" s="39"/>
      <c r="C177" s="40"/>
      <c r="D177" s="233" t="s">
        <v>1571</v>
      </c>
      <c r="E177" s="40"/>
      <c r="F177" s="284" t="s">
        <v>1902</v>
      </c>
      <c r="G177" s="40"/>
      <c r="H177" s="40"/>
      <c r="I177" s="285"/>
      <c r="J177" s="40"/>
      <c r="K177" s="40"/>
      <c r="L177" s="44"/>
      <c r="M177" s="286"/>
      <c r="N177" s="287"/>
      <c r="O177" s="91"/>
      <c r="P177" s="91"/>
      <c r="Q177" s="91"/>
      <c r="R177" s="91"/>
      <c r="S177" s="91"/>
      <c r="T177" s="92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1571</v>
      </c>
      <c r="AU177" s="17" t="s">
        <v>84</v>
      </c>
    </row>
    <row r="178" s="2" customFormat="1" ht="21.75" customHeight="1">
      <c r="A178" s="38"/>
      <c r="B178" s="39"/>
      <c r="C178" s="218" t="s">
        <v>289</v>
      </c>
      <c r="D178" s="218" t="s">
        <v>152</v>
      </c>
      <c r="E178" s="219" t="s">
        <v>1903</v>
      </c>
      <c r="F178" s="220" t="s">
        <v>1904</v>
      </c>
      <c r="G178" s="221" t="s">
        <v>326</v>
      </c>
      <c r="H178" s="222">
        <v>78</v>
      </c>
      <c r="I178" s="223"/>
      <c r="J178" s="224">
        <f>ROUND(I178*H178,2)</f>
        <v>0</v>
      </c>
      <c r="K178" s="220" t="s">
        <v>1</v>
      </c>
      <c r="L178" s="44"/>
      <c r="M178" s="225" t="s">
        <v>1</v>
      </c>
      <c r="N178" s="226" t="s">
        <v>41</v>
      </c>
      <c r="O178" s="91"/>
      <c r="P178" s="227">
        <f>O178*H178</f>
        <v>0</v>
      </c>
      <c r="Q178" s="227">
        <v>0</v>
      </c>
      <c r="R178" s="227">
        <f>Q178*H178</f>
        <v>0</v>
      </c>
      <c r="S178" s="227">
        <v>0</v>
      </c>
      <c r="T178" s="228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9" t="s">
        <v>194</v>
      </c>
      <c r="AT178" s="229" t="s">
        <v>152</v>
      </c>
      <c r="AU178" s="229" t="s">
        <v>84</v>
      </c>
      <c r="AY178" s="17" t="s">
        <v>150</v>
      </c>
      <c r="BE178" s="230">
        <f>IF(N178="základní",J178,0)</f>
        <v>0</v>
      </c>
      <c r="BF178" s="230">
        <f>IF(N178="snížená",J178,0)</f>
        <v>0</v>
      </c>
      <c r="BG178" s="230">
        <f>IF(N178="zákl. přenesená",J178,0)</f>
        <v>0</v>
      </c>
      <c r="BH178" s="230">
        <f>IF(N178="sníž. přenesená",J178,0)</f>
        <v>0</v>
      </c>
      <c r="BI178" s="230">
        <f>IF(N178="nulová",J178,0)</f>
        <v>0</v>
      </c>
      <c r="BJ178" s="17" t="s">
        <v>84</v>
      </c>
      <c r="BK178" s="230">
        <f>ROUND(I178*H178,2)</f>
        <v>0</v>
      </c>
      <c r="BL178" s="17" t="s">
        <v>194</v>
      </c>
      <c r="BM178" s="229" t="s">
        <v>293</v>
      </c>
    </row>
    <row r="179" s="2" customFormat="1">
      <c r="A179" s="38"/>
      <c r="B179" s="39"/>
      <c r="C179" s="40"/>
      <c r="D179" s="233" t="s">
        <v>1571</v>
      </c>
      <c r="E179" s="40"/>
      <c r="F179" s="284" t="s">
        <v>1905</v>
      </c>
      <c r="G179" s="40"/>
      <c r="H179" s="40"/>
      <c r="I179" s="285"/>
      <c r="J179" s="40"/>
      <c r="K179" s="40"/>
      <c r="L179" s="44"/>
      <c r="M179" s="286"/>
      <c r="N179" s="287"/>
      <c r="O179" s="91"/>
      <c r="P179" s="91"/>
      <c r="Q179" s="91"/>
      <c r="R179" s="91"/>
      <c r="S179" s="91"/>
      <c r="T179" s="92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1571</v>
      </c>
      <c r="AU179" s="17" t="s">
        <v>84</v>
      </c>
    </row>
    <row r="180" s="2" customFormat="1" ht="21.75" customHeight="1">
      <c r="A180" s="38"/>
      <c r="B180" s="39"/>
      <c r="C180" s="218" t="s">
        <v>231</v>
      </c>
      <c r="D180" s="218" t="s">
        <v>152</v>
      </c>
      <c r="E180" s="219" t="s">
        <v>1906</v>
      </c>
      <c r="F180" s="220" t="s">
        <v>1907</v>
      </c>
      <c r="G180" s="221" t="s">
        <v>326</v>
      </c>
      <c r="H180" s="222">
        <v>23</v>
      </c>
      <c r="I180" s="223"/>
      <c r="J180" s="224">
        <f>ROUND(I180*H180,2)</f>
        <v>0</v>
      </c>
      <c r="K180" s="220" t="s">
        <v>1</v>
      </c>
      <c r="L180" s="44"/>
      <c r="M180" s="225" t="s">
        <v>1</v>
      </c>
      <c r="N180" s="226" t="s">
        <v>41</v>
      </c>
      <c r="O180" s="91"/>
      <c r="P180" s="227">
        <f>O180*H180</f>
        <v>0</v>
      </c>
      <c r="Q180" s="227">
        <v>0</v>
      </c>
      <c r="R180" s="227">
        <f>Q180*H180</f>
        <v>0</v>
      </c>
      <c r="S180" s="227">
        <v>0</v>
      </c>
      <c r="T180" s="228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9" t="s">
        <v>194</v>
      </c>
      <c r="AT180" s="229" t="s">
        <v>152</v>
      </c>
      <c r="AU180" s="229" t="s">
        <v>84</v>
      </c>
      <c r="AY180" s="17" t="s">
        <v>150</v>
      </c>
      <c r="BE180" s="230">
        <f>IF(N180="základní",J180,0)</f>
        <v>0</v>
      </c>
      <c r="BF180" s="230">
        <f>IF(N180="snížená",J180,0)</f>
        <v>0</v>
      </c>
      <c r="BG180" s="230">
        <f>IF(N180="zákl. přenesená",J180,0)</f>
        <v>0</v>
      </c>
      <c r="BH180" s="230">
        <f>IF(N180="sníž. přenesená",J180,0)</f>
        <v>0</v>
      </c>
      <c r="BI180" s="230">
        <f>IF(N180="nulová",J180,0)</f>
        <v>0</v>
      </c>
      <c r="BJ180" s="17" t="s">
        <v>84</v>
      </c>
      <c r="BK180" s="230">
        <f>ROUND(I180*H180,2)</f>
        <v>0</v>
      </c>
      <c r="BL180" s="17" t="s">
        <v>194</v>
      </c>
      <c r="BM180" s="229" t="s">
        <v>296</v>
      </c>
    </row>
    <row r="181" s="2" customFormat="1">
      <c r="A181" s="38"/>
      <c r="B181" s="39"/>
      <c r="C181" s="40"/>
      <c r="D181" s="233" t="s">
        <v>1571</v>
      </c>
      <c r="E181" s="40"/>
      <c r="F181" s="284" t="s">
        <v>1905</v>
      </c>
      <c r="G181" s="40"/>
      <c r="H181" s="40"/>
      <c r="I181" s="285"/>
      <c r="J181" s="40"/>
      <c r="K181" s="40"/>
      <c r="L181" s="44"/>
      <c r="M181" s="286"/>
      <c r="N181" s="287"/>
      <c r="O181" s="91"/>
      <c r="P181" s="91"/>
      <c r="Q181" s="91"/>
      <c r="R181" s="91"/>
      <c r="S181" s="91"/>
      <c r="T181" s="92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1571</v>
      </c>
      <c r="AU181" s="17" t="s">
        <v>84</v>
      </c>
    </row>
    <row r="182" s="2" customFormat="1" ht="21.75" customHeight="1">
      <c r="A182" s="38"/>
      <c r="B182" s="39"/>
      <c r="C182" s="218" t="s">
        <v>297</v>
      </c>
      <c r="D182" s="218" t="s">
        <v>152</v>
      </c>
      <c r="E182" s="219" t="s">
        <v>1908</v>
      </c>
      <c r="F182" s="220" t="s">
        <v>1909</v>
      </c>
      <c r="G182" s="221" t="s">
        <v>326</v>
      </c>
      <c r="H182" s="222">
        <v>3</v>
      </c>
      <c r="I182" s="223"/>
      <c r="J182" s="224">
        <f>ROUND(I182*H182,2)</f>
        <v>0</v>
      </c>
      <c r="K182" s="220" t="s">
        <v>1</v>
      </c>
      <c r="L182" s="44"/>
      <c r="M182" s="225" t="s">
        <v>1</v>
      </c>
      <c r="N182" s="226" t="s">
        <v>41</v>
      </c>
      <c r="O182" s="91"/>
      <c r="P182" s="227">
        <f>O182*H182</f>
        <v>0</v>
      </c>
      <c r="Q182" s="227">
        <v>0</v>
      </c>
      <c r="R182" s="227">
        <f>Q182*H182</f>
        <v>0</v>
      </c>
      <c r="S182" s="227">
        <v>0</v>
      </c>
      <c r="T182" s="228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9" t="s">
        <v>194</v>
      </c>
      <c r="AT182" s="229" t="s">
        <v>152</v>
      </c>
      <c r="AU182" s="229" t="s">
        <v>84</v>
      </c>
      <c r="AY182" s="17" t="s">
        <v>150</v>
      </c>
      <c r="BE182" s="230">
        <f>IF(N182="základní",J182,0)</f>
        <v>0</v>
      </c>
      <c r="BF182" s="230">
        <f>IF(N182="snížená",J182,0)</f>
        <v>0</v>
      </c>
      <c r="BG182" s="230">
        <f>IF(N182="zákl. přenesená",J182,0)</f>
        <v>0</v>
      </c>
      <c r="BH182" s="230">
        <f>IF(N182="sníž. přenesená",J182,0)</f>
        <v>0</v>
      </c>
      <c r="BI182" s="230">
        <f>IF(N182="nulová",J182,0)</f>
        <v>0</v>
      </c>
      <c r="BJ182" s="17" t="s">
        <v>84</v>
      </c>
      <c r="BK182" s="230">
        <f>ROUND(I182*H182,2)</f>
        <v>0</v>
      </c>
      <c r="BL182" s="17" t="s">
        <v>194</v>
      </c>
      <c r="BM182" s="229" t="s">
        <v>300</v>
      </c>
    </row>
    <row r="183" s="2" customFormat="1">
      <c r="A183" s="38"/>
      <c r="B183" s="39"/>
      <c r="C183" s="40"/>
      <c r="D183" s="233" t="s">
        <v>1571</v>
      </c>
      <c r="E183" s="40"/>
      <c r="F183" s="284" t="s">
        <v>1905</v>
      </c>
      <c r="G183" s="40"/>
      <c r="H183" s="40"/>
      <c r="I183" s="285"/>
      <c r="J183" s="40"/>
      <c r="K183" s="40"/>
      <c r="L183" s="44"/>
      <c r="M183" s="286"/>
      <c r="N183" s="287"/>
      <c r="O183" s="91"/>
      <c r="P183" s="91"/>
      <c r="Q183" s="91"/>
      <c r="R183" s="91"/>
      <c r="S183" s="91"/>
      <c r="T183" s="92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1571</v>
      </c>
      <c r="AU183" s="17" t="s">
        <v>84</v>
      </c>
    </row>
    <row r="184" s="2" customFormat="1">
      <c r="A184" s="38"/>
      <c r="B184" s="39"/>
      <c r="C184" s="218" t="s">
        <v>301</v>
      </c>
      <c r="D184" s="218" t="s">
        <v>152</v>
      </c>
      <c r="E184" s="219" t="s">
        <v>1910</v>
      </c>
      <c r="F184" s="220" t="s">
        <v>1911</v>
      </c>
      <c r="G184" s="221" t="s">
        <v>326</v>
      </c>
      <c r="H184" s="222">
        <v>101</v>
      </c>
      <c r="I184" s="223"/>
      <c r="J184" s="224">
        <f>ROUND(I184*H184,2)</f>
        <v>0</v>
      </c>
      <c r="K184" s="220" t="s">
        <v>1</v>
      </c>
      <c r="L184" s="44"/>
      <c r="M184" s="225" t="s">
        <v>1</v>
      </c>
      <c r="N184" s="226" t="s">
        <v>41</v>
      </c>
      <c r="O184" s="91"/>
      <c r="P184" s="227">
        <f>O184*H184</f>
        <v>0</v>
      </c>
      <c r="Q184" s="227">
        <v>0</v>
      </c>
      <c r="R184" s="227">
        <f>Q184*H184</f>
        <v>0</v>
      </c>
      <c r="S184" s="227">
        <v>0</v>
      </c>
      <c r="T184" s="228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9" t="s">
        <v>194</v>
      </c>
      <c r="AT184" s="229" t="s">
        <v>152</v>
      </c>
      <c r="AU184" s="229" t="s">
        <v>84</v>
      </c>
      <c r="AY184" s="17" t="s">
        <v>150</v>
      </c>
      <c r="BE184" s="230">
        <f>IF(N184="základní",J184,0)</f>
        <v>0</v>
      </c>
      <c r="BF184" s="230">
        <f>IF(N184="snížená",J184,0)</f>
        <v>0</v>
      </c>
      <c r="BG184" s="230">
        <f>IF(N184="zákl. přenesená",J184,0)</f>
        <v>0</v>
      </c>
      <c r="BH184" s="230">
        <f>IF(N184="sníž. přenesená",J184,0)</f>
        <v>0</v>
      </c>
      <c r="BI184" s="230">
        <f>IF(N184="nulová",J184,0)</f>
        <v>0</v>
      </c>
      <c r="BJ184" s="17" t="s">
        <v>84</v>
      </c>
      <c r="BK184" s="230">
        <f>ROUND(I184*H184,2)</f>
        <v>0</v>
      </c>
      <c r="BL184" s="17" t="s">
        <v>194</v>
      </c>
      <c r="BM184" s="229" t="s">
        <v>304</v>
      </c>
    </row>
    <row r="185" s="2" customFormat="1">
      <c r="A185" s="38"/>
      <c r="B185" s="39"/>
      <c r="C185" s="218" t="s">
        <v>305</v>
      </c>
      <c r="D185" s="218" t="s">
        <v>152</v>
      </c>
      <c r="E185" s="219" t="s">
        <v>1912</v>
      </c>
      <c r="F185" s="220" t="s">
        <v>1913</v>
      </c>
      <c r="G185" s="221" t="s">
        <v>326</v>
      </c>
      <c r="H185" s="222">
        <v>3</v>
      </c>
      <c r="I185" s="223"/>
      <c r="J185" s="224">
        <f>ROUND(I185*H185,2)</f>
        <v>0</v>
      </c>
      <c r="K185" s="220" t="s">
        <v>1</v>
      </c>
      <c r="L185" s="44"/>
      <c r="M185" s="225" t="s">
        <v>1</v>
      </c>
      <c r="N185" s="226" t="s">
        <v>41</v>
      </c>
      <c r="O185" s="91"/>
      <c r="P185" s="227">
        <f>O185*H185</f>
        <v>0</v>
      </c>
      <c r="Q185" s="227">
        <v>0</v>
      </c>
      <c r="R185" s="227">
        <f>Q185*H185</f>
        <v>0</v>
      </c>
      <c r="S185" s="227">
        <v>0</v>
      </c>
      <c r="T185" s="228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9" t="s">
        <v>194</v>
      </c>
      <c r="AT185" s="229" t="s">
        <v>152</v>
      </c>
      <c r="AU185" s="229" t="s">
        <v>84</v>
      </c>
      <c r="AY185" s="17" t="s">
        <v>150</v>
      </c>
      <c r="BE185" s="230">
        <f>IF(N185="základní",J185,0)</f>
        <v>0</v>
      </c>
      <c r="BF185" s="230">
        <f>IF(N185="snížená",J185,0)</f>
        <v>0</v>
      </c>
      <c r="BG185" s="230">
        <f>IF(N185="zákl. přenesená",J185,0)</f>
        <v>0</v>
      </c>
      <c r="BH185" s="230">
        <f>IF(N185="sníž. přenesená",J185,0)</f>
        <v>0</v>
      </c>
      <c r="BI185" s="230">
        <f>IF(N185="nulová",J185,0)</f>
        <v>0</v>
      </c>
      <c r="BJ185" s="17" t="s">
        <v>84</v>
      </c>
      <c r="BK185" s="230">
        <f>ROUND(I185*H185,2)</f>
        <v>0</v>
      </c>
      <c r="BL185" s="17" t="s">
        <v>194</v>
      </c>
      <c r="BM185" s="229" t="s">
        <v>308</v>
      </c>
    </row>
    <row r="186" s="2" customFormat="1" ht="16.5" customHeight="1">
      <c r="A186" s="38"/>
      <c r="B186" s="39"/>
      <c r="C186" s="218" t="s">
        <v>309</v>
      </c>
      <c r="D186" s="218" t="s">
        <v>152</v>
      </c>
      <c r="E186" s="219" t="s">
        <v>1914</v>
      </c>
      <c r="F186" s="220" t="s">
        <v>1915</v>
      </c>
      <c r="G186" s="221" t="s">
        <v>1244</v>
      </c>
      <c r="H186" s="222">
        <v>1</v>
      </c>
      <c r="I186" s="223"/>
      <c r="J186" s="224">
        <f>ROUND(I186*H186,2)</f>
        <v>0</v>
      </c>
      <c r="K186" s="220" t="s">
        <v>1</v>
      </c>
      <c r="L186" s="44"/>
      <c r="M186" s="225" t="s">
        <v>1</v>
      </c>
      <c r="N186" s="226" t="s">
        <v>41</v>
      </c>
      <c r="O186" s="91"/>
      <c r="P186" s="227">
        <f>O186*H186</f>
        <v>0</v>
      </c>
      <c r="Q186" s="227">
        <v>0</v>
      </c>
      <c r="R186" s="227">
        <f>Q186*H186</f>
        <v>0</v>
      </c>
      <c r="S186" s="227">
        <v>0</v>
      </c>
      <c r="T186" s="228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9" t="s">
        <v>194</v>
      </c>
      <c r="AT186" s="229" t="s">
        <v>152</v>
      </c>
      <c r="AU186" s="229" t="s">
        <v>84</v>
      </c>
      <c r="AY186" s="17" t="s">
        <v>150</v>
      </c>
      <c r="BE186" s="230">
        <f>IF(N186="základní",J186,0)</f>
        <v>0</v>
      </c>
      <c r="BF186" s="230">
        <f>IF(N186="snížená",J186,0)</f>
        <v>0</v>
      </c>
      <c r="BG186" s="230">
        <f>IF(N186="zákl. přenesená",J186,0)</f>
        <v>0</v>
      </c>
      <c r="BH186" s="230">
        <f>IF(N186="sníž. přenesená",J186,0)</f>
        <v>0</v>
      </c>
      <c r="BI186" s="230">
        <f>IF(N186="nulová",J186,0)</f>
        <v>0</v>
      </c>
      <c r="BJ186" s="17" t="s">
        <v>84</v>
      </c>
      <c r="BK186" s="230">
        <f>ROUND(I186*H186,2)</f>
        <v>0</v>
      </c>
      <c r="BL186" s="17" t="s">
        <v>194</v>
      </c>
      <c r="BM186" s="229" t="s">
        <v>312</v>
      </c>
    </row>
    <row r="187" s="2" customFormat="1">
      <c r="A187" s="38"/>
      <c r="B187" s="39"/>
      <c r="C187" s="40"/>
      <c r="D187" s="233" t="s">
        <v>1571</v>
      </c>
      <c r="E187" s="40"/>
      <c r="F187" s="284" t="s">
        <v>1916</v>
      </c>
      <c r="G187" s="40"/>
      <c r="H187" s="40"/>
      <c r="I187" s="285"/>
      <c r="J187" s="40"/>
      <c r="K187" s="40"/>
      <c r="L187" s="44"/>
      <c r="M187" s="286"/>
      <c r="N187" s="287"/>
      <c r="O187" s="91"/>
      <c r="P187" s="91"/>
      <c r="Q187" s="91"/>
      <c r="R187" s="91"/>
      <c r="S187" s="91"/>
      <c r="T187" s="92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1571</v>
      </c>
      <c r="AU187" s="17" t="s">
        <v>84</v>
      </c>
    </row>
    <row r="188" s="2" customFormat="1" ht="16.5" customHeight="1">
      <c r="A188" s="38"/>
      <c r="B188" s="39"/>
      <c r="C188" s="218" t="s">
        <v>313</v>
      </c>
      <c r="D188" s="218" t="s">
        <v>152</v>
      </c>
      <c r="E188" s="219" t="s">
        <v>1917</v>
      </c>
      <c r="F188" s="220" t="s">
        <v>1918</v>
      </c>
      <c r="G188" s="221" t="s">
        <v>326</v>
      </c>
      <c r="H188" s="222">
        <v>156</v>
      </c>
      <c r="I188" s="223"/>
      <c r="J188" s="224">
        <f>ROUND(I188*H188,2)</f>
        <v>0</v>
      </c>
      <c r="K188" s="220" t="s">
        <v>1</v>
      </c>
      <c r="L188" s="44"/>
      <c r="M188" s="225" t="s">
        <v>1</v>
      </c>
      <c r="N188" s="226" t="s">
        <v>41</v>
      </c>
      <c r="O188" s="91"/>
      <c r="P188" s="227">
        <f>O188*H188</f>
        <v>0</v>
      </c>
      <c r="Q188" s="227">
        <v>0</v>
      </c>
      <c r="R188" s="227">
        <f>Q188*H188</f>
        <v>0</v>
      </c>
      <c r="S188" s="227">
        <v>0</v>
      </c>
      <c r="T188" s="228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9" t="s">
        <v>194</v>
      </c>
      <c r="AT188" s="229" t="s">
        <v>152</v>
      </c>
      <c r="AU188" s="229" t="s">
        <v>84</v>
      </c>
      <c r="AY188" s="17" t="s">
        <v>150</v>
      </c>
      <c r="BE188" s="230">
        <f>IF(N188="základní",J188,0)</f>
        <v>0</v>
      </c>
      <c r="BF188" s="230">
        <f>IF(N188="snížená",J188,0)</f>
        <v>0</v>
      </c>
      <c r="BG188" s="230">
        <f>IF(N188="zákl. přenesená",J188,0)</f>
        <v>0</v>
      </c>
      <c r="BH188" s="230">
        <f>IF(N188="sníž. přenesená",J188,0)</f>
        <v>0</v>
      </c>
      <c r="BI188" s="230">
        <f>IF(N188="nulová",J188,0)</f>
        <v>0</v>
      </c>
      <c r="BJ188" s="17" t="s">
        <v>84</v>
      </c>
      <c r="BK188" s="230">
        <f>ROUND(I188*H188,2)</f>
        <v>0</v>
      </c>
      <c r="BL188" s="17" t="s">
        <v>194</v>
      </c>
      <c r="BM188" s="229" t="s">
        <v>316</v>
      </c>
    </row>
    <row r="189" s="2" customFormat="1">
      <c r="A189" s="38"/>
      <c r="B189" s="39"/>
      <c r="C189" s="40"/>
      <c r="D189" s="233" t="s">
        <v>1571</v>
      </c>
      <c r="E189" s="40"/>
      <c r="F189" s="284" t="s">
        <v>1919</v>
      </c>
      <c r="G189" s="40"/>
      <c r="H189" s="40"/>
      <c r="I189" s="285"/>
      <c r="J189" s="40"/>
      <c r="K189" s="40"/>
      <c r="L189" s="44"/>
      <c r="M189" s="286"/>
      <c r="N189" s="287"/>
      <c r="O189" s="91"/>
      <c r="P189" s="91"/>
      <c r="Q189" s="91"/>
      <c r="R189" s="91"/>
      <c r="S189" s="91"/>
      <c r="T189" s="92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1571</v>
      </c>
      <c r="AU189" s="17" t="s">
        <v>84</v>
      </c>
    </row>
    <row r="190" s="2" customFormat="1" ht="16.5" customHeight="1">
      <c r="A190" s="38"/>
      <c r="B190" s="39"/>
      <c r="C190" s="218" t="s">
        <v>235</v>
      </c>
      <c r="D190" s="218" t="s">
        <v>152</v>
      </c>
      <c r="E190" s="219" t="s">
        <v>1920</v>
      </c>
      <c r="F190" s="220" t="s">
        <v>1921</v>
      </c>
      <c r="G190" s="221" t="s">
        <v>326</v>
      </c>
      <c r="H190" s="222">
        <v>156</v>
      </c>
      <c r="I190" s="223"/>
      <c r="J190" s="224">
        <f>ROUND(I190*H190,2)</f>
        <v>0</v>
      </c>
      <c r="K190" s="220" t="s">
        <v>1</v>
      </c>
      <c r="L190" s="44"/>
      <c r="M190" s="225" t="s">
        <v>1</v>
      </c>
      <c r="N190" s="226" t="s">
        <v>41</v>
      </c>
      <c r="O190" s="91"/>
      <c r="P190" s="227">
        <f>O190*H190</f>
        <v>0</v>
      </c>
      <c r="Q190" s="227">
        <v>0</v>
      </c>
      <c r="R190" s="227">
        <f>Q190*H190</f>
        <v>0</v>
      </c>
      <c r="S190" s="227">
        <v>0</v>
      </c>
      <c r="T190" s="228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9" t="s">
        <v>194</v>
      </c>
      <c r="AT190" s="229" t="s">
        <v>152</v>
      </c>
      <c r="AU190" s="229" t="s">
        <v>84</v>
      </c>
      <c r="AY190" s="17" t="s">
        <v>150</v>
      </c>
      <c r="BE190" s="230">
        <f>IF(N190="základní",J190,0)</f>
        <v>0</v>
      </c>
      <c r="BF190" s="230">
        <f>IF(N190="snížená",J190,0)</f>
        <v>0</v>
      </c>
      <c r="BG190" s="230">
        <f>IF(N190="zákl. přenesená",J190,0)</f>
        <v>0</v>
      </c>
      <c r="BH190" s="230">
        <f>IF(N190="sníž. přenesená",J190,0)</f>
        <v>0</v>
      </c>
      <c r="BI190" s="230">
        <f>IF(N190="nulová",J190,0)</f>
        <v>0</v>
      </c>
      <c r="BJ190" s="17" t="s">
        <v>84</v>
      </c>
      <c r="BK190" s="230">
        <f>ROUND(I190*H190,2)</f>
        <v>0</v>
      </c>
      <c r="BL190" s="17" t="s">
        <v>194</v>
      </c>
      <c r="BM190" s="229" t="s">
        <v>319</v>
      </c>
    </row>
    <row r="191" s="2" customFormat="1">
      <c r="A191" s="38"/>
      <c r="B191" s="39"/>
      <c r="C191" s="40"/>
      <c r="D191" s="233" t="s">
        <v>1571</v>
      </c>
      <c r="E191" s="40"/>
      <c r="F191" s="284" t="s">
        <v>1922</v>
      </c>
      <c r="G191" s="40"/>
      <c r="H191" s="40"/>
      <c r="I191" s="285"/>
      <c r="J191" s="40"/>
      <c r="K191" s="40"/>
      <c r="L191" s="44"/>
      <c r="M191" s="286"/>
      <c r="N191" s="287"/>
      <c r="O191" s="91"/>
      <c r="P191" s="91"/>
      <c r="Q191" s="91"/>
      <c r="R191" s="91"/>
      <c r="S191" s="91"/>
      <c r="T191" s="92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1571</v>
      </c>
      <c r="AU191" s="17" t="s">
        <v>84</v>
      </c>
    </row>
    <row r="192" s="2" customFormat="1" ht="16.5" customHeight="1">
      <c r="A192" s="38"/>
      <c r="B192" s="39"/>
      <c r="C192" s="218" t="s">
        <v>320</v>
      </c>
      <c r="D192" s="218" t="s">
        <v>152</v>
      </c>
      <c r="E192" s="219" t="s">
        <v>1923</v>
      </c>
      <c r="F192" s="220" t="s">
        <v>1924</v>
      </c>
      <c r="G192" s="221" t="s">
        <v>326</v>
      </c>
      <c r="H192" s="222">
        <v>78</v>
      </c>
      <c r="I192" s="223"/>
      <c r="J192" s="224">
        <f>ROUND(I192*H192,2)</f>
        <v>0</v>
      </c>
      <c r="K192" s="220" t="s">
        <v>1</v>
      </c>
      <c r="L192" s="44"/>
      <c r="M192" s="225" t="s">
        <v>1</v>
      </c>
      <c r="N192" s="226" t="s">
        <v>41</v>
      </c>
      <c r="O192" s="91"/>
      <c r="P192" s="227">
        <f>O192*H192</f>
        <v>0</v>
      </c>
      <c r="Q192" s="227">
        <v>0</v>
      </c>
      <c r="R192" s="227">
        <f>Q192*H192</f>
        <v>0</v>
      </c>
      <c r="S192" s="227">
        <v>0</v>
      </c>
      <c r="T192" s="228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9" t="s">
        <v>194</v>
      </c>
      <c r="AT192" s="229" t="s">
        <v>152</v>
      </c>
      <c r="AU192" s="229" t="s">
        <v>84</v>
      </c>
      <c r="AY192" s="17" t="s">
        <v>150</v>
      </c>
      <c r="BE192" s="230">
        <f>IF(N192="základní",J192,0)</f>
        <v>0</v>
      </c>
      <c r="BF192" s="230">
        <f>IF(N192="snížená",J192,0)</f>
        <v>0</v>
      </c>
      <c r="BG192" s="230">
        <f>IF(N192="zákl. přenesená",J192,0)</f>
        <v>0</v>
      </c>
      <c r="BH192" s="230">
        <f>IF(N192="sníž. přenesená",J192,0)</f>
        <v>0</v>
      </c>
      <c r="BI192" s="230">
        <f>IF(N192="nulová",J192,0)</f>
        <v>0</v>
      </c>
      <c r="BJ192" s="17" t="s">
        <v>84</v>
      </c>
      <c r="BK192" s="230">
        <f>ROUND(I192*H192,2)</f>
        <v>0</v>
      </c>
      <c r="BL192" s="17" t="s">
        <v>194</v>
      </c>
      <c r="BM192" s="229" t="s">
        <v>323</v>
      </c>
    </row>
    <row r="193" s="2" customFormat="1" ht="16.5" customHeight="1">
      <c r="A193" s="38"/>
      <c r="B193" s="39"/>
      <c r="C193" s="218" t="s">
        <v>243</v>
      </c>
      <c r="D193" s="218" t="s">
        <v>152</v>
      </c>
      <c r="E193" s="219" t="s">
        <v>1925</v>
      </c>
      <c r="F193" s="220" t="s">
        <v>1926</v>
      </c>
      <c r="G193" s="221" t="s">
        <v>326</v>
      </c>
      <c r="H193" s="222">
        <v>23</v>
      </c>
      <c r="I193" s="223"/>
      <c r="J193" s="224">
        <f>ROUND(I193*H193,2)</f>
        <v>0</v>
      </c>
      <c r="K193" s="220" t="s">
        <v>1</v>
      </c>
      <c r="L193" s="44"/>
      <c r="M193" s="225" t="s">
        <v>1</v>
      </c>
      <c r="N193" s="226" t="s">
        <v>41</v>
      </c>
      <c r="O193" s="91"/>
      <c r="P193" s="227">
        <f>O193*H193</f>
        <v>0</v>
      </c>
      <c r="Q193" s="227">
        <v>0</v>
      </c>
      <c r="R193" s="227">
        <f>Q193*H193</f>
        <v>0</v>
      </c>
      <c r="S193" s="227">
        <v>0</v>
      </c>
      <c r="T193" s="228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9" t="s">
        <v>194</v>
      </c>
      <c r="AT193" s="229" t="s">
        <v>152</v>
      </c>
      <c r="AU193" s="229" t="s">
        <v>84</v>
      </c>
      <c r="AY193" s="17" t="s">
        <v>150</v>
      </c>
      <c r="BE193" s="230">
        <f>IF(N193="základní",J193,0)</f>
        <v>0</v>
      </c>
      <c r="BF193" s="230">
        <f>IF(N193="snížená",J193,0)</f>
        <v>0</v>
      </c>
      <c r="BG193" s="230">
        <f>IF(N193="zákl. přenesená",J193,0)</f>
        <v>0</v>
      </c>
      <c r="BH193" s="230">
        <f>IF(N193="sníž. přenesená",J193,0)</f>
        <v>0</v>
      </c>
      <c r="BI193" s="230">
        <f>IF(N193="nulová",J193,0)</f>
        <v>0</v>
      </c>
      <c r="BJ193" s="17" t="s">
        <v>84</v>
      </c>
      <c r="BK193" s="230">
        <f>ROUND(I193*H193,2)</f>
        <v>0</v>
      </c>
      <c r="BL193" s="17" t="s">
        <v>194</v>
      </c>
      <c r="BM193" s="229" t="s">
        <v>327</v>
      </c>
    </row>
    <row r="194" s="2" customFormat="1" ht="16.5" customHeight="1">
      <c r="A194" s="38"/>
      <c r="B194" s="39"/>
      <c r="C194" s="218" t="s">
        <v>329</v>
      </c>
      <c r="D194" s="218" t="s">
        <v>152</v>
      </c>
      <c r="E194" s="219" t="s">
        <v>1927</v>
      </c>
      <c r="F194" s="220" t="s">
        <v>1928</v>
      </c>
      <c r="G194" s="221" t="s">
        <v>326</v>
      </c>
      <c r="H194" s="222">
        <v>3</v>
      </c>
      <c r="I194" s="223"/>
      <c r="J194" s="224">
        <f>ROUND(I194*H194,2)</f>
        <v>0</v>
      </c>
      <c r="K194" s="220" t="s">
        <v>1</v>
      </c>
      <c r="L194" s="44"/>
      <c r="M194" s="225" t="s">
        <v>1</v>
      </c>
      <c r="N194" s="226" t="s">
        <v>41</v>
      </c>
      <c r="O194" s="91"/>
      <c r="P194" s="227">
        <f>O194*H194</f>
        <v>0</v>
      </c>
      <c r="Q194" s="227">
        <v>0</v>
      </c>
      <c r="R194" s="227">
        <f>Q194*H194</f>
        <v>0</v>
      </c>
      <c r="S194" s="227">
        <v>0</v>
      </c>
      <c r="T194" s="228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9" t="s">
        <v>194</v>
      </c>
      <c r="AT194" s="229" t="s">
        <v>152</v>
      </c>
      <c r="AU194" s="229" t="s">
        <v>84</v>
      </c>
      <c r="AY194" s="17" t="s">
        <v>150</v>
      </c>
      <c r="BE194" s="230">
        <f>IF(N194="základní",J194,0)</f>
        <v>0</v>
      </c>
      <c r="BF194" s="230">
        <f>IF(N194="snížená",J194,0)</f>
        <v>0</v>
      </c>
      <c r="BG194" s="230">
        <f>IF(N194="zákl. přenesená",J194,0)</f>
        <v>0</v>
      </c>
      <c r="BH194" s="230">
        <f>IF(N194="sníž. přenesená",J194,0)</f>
        <v>0</v>
      </c>
      <c r="BI194" s="230">
        <f>IF(N194="nulová",J194,0)</f>
        <v>0</v>
      </c>
      <c r="BJ194" s="17" t="s">
        <v>84</v>
      </c>
      <c r="BK194" s="230">
        <f>ROUND(I194*H194,2)</f>
        <v>0</v>
      </c>
      <c r="BL194" s="17" t="s">
        <v>194</v>
      </c>
      <c r="BM194" s="229" t="s">
        <v>332</v>
      </c>
    </row>
    <row r="195" s="2" customFormat="1" ht="16.5" customHeight="1">
      <c r="A195" s="38"/>
      <c r="B195" s="39"/>
      <c r="C195" s="218" t="s">
        <v>248</v>
      </c>
      <c r="D195" s="218" t="s">
        <v>152</v>
      </c>
      <c r="E195" s="219" t="s">
        <v>1929</v>
      </c>
      <c r="F195" s="220" t="s">
        <v>1930</v>
      </c>
      <c r="G195" s="221" t="s">
        <v>189</v>
      </c>
      <c r="H195" s="222">
        <v>0.52500000000000002</v>
      </c>
      <c r="I195" s="223"/>
      <c r="J195" s="224">
        <f>ROUND(I195*H195,2)</f>
        <v>0</v>
      </c>
      <c r="K195" s="220" t="s">
        <v>1</v>
      </c>
      <c r="L195" s="44"/>
      <c r="M195" s="225" t="s">
        <v>1</v>
      </c>
      <c r="N195" s="226" t="s">
        <v>41</v>
      </c>
      <c r="O195" s="91"/>
      <c r="P195" s="227">
        <f>O195*H195</f>
        <v>0</v>
      </c>
      <c r="Q195" s="227">
        <v>0</v>
      </c>
      <c r="R195" s="227">
        <f>Q195*H195</f>
        <v>0</v>
      </c>
      <c r="S195" s="227">
        <v>0</v>
      </c>
      <c r="T195" s="228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9" t="s">
        <v>194</v>
      </c>
      <c r="AT195" s="229" t="s">
        <v>152</v>
      </c>
      <c r="AU195" s="229" t="s">
        <v>84</v>
      </c>
      <c r="AY195" s="17" t="s">
        <v>150</v>
      </c>
      <c r="BE195" s="230">
        <f>IF(N195="základní",J195,0)</f>
        <v>0</v>
      </c>
      <c r="BF195" s="230">
        <f>IF(N195="snížená",J195,0)</f>
        <v>0</v>
      </c>
      <c r="BG195" s="230">
        <f>IF(N195="zákl. přenesená",J195,0)</f>
        <v>0</v>
      </c>
      <c r="BH195" s="230">
        <f>IF(N195="sníž. přenesená",J195,0)</f>
        <v>0</v>
      </c>
      <c r="BI195" s="230">
        <f>IF(N195="nulová",J195,0)</f>
        <v>0</v>
      </c>
      <c r="BJ195" s="17" t="s">
        <v>84</v>
      </c>
      <c r="BK195" s="230">
        <f>ROUND(I195*H195,2)</f>
        <v>0</v>
      </c>
      <c r="BL195" s="17" t="s">
        <v>194</v>
      </c>
      <c r="BM195" s="229" t="s">
        <v>336</v>
      </c>
    </row>
    <row r="196" s="12" customFormat="1" ht="25.92" customHeight="1">
      <c r="A196" s="12"/>
      <c r="B196" s="202"/>
      <c r="C196" s="203"/>
      <c r="D196" s="204" t="s">
        <v>75</v>
      </c>
      <c r="E196" s="205" t="s">
        <v>1931</v>
      </c>
      <c r="F196" s="205" t="s">
        <v>1932</v>
      </c>
      <c r="G196" s="203"/>
      <c r="H196" s="203"/>
      <c r="I196" s="206"/>
      <c r="J196" s="207">
        <f>BK196</f>
        <v>0</v>
      </c>
      <c r="K196" s="203"/>
      <c r="L196" s="208"/>
      <c r="M196" s="209"/>
      <c r="N196" s="210"/>
      <c r="O196" s="210"/>
      <c r="P196" s="211">
        <f>SUM(P197:P228)</f>
        <v>0</v>
      </c>
      <c r="Q196" s="210"/>
      <c r="R196" s="211">
        <f>SUM(R197:R228)</f>
        <v>0</v>
      </c>
      <c r="S196" s="210"/>
      <c r="T196" s="212">
        <f>SUM(T197:T228)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13" t="s">
        <v>86</v>
      </c>
      <c r="AT196" s="214" t="s">
        <v>75</v>
      </c>
      <c r="AU196" s="214" t="s">
        <v>76</v>
      </c>
      <c r="AY196" s="213" t="s">
        <v>150</v>
      </c>
      <c r="BK196" s="215">
        <f>SUM(BK197:BK228)</f>
        <v>0</v>
      </c>
    </row>
    <row r="197" s="2" customFormat="1" ht="16.5" customHeight="1">
      <c r="A197" s="38"/>
      <c r="B197" s="39"/>
      <c r="C197" s="218" t="s">
        <v>339</v>
      </c>
      <c r="D197" s="218" t="s">
        <v>152</v>
      </c>
      <c r="E197" s="219" t="s">
        <v>1933</v>
      </c>
      <c r="F197" s="220" t="s">
        <v>1934</v>
      </c>
      <c r="G197" s="221" t="s">
        <v>1244</v>
      </c>
      <c r="H197" s="222">
        <v>3</v>
      </c>
      <c r="I197" s="223"/>
      <c r="J197" s="224">
        <f>ROUND(I197*H197,2)</f>
        <v>0</v>
      </c>
      <c r="K197" s="220" t="s">
        <v>1</v>
      </c>
      <c r="L197" s="44"/>
      <c r="M197" s="225" t="s">
        <v>1</v>
      </c>
      <c r="N197" s="226" t="s">
        <v>41</v>
      </c>
      <c r="O197" s="91"/>
      <c r="P197" s="227">
        <f>O197*H197</f>
        <v>0</v>
      </c>
      <c r="Q197" s="227">
        <v>0</v>
      </c>
      <c r="R197" s="227">
        <f>Q197*H197</f>
        <v>0</v>
      </c>
      <c r="S197" s="227">
        <v>0</v>
      </c>
      <c r="T197" s="228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9" t="s">
        <v>194</v>
      </c>
      <c r="AT197" s="229" t="s">
        <v>152</v>
      </c>
      <c r="AU197" s="229" t="s">
        <v>84</v>
      </c>
      <c r="AY197" s="17" t="s">
        <v>150</v>
      </c>
      <c r="BE197" s="230">
        <f>IF(N197="základní",J197,0)</f>
        <v>0</v>
      </c>
      <c r="BF197" s="230">
        <f>IF(N197="snížená",J197,0)</f>
        <v>0</v>
      </c>
      <c r="BG197" s="230">
        <f>IF(N197="zákl. přenesená",J197,0)</f>
        <v>0</v>
      </c>
      <c r="BH197" s="230">
        <f>IF(N197="sníž. přenesená",J197,0)</f>
        <v>0</v>
      </c>
      <c r="BI197" s="230">
        <f>IF(N197="nulová",J197,0)</f>
        <v>0</v>
      </c>
      <c r="BJ197" s="17" t="s">
        <v>84</v>
      </c>
      <c r="BK197" s="230">
        <f>ROUND(I197*H197,2)</f>
        <v>0</v>
      </c>
      <c r="BL197" s="17" t="s">
        <v>194</v>
      </c>
      <c r="BM197" s="229" t="s">
        <v>342</v>
      </c>
    </row>
    <row r="198" s="2" customFormat="1" ht="16.5" customHeight="1">
      <c r="A198" s="38"/>
      <c r="B198" s="39"/>
      <c r="C198" s="218" t="s">
        <v>252</v>
      </c>
      <c r="D198" s="218" t="s">
        <v>152</v>
      </c>
      <c r="E198" s="219" t="s">
        <v>1935</v>
      </c>
      <c r="F198" s="220" t="s">
        <v>1936</v>
      </c>
      <c r="G198" s="221" t="s">
        <v>1244</v>
      </c>
      <c r="H198" s="222">
        <v>1</v>
      </c>
      <c r="I198" s="223"/>
      <c r="J198" s="224">
        <f>ROUND(I198*H198,2)</f>
        <v>0</v>
      </c>
      <c r="K198" s="220" t="s">
        <v>1</v>
      </c>
      <c r="L198" s="44"/>
      <c r="M198" s="225" t="s">
        <v>1</v>
      </c>
      <c r="N198" s="226" t="s">
        <v>41</v>
      </c>
      <c r="O198" s="91"/>
      <c r="P198" s="227">
        <f>O198*H198</f>
        <v>0</v>
      </c>
      <c r="Q198" s="227">
        <v>0</v>
      </c>
      <c r="R198" s="227">
        <f>Q198*H198</f>
        <v>0</v>
      </c>
      <c r="S198" s="227">
        <v>0</v>
      </c>
      <c r="T198" s="228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9" t="s">
        <v>194</v>
      </c>
      <c r="AT198" s="229" t="s">
        <v>152</v>
      </c>
      <c r="AU198" s="229" t="s">
        <v>84</v>
      </c>
      <c r="AY198" s="17" t="s">
        <v>150</v>
      </c>
      <c r="BE198" s="230">
        <f>IF(N198="základní",J198,0)</f>
        <v>0</v>
      </c>
      <c r="BF198" s="230">
        <f>IF(N198="snížená",J198,0)</f>
        <v>0</v>
      </c>
      <c r="BG198" s="230">
        <f>IF(N198="zákl. přenesená",J198,0)</f>
        <v>0</v>
      </c>
      <c r="BH198" s="230">
        <f>IF(N198="sníž. přenesená",J198,0)</f>
        <v>0</v>
      </c>
      <c r="BI198" s="230">
        <f>IF(N198="nulová",J198,0)</f>
        <v>0</v>
      </c>
      <c r="BJ198" s="17" t="s">
        <v>84</v>
      </c>
      <c r="BK198" s="230">
        <f>ROUND(I198*H198,2)</f>
        <v>0</v>
      </c>
      <c r="BL198" s="17" t="s">
        <v>194</v>
      </c>
      <c r="BM198" s="229" t="s">
        <v>538</v>
      </c>
    </row>
    <row r="199" s="2" customFormat="1">
      <c r="A199" s="38"/>
      <c r="B199" s="39"/>
      <c r="C199" s="218" t="s">
        <v>344</v>
      </c>
      <c r="D199" s="218" t="s">
        <v>152</v>
      </c>
      <c r="E199" s="219" t="s">
        <v>1937</v>
      </c>
      <c r="F199" s="220" t="s">
        <v>1938</v>
      </c>
      <c r="G199" s="221" t="s">
        <v>1244</v>
      </c>
      <c r="H199" s="222">
        <v>3</v>
      </c>
      <c r="I199" s="223"/>
      <c r="J199" s="224">
        <f>ROUND(I199*H199,2)</f>
        <v>0</v>
      </c>
      <c r="K199" s="220" t="s">
        <v>1</v>
      </c>
      <c r="L199" s="44"/>
      <c r="M199" s="225" t="s">
        <v>1</v>
      </c>
      <c r="N199" s="226" t="s">
        <v>41</v>
      </c>
      <c r="O199" s="91"/>
      <c r="P199" s="227">
        <f>O199*H199</f>
        <v>0</v>
      </c>
      <c r="Q199" s="227">
        <v>0</v>
      </c>
      <c r="R199" s="227">
        <f>Q199*H199</f>
        <v>0</v>
      </c>
      <c r="S199" s="227">
        <v>0</v>
      </c>
      <c r="T199" s="228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9" t="s">
        <v>194</v>
      </c>
      <c r="AT199" s="229" t="s">
        <v>152</v>
      </c>
      <c r="AU199" s="229" t="s">
        <v>84</v>
      </c>
      <c r="AY199" s="17" t="s">
        <v>150</v>
      </c>
      <c r="BE199" s="230">
        <f>IF(N199="základní",J199,0)</f>
        <v>0</v>
      </c>
      <c r="BF199" s="230">
        <f>IF(N199="snížená",J199,0)</f>
        <v>0</v>
      </c>
      <c r="BG199" s="230">
        <f>IF(N199="zákl. přenesená",J199,0)</f>
        <v>0</v>
      </c>
      <c r="BH199" s="230">
        <f>IF(N199="sníž. přenesená",J199,0)</f>
        <v>0</v>
      </c>
      <c r="BI199" s="230">
        <f>IF(N199="nulová",J199,0)</f>
        <v>0</v>
      </c>
      <c r="BJ199" s="17" t="s">
        <v>84</v>
      </c>
      <c r="BK199" s="230">
        <f>ROUND(I199*H199,2)</f>
        <v>0</v>
      </c>
      <c r="BL199" s="17" t="s">
        <v>194</v>
      </c>
      <c r="BM199" s="229" t="s">
        <v>347</v>
      </c>
    </row>
    <row r="200" s="2" customFormat="1" ht="21.75" customHeight="1">
      <c r="A200" s="38"/>
      <c r="B200" s="39"/>
      <c r="C200" s="218" t="s">
        <v>256</v>
      </c>
      <c r="D200" s="218" t="s">
        <v>152</v>
      </c>
      <c r="E200" s="219" t="s">
        <v>1939</v>
      </c>
      <c r="F200" s="220" t="s">
        <v>1940</v>
      </c>
      <c r="G200" s="221" t="s">
        <v>1244</v>
      </c>
      <c r="H200" s="222">
        <v>3</v>
      </c>
      <c r="I200" s="223"/>
      <c r="J200" s="224">
        <f>ROUND(I200*H200,2)</f>
        <v>0</v>
      </c>
      <c r="K200" s="220" t="s">
        <v>1</v>
      </c>
      <c r="L200" s="44"/>
      <c r="M200" s="225" t="s">
        <v>1</v>
      </c>
      <c r="N200" s="226" t="s">
        <v>41</v>
      </c>
      <c r="O200" s="91"/>
      <c r="P200" s="227">
        <f>O200*H200</f>
        <v>0</v>
      </c>
      <c r="Q200" s="227">
        <v>0</v>
      </c>
      <c r="R200" s="227">
        <f>Q200*H200</f>
        <v>0</v>
      </c>
      <c r="S200" s="227">
        <v>0</v>
      </c>
      <c r="T200" s="228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29" t="s">
        <v>194</v>
      </c>
      <c r="AT200" s="229" t="s">
        <v>152</v>
      </c>
      <c r="AU200" s="229" t="s">
        <v>84</v>
      </c>
      <c r="AY200" s="17" t="s">
        <v>150</v>
      </c>
      <c r="BE200" s="230">
        <f>IF(N200="základní",J200,0)</f>
        <v>0</v>
      </c>
      <c r="BF200" s="230">
        <f>IF(N200="snížená",J200,0)</f>
        <v>0</v>
      </c>
      <c r="BG200" s="230">
        <f>IF(N200="zákl. přenesená",J200,0)</f>
        <v>0</v>
      </c>
      <c r="BH200" s="230">
        <f>IF(N200="sníž. přenesená",J200,0)</f>
        <v>0</v>
      </c>
      <c r="BI200" s="230">
        <f>IF(N200="nulová",J200,0)</f>
        <v>0</v>
      </c>
      <c r="BJ200" s="17" t="s">
        <v>84</v>
      </c>
      <c r="BK200" s="230">
        <f>ROUND(I200*H200,2)</f>
        <v>0</v>
      </c>
      <c r="BL200" s="17" t="s">
        <v>194</v>
      </c>
      <c r="BM200" s="229" t="s">
        <v>353</v>
      </c>
    </row>
    <row r="201" s="2" customFormat="1" ht="16.5" customHeight="1">
      <c r="A201" s="38"/>
      <c r="B201" s="39"/>
      <c r="C201" s="218" t="s">
        <v>355</v>
      </c>
      <c r="D201" s="218" t="s">
        <v>152</v>
      </c>
      <c r="E201" s="219" t="s">
        <v>1941</v>
      </c>
      <c r="F201" s="220" t="s">
        <v>1942</v>
      </c>
      <c r="G201" s="221" t="s">
        <v>1244</v>
      </c>
      <c r="H201" s="222">
        <v>3</v>
      </c>
      <c r="I201" s="223"/>
      <c r="J201" s="224">
        <f>ROUND(I201*H201,2)</f>
        <v>0</v>
      </c>
      <c r="K201" s="220" t="s">
        <v>1</v>
      </c>
      <c r="L201" s="44"/>
      <c r="M201" s="225" t="s">
        <v>1</v>
      </c>
      <c r="N201" s="226" t="s">
        <v>41</v>
      </c>
      <c r="O201" s="91"/>
      <c r="P201" s="227">
        <f>O201*H201</f>
        <v>0</v>
      </c>
      <c r="Q201" s="227">
        <v>0</v>
      </c>
      <c r="R201" s="227">
        <f>Q201*H201</f>
        <v>0</v>
      </c>
      <c r="S201" s="227">
        <v>0</v>
      </c>
      <c r="T201" s="228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29" t="s">
        <v>194</v>
      </c>
      <c r="AT201" s="229" t="s">
        <v>152</v>
      </c>
      <c r="AU201" s="229" t="s">
        <v>84</v>
      </c>
      <c r="AY201" s="17" t="s">
        <v>150</v>
      </c>
      <c r="BE201" s="230">
        <f>IF(N201="základní",J201,0)</f>
        <v>0</v>
      </c>
      <c r="BF201" s="230">
        <f>IF(N201="snížená",J201,0)</f>
        <v>0</v>
      </c>
      <c r="BG201" s="230">
        <f>IF(N201="zákl. přenesená",J201,0)</f>
        <v>0</v>
      </c>
      <c r="BH201" s="230">
        <f>IF(N201="sníž. přenesená",J201,0)</f>
        <v>0</v>
      </c>
      <c r="BI201" s="230">
        <f>IF(N201="nulová",J201,0)</f>
        <v>0</v>
      </c>
      <c r="BJ201" s="17" t="s">
        <v>84</v>
      </c>
      <c r="BK201" s="230">
        <f>ROUND(I201*H201,2)</f>
        <v>0</v>
      </c>
      <c r="BL201" s="17" t="s">
        <v>194</v>
      </c>
      <c r="BM201" s="229" t="s">
        <v>358</v>
      </c>
    </row>
    <row r="202" s="2" customFormat="1" ht="16.5" customHeight="1">
      <c r="A202" s="38"/>
      <c r="B202" s="39"/>
      <c r="C202" s="218" t="s">
        <v>260</v>
      </c>
      <c r="D202" s="218" t="s">
        <v>152</v>
      </c>
      <c r="E202" s="219" t="s">
        <v>1943</v>
      </c>
      <c r="F202" s="220" t="s">
        <v>1944</v>
      </c>
      <c r="G202" s="221" t="s">
        <v>1244</v>
      </c>
      <c r="H202" s="222">
        <v>3</v>
      </c>
      <c r="I202" s="223"/>
      <c r="J202" s="224">
        <f>ROUND(I202*H202,2)</f>
        <v>0</v>
      </c>
      <c r="K202" s="220" t="s">
        <v>1</v>
      </c>
      <c r="L202" s="44"/>
      <c r="M202" s="225" t="s">
        <v>1</v>
      </c>
      <c r="N202" s="226" t="s">
        <v>41</v>
      </c>
      <c r="O202" s="91"/>
      <c r="P202" s="227">
        <f>O202*H202</f>
        <v>0</v>
      </c>
      <c r="Q202" s="227">
        <v>0</v>
      </c>
      <c r="R202" s="227">
        <f>Q202*H202</f>
        <v>0</v>
      </c>
      <c r="S202" s="227">
        <v>0</v>
      </c>
      <c r="T202" s="228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9" t="s">
        <v>194</v>
      </c>
      <c r="AT202" s="229" t="s">
        <v>152</v>
      </c>
      <c r="AU202" s="229" t="s">
        <v>84</v>
      </c>
      <c r="AY202" s="17" t="s">
        <v>150</v>
      </c>
      <c r="BE202" s="230">
        <f>IF(N202="základní",J202,0)</f>
        <v>0</v>
      </c>
      <c r="BF202" s="230">
        <f>IF(N202="snížená",J202,0)</f>
        <v>0</v>
      </c>
      <c r="BG202" s="230">
        <f>IF(N202="zákl. přenesená",J202,0)</f>
        <v>0</v>
      </c>
      <c r="BH202" s="230">
        <f>IF(N202="sníž. přenesená",J202,0)</f>
        <v>0</v>
      </c>
      <c r="BI202" s="230">
        <f>IF(N202="nulová",J202,0)</f>
        <v>0</v>
      </c>
      <c r="BJ202" s="17" t="s">
        <v>84</v>
      </c>
      <c r="BK202" s="230">
        <f>ROUND(I202*H202,2)</f>
        <v>0</v>
      </c>
      <c r="BL202" s="17" t="s">
        <v>194</v>
      </c>
      <c r="BM202" s="229" t="s">
        <v>362</v>
      </c>
    </row>
    <row r="203" s="2" customFormat="1" ht="16.5" customHeight="1">
      <c r="A203" s="38"/>
      <c r="B203" s="39"/>
      <c r="C203" s="218" t="s">
        <v>364</v>
      </c>
      <c r="D203" s="218" t="s">
        <v>152</v>
      </c>
      <c r="E203" s="219" t="s">
        <v>1945</v>
      </c>
      <c r="F203" s="220" t="s">
        <v>1946</v>
      </c>
      <c r="G203" s="221" t="s">
        <v>1244</v>
      </c>
      <c r="H203" s="222">
        <v>1</v>
      </c>
      <c r="I203" s="223"/>
      <c r="J203" s="224">
        <f>ROUND(I203*H203,2)</f>
        <v>0</v>
      </c>
      <c r="K203" s="220" t="s">
        <v>1</v>
      </c>
      <c r="L203" s="44"/>
      <c r="M203" s="225" t="s">
        <v>1</v>
      </c>
      <c r="N203" s="226" t="s">
        <v>41</v>
      </c>
      <c r="O203" s="91"/>
      <c r="P203" s="227">
        <f>O203*H203</f>
        <v>0</v>
      </c>
      <c r="Q203" s="227">
        <v>0</v>
      </c>
      <c r="R203" s="227">
        <f>Q203*H203</f>
        <v>0</v>
      </c>
      <c r="S203" s="227">
        <v>0</v>
      </c>
      <c r="T203" s="228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9" t="s">
        <v>194</v>
      </c>
      <c r="AT203" s="229" t="s">
        <v>152</v>
      </c>
      <c r="AU203" s="229" t="s">
        <v>84</v>
      </c>
      <c r="AY203" s="17" t="s">
        <v>150</v>
      </c>
      <c r="BE203" s="230">
        <f>IF(N203="základní",J203,0)</f>
        <v>0</v>
      </c>
      <c r="BF203" s="230">
        <f>IF(N203="snížená",J203,0)</f>
        <v>0</v>
      </c>
      <c r="BG203" s="230">
        <f>IF(N203="zákl. přenesená",J203,0)</f>
        <v>0</v>
      </c>
      <c r="BH203" s="230">
        <f>IF(N203="sníž. přenesená",J203,0)</f>
        <v>0</v>
      </c>
      <c r="BI203" s="230">
        <f>IF(N203="nulová",J203,0)</f>
        <v>0</v>
      </c>
      <c r="BJ203" s="17" t="s">
        <v>84</v>
      </c>
      <c r="BK203" s="230">
        <f>ROUND(I203*H203,2)</f>
        <v>0</v>
      </c>
      <c r="BL203" s="17" t="s">
        <v>194</v>
      </c>
      <c r="BM203" s="229" t="s">
        <v>367</v>
      </c>
    </row>
    <row r="204" s="2" customFormat="1" ht="16.5" customHeight="1">
      <c r="A204" s="38"/>
      <c r="B204" s="39"/>
      <c r="C204" s="218" t="s">
        <v>266</v>
      </c>
      <c r="D204" s="218" t="s">
        <v>152</v>
      </c>
      <c r="E204" s="219" t="s">
        <v>1947</v>
      </c>
      <c r="F204" s="220" t="s">
        <v>1948</v>
      </c>
      <c r="G204" s="221" t="s">
        <v>292</v>
      </c>
      <c r="H204" s="222">
        <v>1</v>
      </c>
      <c r="I204" s="223"/>
      <c r="J204" s="224">
        <f>ROUND(I204*H204,2)</f>
        <v>0</v>
      </c>
      <c r="K204" s="220" t="s">
        <v>1</v>
      </c>
      <c r="L204" s="44"/>
      <c r="M204" s="225" t="s">
        <v>1</v>
      </c>
      <c r="N204" s="226" t="s">
        <v>41</v>
      </c>
      <c r="O204" s="91"/>
      <c r="P204" s="227">
        <f>O204*H204</f>
        <v>0</v>
      </c>
      <c r="Q204" s="227">
        <v>0</v>
      </c>
      <c r="R204" s="227">
        <f>Q204*H204</f>
        <v>0</v>
      </c>
      <c r="S204" s="227">
        <v>0</v>
      </c>
      <c r="T204" s="228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29" t="s">
        <v>194</v>
      </c>
      <c r="AT204" s="229" t="s">
        <v>152</v>
      </c>
      <c r="AU204" s="229" t="s">
        <v>84</v>
      </c>
      <c r="AY204" s="17" t="s">
        <v>150</v>
      </c>
      <c r="BE204" s="230">
        <f>IF(N204="základní",J204,0)</f>
        <v>0</v>
      </c>
      <c r="BF204" s="230">
        <f>IF(N204="snížená",J204,0)</f>
        <v>0</v>
      </c>
      <c r="BG204" s="230">
        <f>IF(N204="zákl. přenesená",J204,0)</f>
        <v>0</v>
      </c>
      <c r="BH204" s="230">
        <f>IF(N204="sníž. přenesená",J204,0)</f>
        <v>0</v>
      </c>
      <c r="BI204" s="230">
        <f>IF(N204="nulová",J204,0)</f>
        <v>0</v>
      </c>
      <c r="BJ204" s="17" t="s">
        <v>84</v>
      </c>
      <c r="BK204" s="230">
        <f>ROUND(I204*H204,2)</f>
        <v>0</v>
      </c>
      <c r="BL204" s="17" t="s">
        <v>194</v>
      </c>
      <c r="BM204" s="229" t="s">
        <v>371</v>
      </c>
    </row>
    <row r="205" s="2" customFormat="1" ht="16.5" customHeight="1">
      <c r="A205" s="38"/>
      <c r="B205" s="39"/>
      <c r="C205" s="218" t="s">
        <v>386</v>
      </c>
      <c r="D205" s="218" t="s">
        <v>152</v>
      </c>
      <c r="E205" s="219" t="s">
        <v>1949</v>
      </c>
      <c r="F205" s="220" t="s">
        <v>1950</v>
      </c>
      <c r="G205" s="221" t="s">
        <v>1244</v>
      </c>
      <c r="H205" s="222">
        <v>1</v>
      </c>
      <c r="I205" s="223"/>
      <c r="J205" s="224">
        <f>ROUND(I205*H205,2)</f>
        <v>0</v>
      </c>
      <c r="K205" s="220" t="s">
        <v>1</v>
      </c>
      <c r="L205" s="44"/>
      <c r="M205" s="225" t="s">
        <v>1</v>
      </c>
      <c r="N205" s="226" t="s">
        <v>41</v>
      </c>
      <c r="O205" s="91"/>
      <c r="P205" s="227">
        <f>O205*H205</f>
        <v>0</v>
      </c>
      <c r="Q205" s="227">
        <v>0</v>
      </c>
      <c r="R205" s="227">
        <f>Q205*H205</f>
        <v>0</v>
      </c>
      <c r="S205" s="227">
        <v>0</v>
      </c>
      <c r="T205" s="228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9" t="s">
        <v>194</v>
      </c>
      <c r="AT205" s="229" t="s">
        <v>152</v>
      </c>
      <c r="AU205" s="229" t="s">
        <v>84</v>
      </c>
      <c r="AY205" s="17" t="s">
        <v>150</v>
      </c>
      <c r="BE205" s="230">
        <f>IF(N205="základní",J205,0)</f>
        <v>0</v>
      </c>
      <c r="BF205" s="230">
        <f>IF(N205="snížená",J205,0)</f>
        <v>0</v>
      </c>
      <c r="BG205" s="230">
        <f>IF(N205="zákl. přenesená",J205,0)</f>
        <v>0</v>
      </c>
      <c r="BH205" s="230">
        <f>IF(N205="sníž. přenesená",J205,0)</f>
        <v>0</v>
      </c>
      <c r="BI205" s="230">
        <f>IF(N205="nulová",J205,0)</f>
        <v>0</v>
      </c>
      <c r="BJ205" s="17" t="s">
        <v>84</v>
      </c>
      <c r="BK205" s="230">
        <f>ROUND(I205*H205,2)</f>
        <v>0</v>
      </c>
      <c r="BL205" s="17" t="s">
        <v>194</v>
      </c>
      <c r="BM205" s="229" t="s">
        <v>389</v>
      </c>
    </row>
    <row r="206" s="2" customFormat="1" ht="16.5" customHeight="1">
      <c r="A206" s="38"/>
      <c r="B206" s="39"/>
      <c r="C206" s="218" t="s">
        <v>271</v>
      </c>
      <c r="D206" s="218" t="s">
        <v>152</v>
      </c>
      <c r="E206" s="219" t="s">
        <v>1951</v>
      </c>
      <c r="F206" s="220" t="s">
        <v>1952</v>
      </c>
      <c r="G206" s="221" t="s">
        <v>1244</v>
      </c>
      <c r="H206" s="222">
        <v>5</v>
      </c>
      <c r="I206" s="223"/>
      <c r="J206" s="224">
        <f>ROUND(I206*H206,2)</f>
        <v>0</v>
      </c>
      <c r="K206" s="220" t="s">
        <v>1</v>
      </c>
      <c r="L206" s="44"/>
      <c r="M206" s="225" t="s">
        <v>1</v>
      </c>
      <c r="N206" s="226" t="s">
        <v>41</v>
      </c>
      <c r="O206" s="91"/>
      <c r="P206" s="227">
        <f>O206*H206</f>
        <v>0</v>
      </c>
      <c r="Q206" s="227">
        <v>0</v>
      </c>
      <c r="R206" s="227">
        <f>Q206*H206</f>
        <v>0</v>
      </c>
      <c r="S206" s="227">
        <v>0</v>
      </c>
      <c r="T206" s="228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9" t="s">
        <v>194</v>
      </c>
      <c r="AT206" s="229" t="s">
        <v>152</v>
      </c>
      <c r="AU206" s="229" t="s">
        <v>84</v>
      </c>
      <c r="AY206" s="17" t="s">
        <v>150</v>
      </c>
      <c r="BE206" s="230">
        <f>IF(N206="základní",J206,0)</f>
        <v>0</v>
      </c>
      <c r="BF206" s="230">
        <f>IF(N206="snížená",J206,0)</f>
        <v>0</v>
      </c>
      <c r="BG206" s="230">
        <f>IF(N206="zákl. přenesená",J206,0)</f>
        <v>0</v>
      </c>
      <c r="BH206" s="230">
        <f>IF(N206="sníž. přenesená",J206,0)</f>
        <v>0</v>
      </c>
      <c r="BI206" s="230">
        <f>IF(N206="nulová",J206,0)</f>
        <v>0</v>
      </c>
      <c r="BJ206" s="17" t="s">
        <v>84</v>
      </c>
      <c r="BK206" s="230">
        <f>ROUND(I206*H206,2)</f>
        <v>0</v>
      </c>
      <c r="BL206" s="17" t="s">
        <v>194</v>
      </c>
      <c r="BM206" s="229" t="s">
        <v>394</v>
      </c>
    </row>
    <row r="207" s="2" customFormat="1" ht="16.5" customHeight="1">
      <c r="A207" s="38"/>
      <c r="B207" s="39"/>
      <c r="C207" s="218" t="s">
        <v>395</v>
      </c>
      <c r="D207" s="218" t="s">
        <v>152</v>
      </c>
      <c r="E207" s="219" t="s">
        <v>1953</v>
      </c>
      <c r="F207" s="220" t="s">
        <v>1954</v>
      </c>
      <c r="G207" s="221" t="s">
        <v>1244</v>
      </c>
      <c r="H207" s="222">
        <v>5</v>
      </c>
      <c r="I207" s="223"/>
      <c r="J207" s="224">
        <f>ROUND(I207*H207,2)</f>
        <v>0</v>
      </c>
      <c r="K207" s="220" t="s">
        <v>1</v>
      </c>
      <c r="L207" s="44"/>
      <c r="M207" s="225" t="s">
        <v>1</v>
      </c>
      <c r="N207" s="226" t="s">
        <v>41</v>
      </c>
      <c r="O207" s="91"/>
      <c r="P207" s="227">
        <f>O207*H207</f>
        <v>0</v>
      </c>
      <c r="Q207" s="227">
        <v>0</v>
      </c>
      <c r="R207" s="227">
        <f>Q207*H207</f>
        <v>0</v>
      </c>
      <c r="S207" s="227">
        <v>0</v>
      </c>
      <c r="T207" s="228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29" t="s">
        <v>194</v>
      </c>
      <c r="AT207" s="229" t="s">
        <v>152</v>
      </c>
      <c r="AU207" s="229" t="s">
        <v>84</v>
      </c>
      <c r="AY207" s="17" t="s">
        <v>150</v>
      </c>
      <c r="BE207" s="230">
        <f>IF(N207="základní",J207,0)</f>
        <v>0</v>
      </c>
      <c r="BF207" s="230">
        <f>IF(N207="snížená",J207,0)</f>
        <v>0</v>
      </c>
      <c r="BG207" s="230">
        <f>IF(N207="zákl. přenesená",J207,0)</f>
        <v>0</v>
      </c>
      <c r="BH207" s="230">
        <f>IF(N207="sníž. přenesená",J207,0)</f>
        <v>0</v>
      </c>
      <c r="BI207" s="230">
        <f>IF(N207="nulová",J207,0)</f>
        <v>0</v>
      </c>
      <c r="BJ207" s="17" t="s">
        <v>84</v>
      </c>
      <c r="BK207" s="230">
        <f>ROUND(I207*H207,2)</f>
        <v>0</v>
      </c>
      <c r="BL207" s="17" t="s">
        <v>194</v>
      </c>
      <c r="BM207" s="229" t="s">
        <v>398</v>
      </c>
    </row>
    <row r="208" s="2" customFormat="1">
      <c r="A208" s="38"/>
      <c r="B208" s="39"/>
      <c r="C208" s="40"/>
      <c r="D208" s="233" t="s">
        <v>1571</v>
      </c>
      <c r="E208" s="40"/>
      <c r="F208" s="284" t="s">
        <v>1955</v>
      </c>
      <c r="G208" s="40"/>
      <c r="H208" s="40"/>
      <c r="I208" s="285"/>
      <c r="J208" s="40"/>
      <c r="K208" s="40"/>
      <c r="L208" s="44"/>
      <c r="M208" s="286"/>
      <c r="N208" s="287"/>
      <c r="O208" s="91"/>
      <c r="P208" s="91"/>
      <c r="Q208" s="91"/>
      <c r="R208" s="91"/>
      <c r="S208" s="91"/>
      <c r="T208" s="92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1571</v>
      </c>
      <c r="AU208" s="17" t="s">
        <v>84</v>
      </c>
    </row>
    <row r="209" s="2" customFormat="1" ht="16.5" customHeight="1">
      <c r="A209" s="38"/>
      <c r="B209" s="39"/>
      <c r="C209" s="218" t="s">
        <v>277</v>
      </c>
      <c r="D209" s="218" t="s">
        <v>152</v>
      </c>
      <c r="E209" s="219" t="s">
        <v>1956</v>
      </c>
      <c r="F209" s="220" t="s">
        <v>1957</v>
      </c>
      <c r="G209" s="221" t="s">
        <v>1244</v>
      </c>
      <c r="H209" s="222">
        <v>1</v>
      </c>
      <c r="I209" s="223"/>
      <c r="J209" s="224">
        <f>ROUND(I209*H209,2)</f>
        <v>0</v>
      </c>
      <c r="K209" s="220" t="s">
        <v>1</v>
      </c>
      <c r="L209" s="44"/>
      <c r="M209" s="225" t="s">
        <v>1</v>
      </c>
      <c r="N209" s="226" t="s">
        <v>41</v>
      </c>
      <c r="O209" s="91"/>
      <c r="P209" s="227">
        <f>O209*H209</f>
        <v>0</v>
      </c>
      <c r="Q209" s="227">
        <v>0</v>
      </c>
      <c r="R209" s="227">
        <f>Q209*H209</f>
        <v>0</v>
      </c>
      <c r="S209" s="227">
        <v>0</v>
      </c>
      <c r="T209" s="228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9" t="s">
        <v>194</v>
      </c>
      <c r="AT209" s="229" t="s">
        <v>152</v>
      </c>
      <c r="AU209" s="229" t="s">
        <v>84</v>
      </c>
      <c r="AY209" s="17" t="s">
        <v>150</v>
      </c>
      <c r="BE209" s="230">
        <f>IF(N209="základní",J209,0)</f>
        <v>0</v>
      </c>
      <c r="BF209" s="230">
        <f>IF(N209="snížená",J209,0)</f>
        <v>0</v>
      </c>
      <c r="BG209" s="230">
        <f>IF(N209="zákl. přenesená",J209,0)</f>
        <v>0</v>
      </c>
      <c r="BH209" s="230">
        <f>IF(N209="sníž. přenesená",J209,0)</f>
        <v>0</v>
      </c>
      <c r="BI209" s="230">
        <f>IF(N209="nulová",J209,0)</f>
        <v>0</v>
      </c>
      <c r="BJ209" s="17" t="s">
        <v>84</v>
      </c>
      <c r="BK209" s="230">
        <f>ROUND(I209*H209,2)</f>
        <v>0</v>
      </c>
      <c r="BL209" s="17" t="s">
        <v>194</v>
      </c>
      <c r="BM209" s="229" t="s">
        <v>403</v>
      </c>
    </row>
    <row r="210" s="2" customFormat="1" ht="16.5" customHeight="1">
      <c r="A210" s="38"/>
      <c r="B210" s="39"/>
      <c r="C210" s="218" t="s">
        <v>415</v>
      </c>
      <c r="D210" s="218" t="s">
        <v>152</v>
      </c>
      <c r="E210" s="219" t="s">
        <v>1958</v>
      </c>
      <c r="F210" s="220" t="s">
        <v>1959</v>
      </c>
      <c r="G210" s="221" t="s">
        <v>1244</v>
      </c>
      <c r="H210" s="222">
        <v>1</v>
      </c>
      <c r="I210" s="223"/>
      <c r="J210" s="224">
        <f>ROUND(I210*H210,2)</f>
        <v>0</v>
      </c>
      <c r="K210" s="220" t="s">
        <v>1</v>
      </c>
      <c r="L210" s="44"/>
      <c r="M210" s="225" t="s">
        <v>1</v>
      </c>
      <c r="N210" s="226" t="s">
        <v>41</v>
      </c>
      <c r="O210" s="91"/>
      <c r="P210" s="227">
        <f>O210*H210</f>
        <v>0</v>
      </c>
      <c r="Q210" s="227">
        <v>0</v>
      </c>
      <c r="R210" s="227">
        <f>Q210*H210</f>
        <v>0</v>
      </c>
      <c r="S210" s="227">
        <v>0</v>
      </c>
      <c r="T210" s="228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29" t="s">
        <v>194</v>
      </c>
      <c r="AT210" s="229" t="s">
        <v>152</v>
      </c>
      <c r="AU210" s="229" t="s">
        <v>84</v>
      </c>
      <c r="AY210" s="17" t="s">
        <v>150</v>
      </c>
      <c r="BE210" s="230">
        <f>IF(N210="základní",J210,0)</f>
        <v>0</v>
      </c>
      <c r="BF210" s="230">
        <f>IF(N210="snížená",J210,0)</f>
        <v>0</v>
      </c>
      <c r="BG210" s="230">
        <f>IF(N210="zákl. přenesená",J210,0)</f>
        <v>0</v>
      </c>
      <c r="BH210" s="230">
        <f>IF(N210="sníž. přenesená",J210,0)</f>
        <v>0</v>
      </c>
      <c r="BI210" s="230">
        <f>IF(N210="nulová",J210,0)</f>
        <v>0</v>
      </c>
      <c r="BJ210" s="17" t="s">
        <v>84</v>
      </c>
      <c r="BK210" s="230">
        <f>ROUND(I210*H210,2)</f>
        <v>0</v>
      </c>
      <c r="BL210" s="17" t="s">
        <v>194</v>
      </c>
      <c r="BM210" s="229" t="s">
        <v>418</v>
      </c>
    </row>
    <row r="211" s="2" customFormat="1" ht="16.5" customHeight="1">
      <c r="A211" s="38"/>
      <c r="B211" s="39"/>
      <c r="C211" s="218" t="s">
        <v>281</v>
      </c>
      <c r="D211" s="218" t="s">
        <v>152</v>
      </c>
      <c r="E211" s="219" t="s">
        <v>1960</v>
      </c>
      <c r="F211" s="220" t="s">
        <v>1961</v>
      </c>
      <c r="G211" s="221" t="s">
        <v>292</v>
      </c>
      <c r="H211" s="222">
        <v>1</v>
      </c>
      <c r="I211" s="223"/>
      <c r="J211" s="224">
        <f>ROUND(I211*H211,2)</f>
        <v>0</v>
      </c>
      <c r="K211" s="220" t="s">
        <v>1</v>
      </c>
      <c r="L211" s="44"/>
      <c r="M211" s="225" t="s">
        <v>1</v>
      </c>
      <c r="N211" s="226" t="s">
        <v>41</v>
      </c>
      <c r="O211" s="91"/>
      <c r="P211" s="227">
        <f>O211*H211</f>
        <v>0</v>
      </c>
      <c r="Q211" s="227">
        <v>0</v>
      </c>
      <c r="R211" s="227">
        <f>Q211*H211</f>
        <v>0</v>
      </c>
      <c r="S211" s="227">
        <v>0</v>
      </c>
      <c r="T211" s="228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9" t="s">
        <v>194</v>
      </c>
      <c r="AT211" s="229" t="s">
        <v>152</v>
      </c>
      <c r="AU211" s="229" t="s">
        <v>84</v>
      </c>
      <c r="AY211" s="17" t="s">
        <v>150</v>
      </c>
      <c r="BE211" s="230">
        <f>IF(N211="základní",J211,0)</f>
        <v>0</v>
      </c>
      <c r="BF211" s="230">
        <f>IF(N211="snížená",J211,0)</f>
        <v>0</v>
      </c>
      <c r="BG211" s="230">
        <f>IF(N211="zákl. přenesená",J211,0)</f>
        <v>0</v>
      </c>
      <c r="BH211" s="230">
        <f>IF(N211="sníž. přenesená",J211,0)</f>
        <v>0</v>
      </c>
      <c r="BI211" s="230">
        <f>IF(N211="nulová",J211,0)</f>
        <v>0</v>
      </c>
      <c r="BJ211" s="17" t="s">
        <v>84</v>
      </c>
      <c r="BK211" s="230">
        <f>ROUND(I211*H211,2)</f>
        <v>0</v>
      </c>
      <c r="BL211" s="17" t="s">
        <v>194</v>
      </c>
      <c r="BM211" s="229" t="s">
        <v>431</v>
      </c>
    </row>
    <row r="212" s="2" customFormat="1" ht="16.5" customHeight="1">
      <c r="A212" s="38"/>
      <c r="B212" s="39"/>
      <c r="C212" s="218" t="s">
        <v>424</v>
      </c>
      <c r="D212" s="218" t="s">
        <v>152</v>
      </c>
      <c r="E212" s="219" t="s">
        <v>1962</v>
      </c>
      <c r="F212" s="220" t="s">
        <v>1963</v>
      </c>
      <c r="G212" s="221" t="s">
        <v>1244</v>
      </c>
      <c r="H212" s="222">
        <v>1</v>
      </c>
      <c r="I212" s="223"/>
      <c r="J212" s="224">
        <f>ROUND(I212*H212,2)</f>
        <v>0</v>
      </c>
      <c r="K212" s="220" t="s">
        <v>1</v>
      </c>
      <c r="L212" s="44"/>
      <c r="M212" s="225" t="s">
        <v>1</v>
      </c>
      <c r="N212" s="226" t="s">
        <v>41</v>
      </c>
      <c r="O212" s="91"/>
      <c r="P212" s="227">
        <f>O212*H212</f>
        <v>0</v>
      </c>
      <c r="Q212" s="227">
        <v>0</v>
      </c>
      <c r="R212" s="227">
        <f>Q212*H212</f>
        <v>0</v>
      </c>
      <c r="S212" s="227">
        <v>0</v>
      </c>
      <c r="T212" s="228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29" t="s">
        <v>194</v>
      </c>
      <c r="AT212" s="229" t="s">
        <v>152</v>
      </c>
      <c r="AU212" s="229" t="s">
        <v>84</v>
      </c>
      <c r="AY212" s="17" t="s">
        <v>150</v>
      </c>
      <c r="BE212" s="230">
        <f>IF(N212="základní",J212,0)</f>
        <v>0</v>
      </c>
      <c r="BF212" s="230">
        <f>IF(N212="snížená",J212,0)</f>
        <v>0</v>
      </c>
      <c r="BG212" s="230">
        <f>IF(N212="zákl. přenesená",J212,0)</f>
        <v>0</v>
      </c>
      <c r="BH212" s="230">
        <f>IF(N212="sníž. přenesená",J212,0)</f>
        <v>0</v>
      </c>
      <c r="BI212" s="230">
        <f>IF(N212="nulová",J212,0)</f>
        <v>0</v>
      </c>
      <c r="BJ212" s="17" t="s">
        <v>84</v>
      </c>
      <c r="BK212" s="230">
        <f>ROUND(I212*H212,2)</f>
        <v>0</v>
      </c>
      <c r="BL212" s="17" t="s">
        <v>194</v>
      </c>
      <c r="BM212" s="229" t="s">
        <v>435</v>
      </c>
    </row>
    <row r="213" s="2" customFormat="1" ht="16.5" customHeight="1">
      <c r="A213" s="38"/>
      <c r="B213" s="39"/>
      <c r="C213" s="218" t="s">
        <v>293</v>
      </c>
      <c r="D213" s="218" t="s">
        <v>152</v>
      </c>
      <c r="E213" s="219" t="s">
        <v>1964</v>
      </c>
      <c r="F213" s="220" t="s">
        <v>1965</v>
      </c>
      <c r="G213" s="221" t="s">
        <v>1244</v>
      </c>
      <c r="H213" s="222">
        <v>1</v>
      </c>
      <c r="I213" s="223"/>
      <c r="J213" s="224">
        <f>ROUND(I213*H213,2)</f>
        <v>0</v>
      </c>
      <c r="K213" s="220" t="s">
        <v>1</v>
      </c>
      <c r="L213" s="44"/>
      <c r="M213" s="225" t="s">
        <v>1</v>
      </c>
      <c r="N213" s="226" t="s">
        <v>41</v>
      </c>
      <c r="O213" s="91"/>
      <c r="P213" s="227">
        <f>O213*H213</f>
        <v>0</v>
      </c>
      <c r="Q213" s="227">
        <v>0</v>
      </c>
      <c r="R213" s="227">
        <f>Q213*H213</f>
        <v>0</v>
      </c>
      <c r="S213" s="227">
        <v>0</v>
      </c>
      <c r="T213" s="228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9" t="s">
        <v>194</v>
      </c>
      <c r="AT213" s="229" t="s">
        <v>152</v>
      </c>
      <c r="AU213" s="229" t="s">
        <v>84</v>
      </c>
      <c r="AY213" s="17" t="s">
        <v>150</v>
      </c>
      <c r="BE213" s="230">
        <f>IF(N213="základní",J213,0)</f>
        <v>0</v>
      </c>
      <c r="BF213" s="230">
        <f>IF(N213="snížená",J213,0)</f>
        <v>0</v>
      </c>
      <c r="BG213" s="230">
        <f>IF(N213="zákl. přenesená",J213,0)</f>
        <v>0</v>
      </c>
      <c r="BH213" s="230">
        <f>IF(N213="sníž. přenesená",J213,0)</f>
        <v>0</v>
      </c>
      <c r="BI213" s="230">
        <f>IF(N213="nulová",J213,0)</f>
        <v>0</v>
      </c>
      <c r="BJ213" s="17" t="s">
        <v>84</v>
      </c>
      <c r="BK213" s="230">
        <f>ROUND(I213*H213,2)</f>
        <v>0</v>
      </c>
      <c r="BL213" s="17" t="s">
        <v>194</v>
      </c>
      <c r="BM213" s="229" t="s">
        <v>442</v>
      </c>
    </row>
    <row r="214" s="2" customFormat="1">
      <c r="A214" s="38"/>
      <c r="B214" s="39"/>
      <c r="C214" s="40"/>
      <c r="D214" s="233" t="s">
        <v>1571</v>
      </c>
      <c r="E214" s="40"/>
      <c r="F214" s="284" t="s">
        <v>1966</v>
      </c>
      <c r="G214" s="40"/>
      <c r="H214" s="40"/>
      <c r="I214" s="285"/>
      <c r="J214" s="40"/>
      <c r="K214" s="40"/>
      <c r="L214" s="44"/>
      <c r="M214" s="286"/>
      <c r="N214" s="287"/>
      <c r="O214" s="91"/>
      <c r="P214" s="91"/>
      <c r="Q214" s="91"/>
      <c r="R214" s="91"/>
      <c r="S214" s="91"/>
      <c r="T214" s="92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1571</v>
      </c>
      <c r="AU214" s="17" t="s">
        <v>84</v>
      </c>
    </row>
    <row r="215" s="2" customFormat="1" ht="16.5" customHeight="1">
      <c r="A215" s="38"/>
      <c r="B215" s="39"/>
      <c r="C215" s="218" t="s">
        <v>432</v>
      </c>
      <c r="D215" s="218" t="s">
        <v>152</v>
      </c>
      <c r="E215" s="219" t="s">
        <v>1967</v>
      </c>
      <c r="F215" s="220" t="s">
        <v>1968</v>
      </c>
      <c r="G215" s="221" t="s">
        <v>292</v>
      </c>
      <c r="H215" s="222">
        <v>1</v>
      </c>
      <c r="I215" s="223"/>
      <c r="J215" s="224">
        <f>ROUND(I215*H215,2)</f>
        <v>0</v>
      </c>
      <c r="K215" s="220" t="s">
        <v>1</v>
      </c>
      <c r="L215" s="44"/>
      <c r="M215" s="225" t="s">
        <v>1</v>
      </c>
      <c r="N215" s="226" t="s">
        <v>41</v>
      </c>
      <c r="O215" s="91"/>
      <c r="P215" s="227">
        <f>O215*H215</f>
        <v>0</v>
      </c>
      <c r="Q215" s="227">
        <v>0</v>
      </c>
      <c r="R215" s="227">
        <f>Q215*H215</f>
        <v>0</v>
      </c>
      <c r="S215" s="227">
        <v>0</v>
      </c>
      <c r="T215" s="228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29" t="s">
        <v>194</v>
      </c>
      <c r="AT215" s="229" t="s">
        <v>152</v>
      </c>
      <c r="AU215" s="229" t="s">
        <v>84</v>
      </c>
      <c r="AY215" s="17" t="s">
        <v>150</v>
      </c>
      <c r="BE215" s="230">
        <f>IF(N215="základní",J215,0)</f>
        <v>0</v>
      </c>
      <c r="BF215" s="230">
        <f>IF(N215="snížená",J215,0)</f>
        <v>0</v>
      </c>
      <c r="BG215" s="230">
        <f>IF(N215="zákl. přenesená",J215,0)</f>
        <v>0</v>
      </c>
      <c r="BH215" s="230">
        <f>IF(N215="sníž. přenesená",J215,0)</f>
        <v>0</v>
      </c>
      <c r="BI215" s="230">
        <f>IF(N215="nulová",J215,0)</f>
        <v>0</v>
      </c>
      <c r="BJ215" s="17" t="s">
        <v>84</v>
      </c>
      <c r="BK215" s="230">
        <f>ROUND(I215*H215,2)</f>
        <v>0</v>
      </c>
      <c r="BL215" s="17" t="s">
        <v>194</v>
      </c>
      <c r="BM215" s="229" t="s">
        <v>446</v>
      </c>
    </row>
    <row r="216" s="2" customFormat="1" ht="16.5" customHeight="1">
      <c r="A216" s="38"/>
      <c r="B216" s="39"/>
      <c r="C216" s="218" t="s">
        <v>296</v>
      </c>
      <c r="D216" s="218" t="s">
        <v>152</v>
      </c>
      <c r="E216" s="219" t="s">
        <v>1969</v>
      </c>
      <c r="F216" s="220" t="s">
        <v>1970</v>
      </c>
      <c r="G216" s="221" t="s">
        <v>1244</v>
      </c>
      <c r="H216" s="222">
        <v>14</v>
      </c>
      <c r="I216" s="223"/>
      <c r="J216" s="224">
        <f>ROUND(I216*H216,2)</f>
        <v>0</v>
      </c>
      <c r="K216" s="220" t="s">
        <v>1</v>
      </c>
      <c r="L216" s="44"/>
      <c r="M216" s="225" t="s">
        <v>1</v>
      </c>
      <c r="N216" s="226" t="s">
        <v>41</v>
      </c>
      <c r="O216" s="91"/>
      <c r="P216" s="227">
        <f>O216*H216</f>
        <v>0</v>
      </c>
      <c r="Q216" s="227">
        <v>0</v>
      </c>
      <c r="R216" s="227">
        <f>Q216*H216</f>
        <v>0</v>
      </c>
      <c r="S216" s="227">
        <v>0</v>
      </c>
      <c r="T216" s="228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9" t="s">
        <v>194</v>
      </c>
      <c r="AT216" s="229" t="s">
        <v>152</v>
      </c>
      <c r="AU216" s="229" t="s">
        <v>84</v>
      </c>
      <c r="AY216" s="17" t="s">
        <v>150</v>
      </c>
      <c r="BE216" s="230">
        <f>IF(N216="základní",J216,0)</f>
        <v>0</v>
      </c>
      <c r="BF216" s="230">
        <f>IF(N216="snížená",J216,0)</f>
        <v>0</v>
      </c>
      <c r="BG216" s="230">
        <f>IF(N216="zákl. přenesená",J216,0)</f>
        <v>0</v>
      </c>
      <c r="BH216" s="230">
        <f>IF(N216="sníž. přenesená",J216,0)</f>
        <v>0</v>
      </c>
      <c r="BI216" s="230">
        <f>IF(N216="nulová",J216,0)</f>
        <v>0</v>
      </c>
      <c r="BJ216" s="17" t="s">
        <v>84</v>
      </c>
      <c r="BK216" s="230">
        <f>ROUND(I216*H216,2)</f>
        <v>0</v>
      </c>
      <c r="BL216" s="17" t="s">
        <v>194</v>
      </c>
      <c r="BM216" s="229" t="s">
        <v>703</v>
      </c>
    </row>
    <row r="217" s="2" customFormat="1" ht="16.5" customHeight="1">
      <c r="A217" s="38"/>
      <c r="B217" s="39"/>
      <c r="C217" s="218" t="s">
        <v>443</v>
      </c>
      <c r="D217" s="218" t="s">
        <v>152</v>
      </c>
      <c r="E217" s="219" t="s">
        <v>1971</v>
      </c>
      <c r="F217" s="220" t="s">
        <v>1972</v>
      </c>
      <c r="G217" s="221" t="s">
        <v>1244</v>
      </c>
      <c r="H217" s="222">
        <v>1</v>
      </c>
      <c r="I217" s="223"/>
      <c r="J217" s="224">
        <f>ROUND(I217*H217,2)</f>
        <v>0</v>
      </c>
      <c r="K217" s="220" t="s">
        <v>1</v>
      </c>
      <c r="L217" s="44"/>
      <c r="M217" s="225" t="s">
        <v>1</v>
      </c>
      <c r="N217" s="226" t="s">
        <v>41</v>
      </c>
      <c r="O217" s="91"/>
      <c r="P217" s="227">
        <f>O217*H217</f>
        <v>0</v>
      </c>
      <c r="Q217" s="227">
        <v>0</v>
      </c>
      <c r="R217" s="227">
        <f>Q217*H217</f>
        <v>0</v>
      </c>
      <c r="S217" s="227">
        <v>0</v>
      </c>
      <c r="T217" s="228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29" t="s">
        <v>194</v>
      </c>
      <c r="AT217" s="229" t="s">
        <v>152</v>
      </c>
      <c r="AU217" s="229" t="s">
        <v>84</v>
      </c>
      <c r="AY217" s="17" t="s">
        <v>150</v>
      </c>
      <c r="BE217" s="230">
        <f>IF(N217="základní",J217,0)</f>
        <v>0</v>
      </c>
      <c r="BF217" s="230">
        <f>IF(N217="snížená",J217,0)</f>
        <v>0</v>
      </c>
      <c r="BG217" s="230">
        <f>IF(N217="zákl. přenesená",J217,0)</f>
        <v>0</v>
      </c>
      <c r="BH217" s="230">
        <f>IF(N217="sníž. přenesená",J217,0)</f>
        <v>0</v>
      </c>
      <c r="BI217" s="230">
        <f>IF(N217="nulová",J217,0)</f>
        <v>0</v>
      </c>
      <c r="BJ217" s="17" t="s">
        <v>84</v>
      </c>
      <c r="BK217" s="230">
        <f>ROUND(I217*H217,2)</f>
        <v>0</v>
      </c>
      <c r="BL217" s="17" t="s">
        <v>194</v>
      </c>
      <c r="BM217" s="229" t="s">
        <v>451</v>
      </c>
    </row>
    <row r="218" s="2" customFormat="1" ht="16.5" customHeight="1">
      <c r="A218" s="38"/>
      <c r="B218" s="39"/>
      <c r="C218" s="218" t="s">
        <v>300</v>
      </c>
      <c r="D218" s="218" t="s">
        <v>152</v>
      </c>
      <c r="E218" s="219" t="s">
        <v>1973</v>
      </c>
      <c r="F218" s="220" t="s">
        <v>1974</v>
      </c>
      <c r="G218" s="221" t="s">
        <v>1244</v>
      </c>
      <c r="H218" s="222">
        <v>14</v>
      </c>
      <c r="I218" s="223"/>
      <c r="J218" s="224">
        <f>ROUND(I218*H218,2)</f>
        <v>0</v>
      </c>
      <c r="K218" s="220" t="s">
        <v>1</v>
      </c>
      <c r="L218" s="44"/>
      <c r="M218" s="225" t="s">
        <v>1</v>
      </c>
      <c r="N218" s="226" t="s">
        <v>41</v>
      </c>
      <c r="O218" s="91"/>
      <c r="P218" s="227">
        <f>O218*H218</f>
        <v>0</v>
      </c>
      <c r="Q218" s="227">
        <v>0</v>
      </c>
      <c r="R218" s="227">
        <f>Q218*H218</f>
        <v>0</v>
      </c>
      <c r="S218" s="227">
        <v>0</v>
      </c>
      <c r="T218" s="228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29" t="s">
        <v>194</v>
      </c>
      <c r="AT218" s="229" t="s">
        <v>152</v>
      </c>
      <c r="AU218" s="229" t="s">
        <v>84</v>
      </c>
      <c r="AY218" s="17" t="s">
        <v>150</v>
      </c>
      <c r="BE218" s="230">
        <f>IF(N218="základní",J218,0)</f>
        <v>0</v>
      </c>
      <c r="BF218" s="230">
        <f>IF(N218="snížená",J218,0)</f>
        <v>0</v>
      </c>
      <c r="BG218" s="230">
        <f>IF(N218="zákl. přenesená",J218,0)</f>
        <v>0</v>
      </c>
      <c r="BH218" s="230">
        <f>IF(N218="sníž. přenesená",J218,0)</f>
        <v>0</v>
      </c>
      <c r="BI218" s="230">
        <f>IF(N218="nulová",J218,0)</f>
        <v>0</v>
      </c>
      <c r="BJ218" s="17" t="s">
        <v>84</v>
      </c>
      <c r="BK218" s="230">
        <f>ROUND(I218*H218,2)</f>
        <v>0</v>
      </c>
      <c r="BL218" s="17" t="s">
        <v>194</v>
      </c>
      <c r="BM218" s="229" t="s">
        <v>454</v>
      </c>
    </row>
    <row r="219" s="2" customFormat="1">
      <c r="A219" s="38"/>
      <c r="B219" s="39"/>
      <c r="C219" s="218" t="s">
        <v>448</v>
      </c>
      <c r="D219" s="218" t="s">
        <v>152</v>
      </c>
      <c r="E219" s="219" t="s">
        <v>1975</v>
      </c>
      <c r="F219" s="220" t="s">
        <v>1976</v>
      </c>
      <c r="G219" s="221" t="s">
        <v>292</v>
      </c>
      <c r="H219" s="222">
        <v>1</v>
      </c>
      <c r="I219" s="223"/>
      <c r="J219" s="224">
        <f>ROUND(I219*H219,2)</f>
        <v>0</v>
      </c>
      <c r="K219" s="220" t="s">
        <v>1</v>
      </c>
      <c r="L219" s="44"/>
      <c r="M219" s="225" t="s">
        <v>1</v>
      </c>
      <c r="N219" s="226" t="s">
        <v>41</v>
      </c>
      <c r="O219" s="91"/>
      <c r="P219" s="227">
        <f>O219*H219</f>
        <v>0</v>
      </c>
      <c r="Q219" s="227">
        <v>0</v>
      </c>
      <c r="R219" s="227">
        <f>Q219*H219</f>
        <v>0</v>
      </c>
      <c r="S219" s="227">
        <v>0</v>
      </c>
      <c r="T219" s="228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29" t="s">
        <v>194</v>
      </c>
      <c r="AT219" s="229" t="s">
        <v>152</v>
      </c>
      <c r="AU219" s="229" t="s">
        <v>84</v>
      </c>
      <c r="AY219" s="17" t="s">
        <v>150</v>
      </c>
      <c r="BE219" s="230">
        <f>IF(N219="základní",J219,0)</f>
        <v>0</v>
      </c>
      <c r="BF219" s="230">
        <f>IF(N219="snížená",J219,0)</f>
        <v>0</v>
      </c>
      <c r="BG219" s="230">
        <f>IF(N219="zákl. přenesená",J219,0)</f>
        <v>0</v>
      </c>
      <c r="BH219" s="230">
        <f>IF(N219="sníž. přenesená",J219,0)</f>
        <v>0</v>
      </c>
      <c r="BI219" s="230">
        <f>IF(N219="nulová",J219,0)</f>
        <v>0</v>
      </c>
      <c r="BJ219" s="17" t="s">
        <v>84</v>
      </c>
      <c r="BK219" s="230">
        <f>ROUND(I219*H219,2)</f>
        <v>0</v>
      </c>
      <c r="BL219" s="17" t="s">
        <v>194</v>
      </c>
      <c r="BM219" s="229" t="s">
        <v>459</v>
      </c>
    </row>
    <row r="220" s="2" customFormat="1">
      <c r="A220" s="38"/>
      <c r="B220" s="39"/>
      <c r="C220" s="218" t="s">
        <v>304</v>
      </c>
      <c r="D220" s="218" t="s">
        <v>152</v>
      </c>
      <c r="E220" s="219" t="s">
        <v>1977</v>
      </c>
      <c r="F220" s="220" t="s">
        <v>1978</v>
      </c>
      <c r="G220" s="221" t="s">
        <v>292</v>
      </c>
      <c r="H220" s="222">
        <v>7</v>
      </c>
      <c r="I220" s="223"/>
      <c r="J220" s="224">
        <f>ROUND(I220*H220,2)</f>
        <v>0</v>
      </c>
      <c r="K220" s="220" t="s">
        <v>1</v>
      </c>
      <c r="L220" s="44"/>
      <c r="M220" s="225" t="s">
        <v>1</v>
      </c>
      <c r="N220" s="226" t="s">
        <v>41</v>
      </c>
      <c r="O220" s="91"/>
      <c r="P220" s="227">
        <f>O220*H220</f>
        <v>0</v>
      </c>
      <c r="Q220" s="227">
        <v>0</v>
      </c>
      <c r="R220" s="227">
        <f>Q220*H220</f>
        <v>0</v>
      </c>
      <c r="S220" s="227">
        <v>0</v>
      </c>
      <c r="T220" s="228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29" t="s">
        <v>194</v>
      </c>
      <c r="AT220" s="229" t="s">
        <v>152</v>
      </c>
      <c r="AU220" s="229" t="s">
        <v>84</v>
      </c>
      <c r="AY220" s="17" t="s">
        <v>150</v>
      </c>
      <c r="BE220" s="230">
        <f>IF(N220="základní",J220,0)</f>
        <v>0</v>
      </c>
      <c r="BF220" s="230">
        <f>IF(N220="snížená",J220,0)</f>
        <v>0</v>
      </c>
      <c r="BG220" s="230">
        <f>IF(N220="zákl. přenesená",J220,0)</f>
        <v>0</v>
      </c>
      <c r="BH220" s="230">
        <f>IF(N220="sníž. přenesená",J220,0)</f>
        <v>0</v>
      </c>
      <c r="BI220" s="230">
        <f>IF(N220="nulová",J220,0)</f>
        <v>0</v>
      </c>
      <c r="BJ220" s="17" t="s">
        <v>84</v>
      </c>
      <c r="BK220" s="230">
        <f>ROUND(I220*H220,2)</f>
        <v>0</v>
      </c>
      <c r="BL220" s="17" t="s">
        <v>194</v>
      </c>
      <c r="BM220" s="229" t="s">
        <v>463</v>
      </c>
    </row>
    <row r="221" s="2" customFormat="1" ht="16.5" customHeight="1">
      <c r="A221" s="38"/>
      <c r="B221" s="39"/>
      <c r="C221" s="218" t="s">
        <v>456</v>
      </c>
      <c r="D221" s="218" t="s">
        <v>152</v>
      </c>
      <c r="E221" s="219" t="s">
        <v>1979</v>
      </c>
      <c r="F221" s="220" t="s">
        <v>1980</v>
      </c>
      <c r="G221" s="221" t="s">
        <v>1244</v>
      </c>
      <c r="H221" s="222">
        <v>1</v>
      </c>
      <c r="I221" s="223"/>
      <c r="J221" s="224">
        <f>ROUND(I221*H221,2)</f>
        <v>0</v>
      </c>
      <c r="K221" s="220" t="s">
        <v>1</v>
      </c>
      <c r="L221" s="44"/>
      <c r="M221" s="225" t="s">
        <v>1</v>
      </c>
      <c r="N221" s="226" t="s">
        <v>41</v>
      </c>
      <c r="O221" s="91"/>
      <c r="P221" s="227">
        <f>O221*H221</f>
        <v>0</v>
      </c>
      <c r="Q221" s="227">
        <v>0</v>
      </c>
      <c r="R221" s="227">
        <f>Q221*H221</f>
        <v>0</v>
      </c>
      <c r="S221" s="227">
        <v>0</v>
      </c>
      <c r="T221" s="228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29" t="s">
        <v>194</v>
      </c>
      <c r="AT221" s="229" t="s">
        <v>152</v>
      </c>
      <c r="AU221" s="229" t="s">
        <v>84</v>
      </c>
      <c r="AY221" s="17" t="s">
        <v>150</v>
      </c>
      <c r="BE221" s="230">
        <f>IF(N221="základní",J221,0)</f>
        <v>0</v>
      </c>
      <c r="BF221" s="230">
        <f>IF(N221="snížená",J221,0)</f>
        <v>0</v>
      </c>
      <c r="BG221" s="230">
        <f>IF(N221="zákl. přenesená",J221,0)</f>
        <v>0</v>
      </c>
      <c r="BH221" s="230">
        <f>IF(N221="sníž. přenesená",J221,0)</f>
        <v>0</v>
      </c>
      <c r="BI221" s="230">
        <f>IF(N221="nulová",J221,0)</f>
        <v>0</v>
      </c>
      <c r="BJ221" s="17" t="s">
        <v>84</v>
      </c>
      <c r="BK221" s="230">
        <f>ROUND(I221*H221,2)</f>
        <v>0</v>
      </c>
      <c r="BL221" s="17" t="s">
        <v>194</v>
      </c>
      <c r="BM221" s="229" t="s">
        <v>468</v>
      </c>
    </row>
    <row r="222" s="2" customFormat="1" ht="16.5" customHeight="1">
      <c r="A222" s="38"/>
      <c r="B222" s="39"/>
      <c r="C222" s="218" t="s">
        <v>308</v>
      </c>
      <c r="D222" s="218" t="s">
        <v>152</v>
      </c>
      <c r="E222" s="219" t="s">
        <v>1981</v>
      </c>
      <c r="F222" s="220" t="s">
        <v>1982</v>
      </c>
      <c r="G222" s="221" t="s">
        <v>292</v>
      </c>
      <c r="H222" s="222">
        <v>1</v>
      </c>
      <c r="I222" s="223"/>
      <c r="J222" s="224">
        <f>ROUND(I222*H222,2)</f>
        <v>0</v>
      </c>
      <c r="K222" s="220" t="s">
        <v>1</v>
      </c>
      <c r="L222" s="44"/>
      <c r="M222" s="225" t="s">
        <v>1</v>
      </c>
      <c r="N222" s="226" t="s">
        <v>41</v>
      </c>
      <c r="O222" s="91"/>
      <c r="P222" s="227">
        <f>O222*H222</f>
        <v>0</v>
      </c>
      <c r="Q222" s="227">
        <v>0</v>
      </c>
      <c r="R222" s="227">
        <f>Q222*H222</f>
        <v>0</v>
      </c>
      <c r="S222" s="227">
        <v>0</v>
      </c>
      <c r="T222" s="228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29" t="s">
        <v>194</v>
      </c>
      <c r="AT222" s="229" t="s">
        <v>152</v>
      </c>
      <c r="AU222" s="229" t="s">
        <v>84</v>
      </c>
      <c r="AY222" s="17" t="s">
        <v>150</v>
      </c>
      <c r="BE222" s="230">
        <f>IF(N222="základní",J222,0)</f>
        <v>0</v>
      </c>
      <c r="BF222" s="230">
        <f>IF(N222="snížená",J222,0)</f>
        <v>0</v>
      </c>
      <c r="BG222" s="230">
        <f>IF(N222="zákl. přenesená",J222,0)</f>
        <v>0</v>
      </c>
      <c r="BH222" s="230">
        <f>IF(N222="sníž. přenesená",J222,0)</f>
        <v>0</v>
      </c>
      <c r="BI222" s="230">
        <f>IF(N222="nulová",J222,0)</f>
        <v>0</v>
      </c>
      <c r="BJ222" s="17" t="s">
        <v>84</v>
      </c>
      <c r="BK222" s="230">
        <f>ROUND(I222*H222,2)</f>
        <v>0</v>
      </c>
      <c r="BL222" s="17" t="s">
        <v>194</v>
      </c>
      <c r="BM222" s="229" t="s">
        <v>472</v>
      </c>
    </row>
    <row r="223" s="2" customFormat="1" ht="33" customHeight="1">
      <c r="A223" s="38"/>
      <c r="B223" s="39"/>
      <c r="C223" s="218" t="s">
        <v>465</v>
      </c>
      <c r="D223" s="218" t="s">
        <v>152</v>
      </c>
      <c r="E223" s="219" t="s">
        <v>1983</v>
      </c>
      <c r="F223" s="220" t="s">
        <v>1984</v>
      </c>
      <c r="G223" s="221" t="s">
        <v>292</v>
      </c>
      <c r="H223" s="222">
        <v>2</v>
      </c>
      <c r="I223" s="223"/>
      <c r="J223" s="224">
        <f>ROUND(I223*H223,2)</f>
        <v>0</v>
      </c>
      <c r="K223" s="220" t="s">
        <v>1</v>
      </c>
      <c r="L223" s="44"/>
      <c r="M223" s="225" t="s">
        <v>1</v>
      </c>
      <c r="N223" s="226" t="s">
        <v>41</v>
      </c>
      <c r="O223" s="91"/>
      <c r="P223" s="227">
        <f>O223*H223</f>
        <v>0</v>
      </c>
      <c r="Q223" s="227">
        <v>0</v>
      </c>
      <c r="R223" s="227">
        <f>Q223*H223</f>
        <v>0</v>
      </c>
      <c r="S223" s="227">
        <v>0</v>
      </c>
      <c r="T223" s="228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29" t="s">
        <v>194</v>
      </c>
      <c r="AT223" s="229" t="s">
        <v>152</v>
      </c>
      <c r="AU223" s="229" t="s">
        <v>84</v>
      </c>
      <c r="AY223" s="17" t="s">
        <v>150</v>
      </c>
      <c r="BE223" s="230">
        <f>IF(N223="základní",J223,0)</f>
        <v>0</v>
      </c>
      <c r="BF223" s="230">
        <f>IF(N223="snížená",J223,0)</f>
        <v>0</v>
      </c>
      <c r="BG223" s="230">
        <f>IF(N223="zákl. přenesená",J223,0)</f>
        <v>0</v>
      </c>
      <c r="BH223" s="230">
        <f>IF(N223="sníž. přenesená",J223,0)</f>
        <v>0</v>
      </c>
      <c r="BI223" s="230">
        <f>IF(N223="nulová",J223,0)</f>
        <v>0</v>
      </c>
      <c r="BJ223" s="17" t="s">
        <v>84</v>
      </c>
      <c r="BK223" s="230">
        <f>ROUND(I223*H223,2)</f>
        <v>0</v>
      </c>
      <c r="BL223" s="17" t="s">
        <v>194</v>
      </c>
      <c r="BM223" s="229" t="s">
        <v>476</v>
      </c>
    </row>
    <row r="224" s="2" customFormat="1" ht="16.5" customHeight="1">
      <c r="A224" s="38"/>
      <c r="B224" s="39"/>
      <c r="C224" s="218" t="s">
        <v>312</v>
      </c>
      <c r="D224" s="218" t="s">
        <v>152</v>
      </c>
      <c r="E224" s="219" t="s">
        <v>1985</v>
      </c>
      <c r="F224" s="220" t="s">
        <v>1986</v>
      </c>
      <c r="G224" s="221" t="s">
        <v>292</v>
      </c>
      <c r="H224" s="222">
        <v>5</v>
      </c>
      <c r="I224" s="223"/>
      <c r="J224" s="224">
        <f>ROUND(I224*H224,2)</f>
        <v>0</v>
      </c>
      <c r="K224" s="220" t="s">
        <v>1</v>
      </c>
      <c r="L224" s="44"/>
      <c r="M224" s="225" t="s">
        <v>1</v>
      </c>
      <c r="N224" s="226" t="s">
        <v>41</v>
      </c>
      <c r="O224" s="91"/>
      <c r="P224" s="227">
        <f>O224*H224</f>
        <v>0</v>
      </c>
      <c r="Q224" s="227">
        <v>0</v>
      </c>
      <c r="R224" s="227">
        <f>Q224*H224</f>
        <v>0</v>
      </c>
      <c r="S224" s="227">
        <v>0</v>
      </c>
      <c r="T224" s="228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29" t="s">
        <v>194</v>
      </c>
      <c r="AT224" s="229" t="s">
        <v>152</v>
      </c>
      <c r="AU224" s="229" t="s">
        <v>84</v>
      </c>
      <c r="AY224" s="17" t="s">
        <v>150</v>
      </c>
      <c r="BE224" s="230">
        <f>IF(N224="základní",J224,0)</f>
        <v>0</v>
      </c>
      <c r="BF224" s="230">
        <f>IF(N224="snížená",J224,0)</f>
        <v>0</v>
      </c>
      <c r="BG224" s="230">
        <f>IF(N224="zákl. přenesená",J224,0)</f>
        <v>0</v>
      </c>
      <c r="BH224" s="230">
        <f>IF(N224="sníž. přenesená",J224,0)</f>
        <v>0</v>
      </c>
      <c r="BI224" s="230">
        <f>IF(N224="nulová",J224,0)</f>
        <v>0</v>
      </c>
      <c r="BJ224" s="17" t="s">
        <v>84</v>
      </c>
      <c r="BK224" s="230">
        <f>ROUND(I224*H224,2)</f>
        <v>0</v>
      </c>
      <c r="BL224" s="17" t="s">
        <v>194</v>
      </c>
      <c r="BM224" s="229" t="s">
        <v>481</v>
      </c>
    </row>
    <row r="225" s="2" customFormat="1" ht="16.5" customHeight="1">
      <c r="A225" s="38"/>
      <c r="B225" s="39"/>
      <c r="C225" s="218" t="s">
        <v>473</v>
      </c>
      <c r="D225" s="218" t="s">
        <v>152</v>
      </c>
      <c r="E225" s="219" t="s">
        <v>1987</v>
      </c>
      <c r="F225" s="220" t="s">
        <v>1988</v>
      </c>
      <c r="G225" s="221" t="s">
        <v>292</v>
      </c>
      <c r="H225" s="222">
        <v>1</v>
      </c>
      <c r="I225" s="223"/>
      <c r="J225" s="224">
        <f>ROUND(I225*H225,2)</f>
        <v>0</v>
      </c>
      <c r="K225" s="220" t="s">
        <v>1</v>
      </c>
      <c r="L225" s="44"/>
      <c r="M225" s="225" t="s">
        <v>1</v>
      </c>
      <c r="N225" s="226" t="s">
        <v>41</v>
      </c>
      <c r="O225" s="91"/>
      <c r="P225" s="227">
        <f>O225*H225</f>
        <v>0</v>
      </c>
      <c r="Q225" s="227">
        <v>0</v>
      </c>
      <c r="R225" s="227">
        <f>Q225*H225</f>
        <v>0</v>
      </c>
      <c r="S225" s="227">
        <v>0</v>
      </c>
      <c r="T225" s="228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9" t="s">
        <v>194</v>
      </c>
      <c r="AT225" s="229" t="s">
        <v>152</v>
      </c>
      <c r="AU225" s="229" t="s">
        <v>84</v>
      </c>
      <c r="AY225" s="17" t="s">
        <v>150</v>
      </c>
      <c r="BE225" s="230">
        <f>IF(N225="základní",J225,0)</f>
        <v>0</v>
      </c>
      <c r="BF225" s="230">
        <f>IF(N225="snížená",J225,0)</f>
        <v>0</v>
      </c>
      <c r="BG225" s="230">
        <f>IF(N225="zákl. přenesená",J225,0)</f>
        <v>0</v>
      </c>
      <c r="BH225" s="230">
        <f>IF(N225="sníž. přenesená",J225,0)</f>
        <v>0</v>
      </c>
      <c r="BI225" s="230">
        <f>IF(N225="nulová",J225,0)</f>
        <v>0</v>
      </c>
      <c r="BJ225" s="17" t="s">
        <v>84</v>
      </c>
      <c r="BK225" s="230">
        <f>ROUND(I225*H225,2)</f>
        <v>0</v>
      </c>
      <c r="BL225" s="17" t="s">
        <v>194</v>
      </c>
      <c r="BM225" s="229" t="s">
        <v>485</v>
      </c>
    </row>
    <row r="226" s="2" customFormat="1" ht="16.5" customHeight="1">
      <c r="A226" s="38"/>
      <c r="B226" s="39"/>
      <c r="C226" s="218" t="s">
        <v>316</v>
      </c>
      <c r="D226" s="218" t="s">
        <v>152</v>
      </c>
      <c r="E226" s="219" t="s">
        <v>1989</v>
      </c>
      <c r="F226" s="220" t="s">
        <v>1990</v>
      </c>
      <c r="G226" s="221" t="s">
        <v>292</v>
      </c>
      <c r="H226" s="222">
        <v>1</v>
      </c>
      <c r="I226" s="223"/>
      <c r="J226" s="224">
        <f>ROUND(I226*H226,2)</f>
        <v>0</v>
      </c>
      <c r="K226" s="220" t="s">
        <v>1</v>
      </c>
      <c r="L226" s="44"/>
      <c r="M226" s="225" t="s">
        <v>1</v>
      </c>
      <c r="N226" s="226" t="s">
        <v>41</v>
      </c>
      <c r="O226" s="91"/>
      <c r="P226" s="227">
        <f>O226*H226</f>
        <v>0</v>
      </c>
      <c r="Q226" s="227">
        <v>0</v>
      </c>
      <c r="R226" s="227">
        <f>Q226*H226</f>
        <v>0</v>
      </c>
      <c r="S226" s="227">
        <v>0</v>
      </c>
      <c r="T226" s="228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29" t="s">
        <v>194</v>
      </c>
      <c r="AT226" s="229" t="s">
        <v>152</v>
      </c>
      <c r="AU226" s="229" t="s">
        <v>84</v>
      </c>
      <c r="AY226" s="17" t="s">
        <v>150</v>
      </c>
      <c r="BE226" s="230">
        <f>IF(N226="základní",J226,0)</f>
        <v>0</v>
      </c>
      <c r="BF226" s="230">
        <f>IF(N226="snížená",J226,0)</f>
        <v>0</v>
      </c>
      <c r="BG226" s="230">
        <f>IF(N226="zákl. přenesená",J226,0)</f>
        <v>0</v>
      </c>
      <c r="BH226" s="230">
        <f>IF(N226="sníž. přenesená",J226,0)</f>
        <v>0</v>
      </c>
      <c r="BI226" s="230">
        <f>IF(N226="nulová",J226,0)</f>
        <v>0</v>
      </c>
      <c r="BJ226" s="17" t="s">
        <v>84</v>
      </c>
      <c r="BK226" s="230">
        <f>ROUND(I226*H226,2)</f>
        <v>0</v>
      </c>
      <c r="BL226" s="17" t="s">
        <v>194</v>
      </c>
      <c r="BM226" s="229" t="s">
        <v>488</v>
      </c>
    </row>
    <row r="227" s="2" customFormat="1" ht="16.5" customHeight="1">
      <c r="A227" s="38"/>
      <c r="B227" s="39"/>
      <c r="C227" s="218" t="s">
        <v>482</v>
      </c>
      <c r="D227" s="218" t="s">
        <v>152</v>
      </c>
      <c r="E227" s="219" t="s">
        <v>1991</v>
      </c>
      <c r="F227" s="220" t="s">
        <v>1992</v>
      </c>
      <c r="G227" s="221" t="s">
        <v>292</v>
      </c>
      <c r="H227" s="222">
        <v>1</v>
      </c>
      <c r="I227" s="223"/>
      <c r="J227" s="224">
        <f>ROUND(I227*H227,2)</f>
        <v>0</v>
      </c>
      <c r="K227" s="220" t="s">
        <v>1</v>
      </c>
      <c r="L227" s="44"/>
      <c r="M227" s="225" t="s">
        <v>1</v>
      </c>
      <c r="N227" s="226" t="s">
        <v>41</v>
      </c>
      <c r="O227" s="91"/>
      <c r="P227" s="227">
        <f>O227*H227</f>
        <v>0</v>
      </c>
      <c r="Q227" s="227">
        <v>0</v>
      </c>
      <c r="R227" s="227">
        <f>Q227*H227</f>
        <v>0</v>
      </c>
      <c r="S227" s="227">
        <v>0</v>
      </c>
      <c r="T227" s="228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29" t="s">
        <v>194</v>
      </c>
      <c r="AT227" s="229" t="s">
        <v>152</v>
      </c>
      <c r="AU227" s="229" t="s">
        <v>84</v>
      </c>
      <c r="AY227" s="17" t="s">
        <v>150</v>
      </c>
      <c r="BE227" s="230">
        <f>IF(N227="základní",J227,0)</f>
        <v>0</v>
      </c>
      <c r="BF227" s="230">
        <f>IF(N227="snížená",J227,0)</f>
        <v>0</v>
      </c>
      <c r="BG227" s="230">
        <f>IF(N227="zákl. přenesená",J227,0)</f>
        <v>0</v>
      </c>
      <c r="BH227" s="230">
        <f>IF(N227="sníž. přenesená",J227,0)</f>
        <v>0</v>
      </c>
      <c r="BI227" s="230">
        <f>IF(N227="nulová",J227,0)</f>
        <v>0</v>
      </c>
      <c r="BJ227" s="17" t="s">
        <v>84</v>
      </c>
      <c r="BK227" s="230">
        <f>ROUND(I227*H227,2)</f>
        <v>0</v>
      </c>
      <c r="BL227" s="17" t="s">
        <v>194</v>
      </c>
      <c r="BM227" s="229" t="s">
        <v>492</v>
      </c>
    </row>
    <row r="228" s="2" customFormat="1" ht="21.75" customHeight="1">
      <c r="A228" s="38"/>
      <c r="B228" s="39"/>
      <c r="C228" s="218" t="s">
        <v>319</v>
      </c>
      <c r="D228" s="218" t="s">
        <v>152</v>
      </c>
      <c r="E228" s="219" t="s">
        <v>1993</v>
      </c>
      <c r="F228" s="220" t="s">
        <v>1994</v>
      </c>
      <c r="G228" s="221" t="s">
        <v>189</v>
      </c>
      <c r="H228" s="222">
        <v>0.34999999999999998</v>
      </c>
      <c r="I228" s="223"/>
      <c r="J228" s="224">
        <f>ROUND(I228*H228,2)</f>
        <v>0</v>
      </c>
      <c r="K228" s="220" t="s">
        <v>1</v>
      </c>
      <c r="L228" s="44"/>
      <c r="M228" s="225" t="s">
        <v>1</v>
      </c>
      <c r="N228" s="226" t="s">
        <v>41</v>
      </c>
      <c r="O228" s="91"/>
      <c r="P228" s="227">
        <f>O228*H228</f>
        <v>0</v>
      </c>
      <c r="Q228" s="227">
        <v>0</v>
      </c>
      <c r="R228" s="227">
        <f>Q228*H228</f>
        <v>0</v>
      </c>
      <c r="S228" s="227">
        <v>0</v>
      </c>
      <c r="T228" s="228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29" t="s">
        <v>194</v>
      </c>
      <c r="AT228" s="229" t="s">
        <v>152</v>
      </c>
      <c r="AU228" s="229" t="s">
        <v>84</v>
      </c>
      <c r="AY228" s="17" t="s">
        <v>150</v>
      </c>
      <c r="BE228" s="230">
        <f>IF(N228="základní",J228,0)</f>
        <v>0</v>
      </c>
      <c r="BF228" s="230">
        <f>IF(N228="snížená",J228,0)</f>
        <v>0</v>
      </c>
      <c r="BG228" s="230">
        <f>IF(N228="zákl. přenesená",J228,0)</f>
        <v>0</v>
      </c>
      <c r="BH228" s="230">
        <f>IF(N228="sníž. přenesená",J228,0)</f>
        <v>0</v>
      </c>
      <c r="BI228" s="230">
        <f>IF(N228="nulová",J228,0)</f>
        <v>0</v>
      </c>
      <c r="BJ228" s="17" t="s">
        <v>84</v>
      </c>
      <c r="BK228" s="230">
        <f>ROUND(I228*H228,2)</f>
        <v>0</v>
      </c>
      <c r="BL228" s="17" t="s">
        <v>194</v>
      </c>
      <c r="BM228" s="229" t="s">
        <v>495</v>
      </c>
    </row>
    <row r="229" s="12" customFormat="1" ht="25.92" customHeight="1">
      <c r="A229" s="12"/>
      <c r="B229" s="202"/>
      <c r="C229" s="203"/>
      <c r="D229" s="204" t="s">
        <v>75</v>
      </c>
      <c r="E229" s="205" t="s">
        <v>1995</v>
      </c>
      <c r="F229" s="205" t="s">
        <v>1996</v>
      </c>
      <c r="G229" s="203"/>
      <c r="H229" s="203"/>
      <c r="I229" s="206"/>
      <c r="J229" s="207">
        <f>BK229</f>
        <v>0</v>
      </c>
      <c r="K229" s="203"/>
      <c r="L229" s="208"/>
      <c r="M229" s="209"/>
      <c r="N229" s="210"/>
      <c r="O229" s="210"/>
      <c r="P229" s="211">
        <f>SUM(P230:P233)</f>
        <v>0</v>
      </c>
      <c r="Q229" s="210"/>
      <c r="R229" s="211">
        <f>SUM(R230:R233)</f>
        <v>0</v>
      </c>
      <c r="S229" s="210"/>
      <c r="T229" s="212">
        <f>SUM(T230:T233)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13" t="s">
        <v>86</v>
      </c>
      <c r="AT229" s="214" t="s">
        <v>75</v>
      </c>
      <c r="AU229" s="214" t="s">
        <v>76</v>
      </c>
      <c r="AY229" s="213" t="s">
        <v>150</v>
      </c>
      <c r="BK229" s="215">
        <f>SUM(BK230:BK233)</f>
        <v>0</v>
      </c>
    </row>
    <row r="230" s="2" customFormat="1" ht="16.5" customHeight="1">
      <c r="A230" s="38"/>
      <c r="B230" s="39"/>
      <c r="C230" s="218" t="s">
        <v>489</v>
      </c>
      <c r="D230" s="218" t="s">
        <v>152</v>
      </c>
      <c r="E230" s="219" t="s">
        <v>1997</v>
      </c>
      <c r="F230" s="220" t="s">
        <v>1998</v>
      </c>
      <c r="G230" s="221" t="s">
        <v>1244</v>
      </c>
      <c r="H230" s="222">
        <v>1</v>
      </c>
      <c r="I230" s="223"/>
      <c r="J230" s="224">
        <f>ROUND(I230*H230,2)</f>
        <v>0</v>
      </c>
      <c r="K230" s="220" t="s">
        <v>1</v>
      </c>
      <c r="L230" s="44"/>
      <c r="M230" s="225" t="s">
        <v>1</v>
      </c>
      <c r="N230" s="226" t="s">
        <v>41</v>
      </c>
      <c r="O230" s="91"/>
      <c r="P230" s="227">
        <f>O230*H230</f>
        <v>0</v>
      </c>
      <c r="Q230" s="227">
        <v>0</v>
      </c>
      <c r="R230" s="227">
        <f>Q230*H230</f>
        <v>0</v>
      </c>
      <c r="S230" s="227">
        <v>0</v>
      </c>
      <c r="T230" s="228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29" t="s">
        <v>194</v>
      </c>
      <c r="AT230" s="229" t="s">
        <v>152</v>
      </c>
      <c r="AU230" s="229" t="s">
        <v>84</v>
      </c>
      <c r="AY230" s="17" t="s">
        <v>150</v>
      </c>
      <c r="BE230" s="230">
        <f>IF(N230="základní",J230,0)</f>
        <v>0</v>
      </c>
      <c r="BF230" s="230">
        <f>IF(N230="snížená",J230,0)</f>
        <v>0</v>
      </c>
      <c r="BG230" s="230">
        <f>IF(N230="zákl. přenesená",J230,0)</f>
        <v>0</v>
      </c>
      <c r="BH230" s="230">
        <f>IF(N230="sníž. přenesená",J230,0)</f>
        <v>0</v>
      </c>
      <c r="BI230" s="230">
        <f>IF(N230="nulová",J230,0)</f>
        <v>0</v>
      </c>
      <c r="BJ230" s="17" t="s">
        <v>84</v>
      </c>
      <c r="BK230" s="230">
        <f>ROUND(I230*H230,2)</f>
        <v>0</v>
      </c>
      <c r="BL230" s="17" t="s">
        <v>194</v>
      </c>
      <c r="BM230" s="229" t="s">
        <v>499</v>
      </c>
    </row>
    <row r="231" s="2" customFormat="1" ht="16.5" customHeight="1">
      <c r="A231" s="38"/>
      <c r="B231" s="39"/>
      <c r="C231" s="218" t="s">
        <v>323</v>
      </c>
      <c r="D231" s="218" t="s">
        <v>152</v>
      </c>
      <c r="E231" s="219" t="s">
        <v>1999</v>
      </c>
      <c r="F231" s="220" t="s">
        <v>2000</v>
      </c>
      <c r="G231" s="221" t="s">
        <v>1244</v>
      </c>
      <c r="H231" s="222">
        <v>1</v>
      </c>
      <c r="I231" s="223"/>
      <c r="J231" s="224">
        <f>ROUND(I231*H231,2)</f>
        <v>0</v>
      </c>
      <c r="K231" s="220" t="s">
        <v>1</v>
      </c>
      <c r="L231" s="44"/>
      <c r="M231" s="225" t="s">
        <v>1</v>
      </c>
      <c r="N231" s="226" t="s">
        <v>41</v>
      </c>
      <c r="O231" s="91"/>
      <c r="P231" s="227">
        <f>O231*H231</f>
        <v>0</v>
      </c>
      <c r="Q231" s="227">
        <v>0</v>
      </c>
      <c r="R231" s="227">
        <f>Q231*H231</f>
        <v>0</v>
      </c>
      <c r="S231" s="227">
        <v>0</v>
      </c>
      <c r="T231" s="228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29" t="s">
        <v>194</v>
      </c>
      <c r="AT231" s="229" t="s">
        <v>152</v>
      </c>
      <c r="AU231" s="229" t="s">
        <v>84</v>
      </c>
      <c r="AY231" s="17" t="s">
        <v>150</v>
      </c>
      <c r="BE231" s="230">
        <f>IF(N231="základní",J231,0)</f>
        <v>0</v>
      </c>
      <c r="BF231" s="230">
        <f>IF(N231="snížená",J231,0)</f>
        <v>0</v>
      </c>
      <c r="BG231" s="230">
        <f>IF(N231="zákl. přenesená",J231,0)</f>
        <v>0</v>
      </c>
      <c r="BH231" s="230">
        <f>IF(N231="sníž. přenesená",J231,0)</f>
        <v>0</v>
      </c>
      <c r="BI231" s="230">
        <f>IF(N231="nulová",J231,0)</f>
        <v>0</v>
      </c>
      <c r="BJ231" s="17" t="s">
        <v>84</v>
      </c>
      <c r="BK231" s="230">
        <f>ROUND(I231*H231,2)</f>
        <v>0</v>
      </c>
      <c r="BL231" s="17" t="s">
        <v>194</v>
      </c>
      <c r="BM231" s="229" t="s">
        <v>502</v>
      </c>
    </row>
    <row r="232" s="2" customFormat="1">
      <c r="A232" s="38"/>
      <c r="B232" s="39"/>
      <c r="C232" s="218" t="s">
        <v>496</v>
      </c>
      <c r="D232" s="218" t="s">
        <v>152</v>
      </c>
      <c r="E232" s="219" t="s">
        <v>2001</v>
      </c>
      <c r="F232" s="220" t="s">
        <v>2002</v>
      </c>
      <c r="G232" s="221" t="s">
        <v>292</v>
      </c>
      <c r="H232" s="222">
        <v>1</v>
      </c>
      <c r="I232" s="223"/>
      <c r="J232" s="224">
        <f>ROUND(I232*H232,2)</f>
        <v>0</v>
      </c>
      <c r="K232" s="220" t="s">
        <v>1</v>
      </c>
      <c r="L232" s="44"/>
      <c r="M232" s="225" t="s">
        <v>1</v>
      </c>
      <c r="N232" s="226" t="s">
        <v>41</v>
      </c>
      <c r="O232" s="91"/>
      <c r="P232" s="227">
        <f>O232*H232</f>
        <v>0</v>
      </c>
      <c r="Q232" s="227">
        <v>0</v>
      </c>
      <c r="R232" s="227">
        <f>Q232*H232</f>
        <v>0</v>
      </c>
      <c r="S232" s="227">
        <v>0</v>
      </c>
      <c r="T232" s="228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29" t="s">
        <v>194</v>
      </c>
      <c r="AT232" s="229" t="s">
        <v>152</v>
      </c>
      <c r="AU232" s="229" t="s">
        <v>84</v>
      </c>
      <c r="AY232" s="17" t="s">
        <v>150</v>
      </c>
      <c r="BE232" s="230">
        <f>IF(N232="základní",J232,0)</f>
        <v>0</v>
      </c>
      <c r="BF232" s="230">
        <f>IF(N232="snížená",J232,0)</f>
        <v>0</v>
      </c>
      <c r="BG232" s="230">
        <f>IF(N232="zákl. přenesená",J232,0)</f>
        <v>0</v>
      </c>
      <c r="BH232" s="230">
        <f>IF(N232="sníž. přenesená",J232,0)</f>
        <v>0</v>
      </c>
      <c r="BI232" s="230">
        <f>IF(N232="nulová",J232,0)</f>
        <v>0</v>
      </c>
      <c r="BJ232" s="17" t="s">
        <v>84</v>
      </c>
      <c r="BK232" s="230">
        <f>ROUND(I232*H232,2)</f>
        <v>0</v>
      </c>
      <c r="BL232" s="17" t="s">
        <v>194</v>
      </c>
      <c r="BM232" s="229" t="s">
        <v>507</v>
      </c>
    </row>
    <row r="233" s="2" customFormat="1">
      <c r="A233" s="38"/>
      <c r="B233" s="39"/>
      <c r="C233" s="218" t="s">
        <v>327</v>
      </c>
      <c r="D233" s="218" t="s">
        <v>152</v>
      </c>
      <c r="E233" s="219" t="s">
        <v>2003</v>
      </c>
      <c r="F233" s="220" t="s">
        <v>2004</v>
      </c>
      <c r="G233" s="221" t="s">
        <v>292</v>
      </c>
      <c r="H233" s="222">
        <v>1</v>
      </c>
      <c r="I233" s="223"/>
      <c r="J233" s="224">
        <f>ROUND(I233*H233,2)</f>
        <v>0</v>
      </c>
      <c r="K233" s="220" t="s">
        <v>1</v>
      </c>
      <c r="L233" s="44"/>
      <c r="M233" s="225" t="s">
        <v>1</v>
      </c>
      <c r="N233" s="226" t="s">
        <v>41</v>
      </c>
      <c r="O233" s="91"/>
      <c r="P233" s="227">
        <f>O233*H233</f>
        <v>0</v>
      </c>
      <c r="Q233" s="227">
        <v>0</v>
      </c>
      <c r="R233" s="227">
        <f>Q233*H233</f>
        <v>0</v>
      </c>
      <c r="S233" s="227">
        <v>0</v>
      </c>
      <c r="T233" s="228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29" t="s">
        <v>194</v>
      </c>
      <c r="AT233" s="229" t="s">
        <v>152</v>
      </c>
      <c r="AU233" s="229" t="s">
        <v>84</v>
      </c>
      <c r="AY233" s="17" t="s">
        <v>150</v>
      </c>
      <c r="BE233" s="230">
        <f>IF(N233="základní",J233,0)</f>
        <v>0</v>
      </c>
      <c r="BF233" s="230">
        <f>IF(N233="snížená",J233,0)</f>
        <v>0</v>
      </c>
      <c r="BG233" s="230">
        <f>IF(N233="zákl. přenesená",J233,0)</f>
        <v>0</v>
      </c>
      <c r="BH233" s="230">
        <f>IF(N233="sníž. přenesená",J233,0)</f>
        <v>0</v>
      </c>
      <c r="BI233" s="230">
        <f>IF(N233="nulová",J233,0)</f>
        <v>0</v>
      </c>
      <c r="BJ233" s="17" t="s">
        <v>84</v>
      </c>
      <c r="BK233" s="230">
        <f>ROUND(I233*H233,2)</f>
        <v>0</v>
      </c>
      <c r="BL233" s="17" t="s">
        <v>194</v>
      </c>
      <c r="BM233" s="229" t="s">
        <v>512</v>
      </c>
    </row>
    <row r="234" s="12" customFormat="1" ht="25.92" customHeight="1">
      <c r="A234" s="12"/>
      <c r="B234" s="202"/>
      <c r="C234" s="203"/>
      <c r="D234" s="204" t="s">
        <v>75</v>
      </c>
      <c r="E234" s="205" t="s">
        <v>2005</v>
      </c>
      <c r="F234" s="205" t="s">
        <v>2006</v>
      </c>
      <c r="G234" s="203"/>
      <c r="H234" s="203"/>
      <c r="I234" s="206"/>
      <c r="J234" s="207">
        <f>BK234</f>
        <v>0</v>
      </c>
      <c r="K234" s="203"/>
      <c r="L234" s="208"/>
      <c r="M234" s="209"/>
      <c r="N234" s="210"/>
      <c r="O234" s="210"/>
      <c r="P234" s="211">
        <f>SUM(P235:P241)</f>
        <v>0</v>
      </c>
      <c r="Q234" s="210"/>
      <c r="R234" s="211">
        <f>SUM(R235:R241)</f>
        <v>0</v>
      </c>
      <c r="S234" s="210"/>
      <c r="T234" s="212">
        <f>SUM(T235:T241)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213" t="s">
        <v>86</v>
      </c>
      <c r="AT234" s="214" t="s">
        <v>75</v>
      </c>
      <c r="AU234" s="214" t="s">
        <v>76</v>
      </c>
      <c r="AY234" s="213" t="s">
        <v>150</v>
      </c>
      <c r="BK234" s="215">
        <f>SUM(BK235:BK241)</f>
        <v>0</v>
      </c>
    </row>
    <row r="235" s="2" customFormat="1" ht="16.5" customHeight="1">
      <c r="A235" s="38"/>
      <c r="B235" s="39"/>
      <c r="C235" s="218" t="s">
        <v>504</v>
      </c>
      <c r="D235" s="218" t="s">
        <v>152</v>
      </c>
      <c r="E235" s="219" t="s">
        <v>2007</v>
      </c>
      <c r="F235" s="220" t="s">
        <v>2008</v>
      </c>
      <c r="G235" s="221" t="s">
        <v>292</v>
      </c>
      <c r="H235" s="222">
        <v>1</v>
      </c>
      <c r="I235" s="223"/>
      <c r="J235" s="224">
        <f>ROUND(I235*H235,2)</f>
        <v>0</v>
      </c>
      <c r="K235" s="220" t="s">
        <v>1</v>
      </c>
      <c r="L235" s="44"/>
      <c r="M235" s="225" t="s">
        <v>1</v>
      </c>
      <c r="N235" s="226" t="s">
        <v>41</v>
      </c>
      <c r="O235" s="91"/>
      <c r="P235" s="227">
        <f>O235*H235</f>
        <v>0</v>
      </c>
      <c r="Q235" s="227">
        <v>0</v>
      </c>
      <c r="R235" s="227">
        <f>Q235*H235</f>
        <v>0</v>
      </c>
      <c r="S235" s="227">
        <v>0</v>
      </c>
      <c r="T235" s="228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29" t="s">
        <v>194</v>
      </c>
      <c r="AT235" s="229" t="s">
        <v>152</v>
      </c>
      <c r="AU235" s="229" t="s">
        <v>84</v>
      </c>
      <c r="AY235" s="17" t="s">
        <v>150</v>
      </c>
      <c r="BE235" s="230">
        <f>IF(N235="základní",J235,0)</f>
        <v>0</v>
      </c>
      <c r="BF235" s="230">
        <f>IF(N235="snížená",J235,0)</f>
        <v>0</v>
      </c>
      <c r="BG235" s="230">
        <f>IF(N235="zákl. přenesená",J235,0)</f>
        <v>0</v>
      </c>
      <c r="BH235" s="230">
        <f>IF(N235="sníž. přenesená",J235,0)</f>
        <v>0</v>
      </c>
      <c r="BI235" s="230">
        <f>IF(N235="nulová",J235,0)</f>
        <v>0</v>
      </c>
      <c r="BJ235" s="17" t="s">
        <v>84</v>
      </c>
      <c r="BK235" s="230">
        <f>ROUND(I235*H235,2)</f>
        <v>0</v>
      </c>
      <c r="BL235" s="17" t="s">
        <v>194</v>
      </c>
      <c r="BM235" s="229" t="s">
        <v>519</v>
      </c>
    </row>
    <row r="236" s="2" customFormat="1">
      <c r="A236" s="38"/>
      <c r="B236" s="39"/>
      <c r="C236" s="218" t="s">
        <v>332</v>
      </c>
      <c r="D236" s="218" t="s">
        <v>152</v>
      </c>
      <c r="E236" s="219" t="s">
        <v>2009</v>
      </c>
      <c r="F236" s="220" t="s">
        <v>2010</v>
      </c>
      <c r="G236" s="221" t="s">
        <v>292</v>
      </c>
      <c r="H236" s="222">
        <v>4</v>
      </c>
      <c r="I236" s="223"/>
      <c r="J236" s="224">
        <f>ROUND(I236*H236,2)</f>
        <v>0</v>
      </c>
      <c r="K236" s="220" t="s">
        <v>1</v>
      </c>
      <c r="L236" s="44"/>
      <c r="M236" s="225" t="s">
        <v>1</v>
      </c>
      <c r="N236" s="226" t="s">
        <v>41</v>
      </c>
      <c r="O236" s="91"/>
      <c r="P236" s="227">
        <f>O236*H236</f>
        <v>0</v>
      </c>
      <c r="Q236" s="227">
        <v>0</v>
      </c>
      <c r="R236" s="227">
        <f>Q236*H236</f>
        <v>0</v>
      </c>
      <c r="S236" s="227">
        <v>0</v>
      </c>
      <c r="T236" s="228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29" t="s">
        <v>194</v>
      </c>
      <c r="AT236" s="229" t="s">
        <v>152</v>
      </c>
      <c r="AU236" s="229" t="s">
        <v>84</v>
      </c>
      <c r="AY236" s="17" t="s">
        <v>150</v>
      </c>
      <c r="BE236" s="230">
        <f>IF(N236="základní",J236,0)</f>
        <v>0</v>
      </c>
      <c r="BF236" s="230">
        <f>IF(N236="snížená",J236,0)</f>
        <v>0</v>
      </c>
      <c r="BG236" s="230">
        <f>IF(N236="zákl. přenesená",J236,0)</f>
        <v>0</v>
      </c>
      <c r="BH236" s="230">
        <f>IF(N236="sníž. přenesená",J236,0)</f>
        <v>0</v>
      </c>
      <c r="BI236" s="230">
        <f>IF(N236="nulová",J236,0)</f>
        <v>0</v>
      </c>
      <c r="BJ236" s="17" t="s">
        <v>84</v>
      </c>
      <c r="BK236" s="230">
        <f>ROUND(I236*H236,2)</f>
        <v>0</v>
      </c>
      <c r="BL236" s="17" t="s">
        <v>194</v>
      </c>
      <c r="BM236" s="229" t="s">
        <v>523</v>
      </c>
    </row>
    <row r="237" s="2" customFormat="1" ht="21.75" customHeight="1">
      <c r="A237" s="38"/>
      <c r="B237" s="39"/>
      <c r="C237" s="218" t="s">
        <v>516</v>
      </c>
      <c r="D237" s="218" t="s">
        <v>152</v>
      </c>
      <c r="E237" s="219" t="s">
        <v>2011</v>
      </c>
      <c r="F237" s="220" t="s">
        <v>2012</v>
      </c>
      <c r="G237" s="221" t="s">
        <v>292</v>
      </c>
      <c r="H237" s="222">
        <v>1</v>
      </c>
      <c r="I237" s="223"/>
      <c r="J237" s="224">
        <f>ROUND(I237*H237,2)</f>
        <v>0</v>
      </c>
      <c r="K237" s="220" t="s">
        <v>1</v>
      </c>
      <c r="L237" s="44"/>
      <c r="M237" s="225" t="s">
        <v>1</v>
      </c>
      <c r="N237" s="226" t="s">
        <v>41</v>
      </c>
      <c r="O237" s="91"/>
      <c r="P237" s="227">
        <f>O237*H237</f>
        <v>0</v>
      </c>
      <c r="Q237" s="227">
        <v>0</v>
      </c>
      <c r="R237" s="227">
        <f>Q237*H237</f>
        <v>0</v>
      </c>
      <c r="S237" s="227">
        <v>0</v>
      </c>
      <c r="T237" s="228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29" t="s">
        <v>194</v>
      </c>
      <c r="AT237" s="229" t="s">
        <v>152</v>
      </c>
      <c r="AU237" s="229" t="s">
        <v>84</v>
      </c>
      <c r="AY237" s="17" t="s">
        <v>150</v>
      </c>
      <c r="BE237" s="230">
        <f>IF(N237="základní",J237,0)</f>
        <v>0</v>
      </c>
      <c r="BF237" s="230">
        <f>IF(N237="snížená",J237,0)</f>
        <v>0</v>
      </c>
      <c r="BG237" s="230">
        <f>IF(N237="zákl. přenesená",J237,0)</f>
        <v>0</v>
      </c>
      <c r="BH237" s="230">
        <f>IF(N237="sníž. přenesená",J237,0)</f>
        <v>0</v>
      </c>
      <c r="BI237" s="230">
        <f>IF(N237="nulová",J237,0)</f>
        <v>0</v>
      </c>
      <c r="BJ237" s="17" t="s">
        <v>84</v>
      </c>
      <c r="BK237" s="230">
        <f>ROUND(I237*H237,2)</f>
        <v>0</v>
      </c>
      <c r="BL237" s="17" t="s">
        <v>194</v>
      </c>
      <c r="BM237" s="229" t="s">
        <v>527</v>
      </c>
    </row>
    <row r="238" s="2" customFormat="1">
      <c r="A238" s="38"/>
      <c r="B238" s="39"/>
      <c r="C238" s="218" t="s">
        <v>336</v>
      </c>
      <c r="D238" s="218" t="s">
        <v>152</v>
      </c>
      <c r="E238" s="219" t="s">
        <v>2013</v>
      </c>
      <c r="F238" s="220" t="s">
        <v>2014</v>
      </c>
      <c r="G238" s="221" t="s">
        <v>292</v>
      </c>
      <c r="H238" s="222">
        <v>1</v>
      </c>
      <c r="I238" s="223"/>
      <c r="J238" s="224">
        <f>ROUND(I238*H238,2)</f>
        <v>0</v>
      </c>
      <c r="K238" s="220" t="s">
        <v>1</v>
      </c>
      <c r="L238" s="44"/>
      <c r="M238" s="225" t="s">
        <v>1</v>
      </c>
      <c r="N238" s="226" t="s">
        <v>41</v>
      </c>
      <c r="O238" s="91"/>
      <c r="P238" s="227">
        <f>O238*H238</f>
        <v>0</v>
      </c>
      <c r="Q238" s="227">
        <v>0</v>
      </c>
      <c r="R238" s="227">
        <f>Q238*H238</f>
        <v>0</v>
      </c>
      <c r="S238" s="227">
        <v>0</v>
      </c>
      <c r="T238" s="228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29" t="s">
        <v>194</v>
      </c>
      <c r="AT238" s="229" t="s">
        <v>152</v>
      </c>
      <c r="AU238" s="229" t="s">
        <v>84</v>
      </c>
      <c r="AY238" s="17" t="s">
        <v>150</v>
      </c>
      <c r="BE238" s="230">
        <f>IF(N238="základní",J238,0)</f>
        <v>0</v>
      </c>
      <c r="BF238" s="230">
        <f>IF(N238="snížená",J238,0)</f>
        <v>0</v>
      </c>
      <c r="BG238" s="230">
        <f>IF(N238="zákl. přenesená",J238,0)</f>
        <v>0</v>
      </c>
      <c r="BH238" s="230">
        <f>IF(N238="sníž. přenesená",J238,0)</f>
        <v>0</v>
      </c>
      <c r="BI238" s="230">
        <f>IF(N238="nulová",J238,0)</f>
        <v>0</v>
      </c>
      <c r="BJ238" s="17" t="s">
        <v>84</v>
      </c>
      <c r="BK238" s="230">
        <f>ROUND(I238*H238,2)</f>
        <v>0</v>
      </c>
      <c r="BL238" s="17" t="s">
        <v>194</v>
      </c>
      <c r="BM238" s="229" t="s">
        <v>532</v>
      </c>
    </row>
    <row r="239" s="2" customFormat="1">
      <c r="A239" s="38"/>
      <c r="B239" s="39"/>
      <c r="C239" s="218" t="s">
        <v>524</v>
      </c>
      <c r="D239" s="218" t="s">
        <v>152</v>
      </c>
      <c r="E239" s="219" t="s">
        <v>2015</v>
      </c>
      <c r="F239" s="220" t="s">
        <v>2016</v>
      </c>
      <c r="G239" s="221" t="s">
        <v>292</v>
      </c>
      <c r="H239" s="222">
        <v>1</v>
      </c>
      <c r="I239" s="223"/>
      <c r="J239" s="224">
        <f>ROUND(I239*H239,2)</f>
        <v>0</v>
      </c>
      <c r="K239" s="220" t="s">
        <v>1</v>
      </c>
      <c r="L239" s="44"/>
      <c r="M239" s="225" t="s">
        <v>1</v>
      </c>
      <c r="N239" s="226" t="s">
        <v>41</v>
      </c>
      <c r="O239" s="91"/>
      <c r="P239" s="227">
        <f>O239*H239</f>
        <v>0</v>
      </c>
      <c r="Q239" s="227">
        <v>0</v>
      </c>
      <c r="R239" s="227">
        <f>Q239*H239</f>
        <v>0</v>
      </c>
      <c r="S239" s="227">
        <v>0</v>
      </c>
      <c r="T239" s="228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29" t="s">
        <v>194</v>
      </c>
      <c r="AT239" s="229" t="s">
        <v>152</v>
      </c>
      <c r="AU239" s="229" t="s">
        <v>84</v>
      </c>
      <c r="AY239" s="17" t="s">
        <v>150</v>
      </c>
      <c r="BE239" s="230">
        <f>IF(N239="základní",J239,0)</f>
        <v>0</v>
      </c>
      <c r="BF239" s="230">
        <f>IF(N239="snížená",J239,0)</f>
        <v>0</v>
      </c>
      <c r="BG239" s="230">
        <f>IF(N239="zákl. přenesená",J239,0)</f>
        <v>0</v>
      </c>
      <c r="BH239" s="230">
        <f>IF(N239="sníž. přenesená",J239,0)</f>
        <v>0</v>
      </c>
      <c r="BI239" s="230">
        <f>IF(N239="nulová",J239,0)</f>
        <v>0</v>
      </c>
      <c r="BJ239" s="17" t="s">
        <v>84</v>
      </c>
      <c r="BK239" s="230">
        <f>ROUND(I239*H239,2)</f>
        <v>0</v>
      </c>
      <c r="BL239" s="17" t="s">
        <v>194</v>
      </c>
      <c r="BM239" s="229" t="s">
        <v>536</v>
      </c>
    </row>
    <row r="240" s="2" customFormat="1" ht="16.5" customHeight="1">
      <c r="A240" s="38"/>
      <c r="B240" s="39"/>
      <c r="C240" s="218" t="s">
        <v>342</v>
      </c>
      <c r="D240" s="218" t="s">
        <v>152</v>
      </c>
      <c r="E240" s="219" t="s">
        <v>2017</v>
      </c>
      <c r="F240" s="220" t="s">
        <v>2018</v>
      </c>
      <c r="G240" s="221" t="s">
        <v>292</v>
      </c>
      <c r="H240" s="222">
        <v>1</v>
      </c>
      <c r="I240" s="223"/>
      <c r="J240" s="224">
        <f>ROUND(I240*H240,2)</f>
        <v>0</v>
      </c>
      <c r="K240" s="220" t="s">
        <v>1</v>
      </c>
      <c r="L240" s="44"/>
      <c r="M240" s="225" t="s">
        <v>1</v>
      </c>
      <c r="N240" s="226" t="s">
        <v>41</v>
      </c>
      <c r="O240" s="91"/>
      <c r="P240" s="227">
        <f>O240*H240</f>
        <v>0</v>
      </c>
      <c r="Q240" s="227">
        <v>0</v>
      </c>
      <c r="R240" s="227">
        <f>Q240*H240</f>
        <v>0</v>
      </c>
      <c r="S240" s="227">
        <v>0</v>
      </c>
      <c r="T240" s="228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29" t="s">
        <v>194</v>
      </c>
      <c r="AT240" s="229" t="s">
        <v>152</v>
      </c>
      <c r="AU240" s="229" t="s">
        <v>84</v>
      </c>
      <c r="AY240" s="17" t="s">
        <v>150</v>
      </c>
      <c r="BE240" s="230">
        <f>IF(N240="základní",J240,0)</f>
        <v>0</v>
      </c>
      <c r="BF240" s="230">
        <f>IF(N240="snížená",J240,0)</f>
        <v>0</v>
      </c>
      <c r="BG240" s="230">
        <f>IF(N240="zákl. přenesená",J240,0)</f>
        <v>0</v>
      </c>
      <c r="BH240" s="230">
        <f>IF(N240="sníž. přenesená",J240,0)</f>
        <v>0</v>
      </c>
      <c r="BI240" s="230">
        <f>IF(N240="nulová",J240,0)</f>
        <v>0</v>
      </c>
      <c r="BJ240" s="17" t="s">
        <v>84</v>
      </c>
      <c r="BK240" s="230">
        <f>ROUND(I240*H240,2)</f>
        <v>0</v>
      </c>
      <c r="BL240" s="17" t="s">
        <v>194</v>
      </c>
      <c r="BM240" s="229" t="s">
        <v>541</v>
      </c>
    </row>
    <row r="241" s="2" customFormat="1" ht="16.5" customHeight="1">
      <c r="A241" s="38"/>
      <c r="B241" s="39"/>
      <c r="C241" s="218" t="s">
        <v>533</v>
      </c>
      <c r="D241" s="218" t="s">
        <v>152</v>
      </c>
      <c r="E241" s="219" t="s">
        <v>2019</v>
      </c>
      <c r="F241" s="220" t="s">
        <v>2020</v>
      </c>
      <c r="G241" s="221" t="s">
        <v>189</v>
      </c>
      <c r="H241" s="222">
        <v>0.002</v>
      </c>
      <c r="I241" s="223"/>
      <c r="J241" s="224">
        <f>ROUND(I241*H241,2)</f>
        <v>0</v>
      </c>
      <c r="K241" s="220" t="s">
        <v>1</v>
      </c>
      <c r="L241" s="44"/>
      <c r="M241" s="279" t="s">
        <v>1</v>
      </c>
      <c r="N241" s="280" t="s">
        <v>41</v>
      </c>
      <c r="O241" s="281"/>
      <c r="P241" s="282">
        <f>O241*H241</f>
        <v>0</v>
      </c>
      <c r="Q241" s="282">
        <v>0</v>
      </c>
      <c r="R241" s="282">
        <f>Q241*H241</f>
        <v>0</v>
      </c>
      <c r="S241" s="282">
        <v>0</v>
      </c>
      <c r="T241" s="283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29" t="s">
        <v>194</v>
      </c>
      <c r="AT241" s="229" t="s">
        <v>152</v>
      </c>
      <c r="AU241" s="229" t="s">
        <v>84</v>
      </c>
      <c r="AY241" s="17" t="s">
        <v>150</v>
      </c>
      <c r="BE241" s="230">
        <f>IF(N241="základní",J241,0)</f>
        <v>0</v>
      </c>
      <c r="BF241" s="230">
        <f>IF(N241="snížená",J241,0)</f>
        <v>0</v>
      </c>
      <c r="BG241" s="230">
        <f>IF(N241="zákl. přenesená",J241,0)</f>
        <v>0</v>
      </c>
      <c r="BH241" s="230">
        <f>IF(N241="sníž. přenesená",J241,0)</f>
        <v>0</v>
      </c>
      <c r="BI241" s="230">
        <f>IF(N241="nulová",J241,0)</f>
        <v>0</v>
      </c>
      <c r="BJ241" s="17" t="s">
        <v>84</v>
      </c>
      <c r="BK241" s="230">
        <f>ROUND(I241*H241,2)</f>
        <v>0</v>
      </c>
      <c r="BL241" s="17" t="s">
        <v>194</v>
      </c>
      <c r="BM241" s="229" t="s">
        <v>545</v>
      </c>
    </row>
    <row r="242" s="2" customFormat="1" ht="6.96" customHeight="1">
      <c r="A242" s="38"/>
      <c r="B242" s="66"/>
      <c r="C242" s="67"/>
      <c r="D242" s="67"/>
      <c r="E242" s="67"/>
      <c r="F242" s="67"/>
      <c r="G242" s="67"/>
      <c r="H242" s="67"/>
      <c r="I242" s="67"/>
      <c r="J242" s="67"/>
      <c r="K242" s="67"/>
      <c r="L242" s="44"/>
      <c r="M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</row>
  </sheetData>
  <sheetProtection sheet="1" autoFilter="0" formatColumns="0" formatRows="0" objects="1" scenarios="1" spinCount="100000" saltValue="tw72Bbxdq13PPM2eVCpbOgLFDj5lPWGQD7hMHKA4eBIETeeYw+yfO4S0Y2yqba0VHYDui3z7izP+w1U1KGIYhg==" hashValue="hqxwaA05yBvDdAqLCvTntVZCcuN5VPwvu9pXK1uLsBDHXxrLK9rZ4JmrIIcEoO/DYn04cc92ck5BqB+aloDo5Q==" algorithmName="SHA-512" password="CC35"/>
  <autoFilter ref="C124:K241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98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106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Návštěvnické centrum turistické oblasti Králický Sněžník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107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2021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4. 1. 2021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109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ROUND(J122,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ROUND((SUM(BE122:BE149)),  2)</f>
        <v>0</v>
      </c>
      <c r="G33" s="38"/>
      <c r="H33" s="38"/>
      <c r="I33" s="155">
        <v>0.20999999999999999</v>
      </c>
      <c r="J33" s="154">
        <f>ROUND(((SUM(BE122:BE149))*I33),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ROUND((SUM(BF122:BF149)),  2)</f>
        <v>0</v>
      </c>
      <c r="G34" s="38"/>
      <c r="H34" s="38"/>
      <c r="I34" s="155">
        <v>0.14999999999999999</v>
      </c>
      <c r="J34" s="154">
        <f>ROUND(((SUM(BF122:BF149))*I34),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ROUND((SUM(BG122:BG149)),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ROUND((SUM(BH122:BH149)),  2)</f>
        <v>0</v>
      </c>
      <c r="G36" s="38"/>
      <c r="H36" s="38"/>
      <c r="I36" s="155">
        <v>0.14999999999999999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ROUND((SUM(BI122:BI149)),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110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Návštěvnické centrum turistické oblasti Králický Sněžník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107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Objekt 01.5 - Budova návštěvnického centra - VZT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Králíky</v>
      </c>
      <c r="G89" s="40"/>
      <c r="H89" s="40"/>
      <c r="I89" s="32" t="s">
        <v>22</v>
      </c>
      <c r="J89" s="79" t="str">
        <f>IF(J12="","",J12)</f>
        <v>4. 1. 2021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Králiky,Velké náměstí 5,56169 Králíky</v>
      </c>
      <c r="G91" s="40"/>
      <c r="H91" s="40"/>
      <c r="I91" s="32" t="s">
        <v>30</v>
      </c>
      <c r="J91" s="36" t="str">
        <f>E21</f>
        <v>ing.arch.David Vahala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111</v>
      </c>
      <c r="D94" s="176"/>
      <c r="E94" s="176"/>
      <c r="F94" s="176"/>
      <c r="G94" s="176"/>
      <c r="H94" s="176"/>
      <c r="I94" s="176"/>
      <c r="J94" s="177" t="s">
        <v>112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113</v>
      </c>
      <c r="D96" s="40"/>
      <c r="E96" s="40"/>
      <c r="F96" s="40"/>
      <c r="G96" s="40"/>
      <c r="H96" s="40"/>
      <c r="I96" s="40"/>
      <c r="J96" s="110">
        <f>J122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114</v>
      </c>
    </row>
    <row r="97" s="9" customFormat="1" ht="24.96" customHeight="1">
      <c r="A97" s="9"/>
      <c r="B97" s="179"/>
      <c r="C97" s="180"/>
      <c r="D97" s="181" t="s">
        <v>2022</v>
      </c>
      <c r="E97" s="182"/>
      <c r="F97" s="182"/>
      <c r="G97" s="182"/>
      <c r="H97" s="182"/>
      <c r="I97" s="182"/>
      <c r="J97" s="183">
        <f>J123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9"/>
      <c r="C98" s="180"/>
      <c r="D98" s="181" t="s">
        <v>2023</v>
      </c>
      <c r="E98" s="182"/>
      <c r="F98" s="182"/>
      <c r="G98" s="182"/>
      <c r="H98" s="182"/>
      <c r="I98" s="182"/>
      <c r="J98" s="183">
        <f>J126</f>
        <v>0</v>
      </c>
      <c r="K98" s="180"/>
      <c r="L98" s="18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9"/>
      <c r="C99" s="180"/>
      <c r="D99" s="181" t="s">
        <v>2024</v>
      </c>
      <c r="E99" s="182"/>
      <c r="F99" s="182"/>
      <c r="G99" s="182"/>
      <c r="H99" s="182"/>
      <c r="I99" s="182"/>
      <c r="J99" s="183">
        <f>J128</f>
        <v>0</v>
      </c>
      <c r="K99" s="180"/>
      <c r="L99" s="18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9"/>
      <c r="C100" s="180"/>
      <c r="D100" s="181" t="s">
        <v>2025</v>
      </c>
      <c r="E100" s="182"/>
      <c r="F100" s="182"/>
      <c r="G100" s="182"/>
      <c r="H100" s="182"/>
      <c r="I100" s="182"/>
      <c r="J100" s="183">
        <f>J130</f>
        <v>0</v>
      </c>
      <c r="K100" s="180"/>
      <c r="L100" s="18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79"/>
      <c r="C101" s="180"/>
      <c r="D101" s="181" t="s">
        <v>2026</v>
      </c>
      <c r="E101" s="182"/>
      <c r="F101" s="182"/>
      <c r="G101" s="182"/>
      <c r="H101" s="182"/>
      <c r="I101" s="182"/>
      <c r="J101" s="183">
        <f>J133</f>
        <v>0</v>
      </c>
      <c r="K101" s="180"/>
      <c r="L101" s="18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79"/>
      <c r="C102" s="180"/>
      <c r="D102" s="181" t="s">
        <v>2027</v>
      </c>
      <c r="E102" s="182"/>
      <c r="F102" s="182"/>
      <c r="G102" s="182"/>
      <c r="H102" s="182"/>
      <c r="I102" s="182"/>
      <c r="J102" s="183">
        <f>J135</f>
        <v>0</v>
      </c>
      <c r="K102" s="180"/>
      <c r="L102" s="18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135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174" t="str">
        <f>E7</f>
        <v>Návštěvnické centrum turistické oblasti Králický Sněžník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107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76" t="str">
        <f>E9</f>
        <v>Objekt 01.5 - Budova návštěvnického centra - VZT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F12</f>
        <v>Králíky</v>
      </c>
      <c r="G116" s="40"/>
      <c r="H116" s="40"/>
      <c r="I116" s="32" t="s">
        <v>22</v>
      </c>
      <c r="J116" s="79" t="str">
        <f>IF(J12="","",J12)</f>
        <v>4. 1. 2021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24</v>
      </c>
      <c r="D118" s="40"/>
      <c r="E118" s="40"/>
      <c r="F118" s="27" t="str">
        <f>E15</f>
        <v>Město Králiky,Velké náměstí 5,56169 Králíky</v>
      </c>
      <c r="G118" s="40"/>
      <c r="H118" s="40"/>
      <c r="I118" s="32" t="s">
        <v>30</v>
      </c>
      <c r="J118" s="36" t="str">
        <f>E21</f>
        <v>ing.arch.David Vahala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28</v>
      </c>
      <c r="D119" s="40"/>
      <c r="E119" s="40"/>
      <c r="F119" s="27" t="str">
        <f>IF(E18="","",E18)</f>
        <v>Vyplň údaj</v>
      </c>
      <c r="G119" s="40"/>
      <c r="H119" s="40"/>
      <c r="I119" s="32" t="s">
        <v>33</v>
      </c>
      <c r="J119" s="36" t="str">
        <f>E24</f>
        <v xml:space="preserve"> 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91"/>
      <c r="B121" s="192"/>
      <c r="C121" s="193" t="s">
        <v>136</v>
      </c>
      <c r="D121" s="194" t="s">
        <v>61</v>
      </c>
      <c r="E121" s="194" t="s">
        <v>57</v>
      </c>
      <c r="F121" s="194" t="s">
        <v>58</v>
      </c>
      <c r="G121" s="194" t="s">
        <v>137</v>
      </c>
      <c r="H121" s="194" t="s">
        <v>138</v>
      </c>
      <c r="I121" s="194" t="s">
        <v>139</v>
      </c>
      <c r="J121" s="194" t="s">
        <v>112</v>
      </c>
      <c r="K121" s="195" t="s">
        <v>140</v>
      </c>
      <c r="L121" s="196"/>
      <c r="M121" s="100" t="s">
        <v>1</v>
      </c>
      <c r="N121" s="101" t="s">
        <v>40</v>
      </c>
      <c r="O121" s="101" t="s">
        <v>141</v>
      </c>
      <c r="P121" s="101" t="s">
        <v>142</v>
      </c>
      <c r="Q121" s="101" t="s">
        <v>143</v>
      </c>
      <c r="R121" s="101" t="s">
        <v>144</v>
      </c>
      <c r="S121" s="101" t="s">
        <v>145</v>
      </c>
      <c r="T121" s="102" t="s">
        <v>146</v>
      </c>
      <c r="U121" s="191"/>
      <c r="V121" s="191"/>
      <c r="W121" s="191"/>
      <c r="X121" s="191"/>
      <c r="Y121" s="191"/>
      <c r="Z121" s="191"/>
      <c r="AA121" s="191"/>
      <c r="AB121" s="191"/>
      <c r="AC121" s="191"/>
      <c r="AD121" s="191"/>
      <c r="AE121" s="191"/>
    </row>
    <row r="122" s="2" customFormat="1" ht="22.8" customHeight="1">
      <c r="A122" s="38"/>
      <c r="B122" s="39"/>
      <c r="C122" s="107" t="s">
        <v>147</v>
      </c>
      <c r="D122" s="40"/>
      <c r="E122" s="40"/>
      <c r="F122" s="40"/>
      <c r="G122" s="40"/>
      <c r="H122" s="40"/>
      <c r="I122" s="40"/>
      <c r="J122" s="197">
        <f>BK122</f>
        <v>0</v>
      </c>
      <c r="K122" s="40"/>
      <c r="L122" s="44"/>
      <c r="M122" s="103"/>
      <c r="N122" s="198"/>
      <c r="O122" s="104"/>
      <c r="P122" s="199">
        <f>P123+P126+P128+P130+P133+P135</f>
        <v>0</v>
      </c>
      <c r="Q122" s="104"/>
      <c r="R122" s="199">
        <f>R123+R126+R128+R130+R133+R135</f>
        <v>0</v>
      </c>
      <c r="S122" s="104"/>
      <c r="T122" s="200">
        <f>T123+T126+T128+T130+T133+T135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75</v>
      </c>
      <c r="AU122" s="17" t="s">
        <v>114</v>
      </c>
      <c r="BK122" s="201">
        <f>BK123+BK126+BK128+BK130+BK133+BK135</f>
        <v>0</v>
      </c>
    </row>
    <row r="123" s="12" customFormat="1" ht="25.92" customHeight="1">
      <c r="A123" s="12"/>
      <c r="B123" s="202"/>
      <c r="C123" s="203"/>
      <c r="D123" s="204" t="s">
        <v>75</v>
      </c>
      <c r="E123" s="205" t="s">
        <v>624</v>
      </c>
      <c r="F123" s="205" t="s">
        <v>2028</v>
      </c>
      <c r="G123" s="203"/>
      <c r="H123" s="203"/>
      <c r="I123" s="206"/>
      <c r="J123" s="207">
        <f>BK123</f>
        <v>0</v>
      </c>
      <c r="K123" s="203"/>
      <c r="L123" s="208"/>
      <c r="M123" s="209"/>
      <c r="N123" s="210"/>
      <c r="O123" s="210"/>
      <c r="P123" s="211">
        <f>SUM(P124:P125)</f>
        <v>0</v>
      </c>
      <c r="Q123" s="210"/>
      <c r="R123" s="211">
        <f>SUM(R124:R125)</f>
        <v>0</v>
      </c>
      <c r="S123" s="210"/>
      <c r="T123" s="212">
        <f>SUM(T124:T125)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86</v>
      </c>
      <c r="AT123" s="214" t="s">
        <v>75</v>
      </c>
      <c r="AU123" s="214" t="s">
        <v>76</v>
      </c>
      <c r="AY123" s="213" t="s">
        <v>150</v>
      </c>
      <c r="BK123" s="215">
        <f>SUM(BK124:BK125)</f>
        <v>0</v>
      </c>
    </row>
    <row r="124" s="2" customFormat="1" ht="21.75" customHeight="1">
      <c r="A124" s="38"/>
      <c r="B124" s="39"/>
      <c r="C124" s="218" t="s">
        <v>84</v>
      </c>
      <c r="D124" s="218" t="s">
        <v>152</v>
      </c>
      <c r="E124" s="219" t="s">
        <v>2029</v>
      </c>
      <c r="F124" s="220" t="s">
        <v>2030</v>
      </c>
      <c r="G124" s="221" t="s">
        <v>155</v>
      </c>
      <c r="H124" s="222">
        <v>1.413</v>
      </c>
      <c r="I124" s="223"/>
      <c r="J124" s="224">
        <f>ROUND(I124*H124,2)</f>
        <v>0</v>
      </c>
      <c r="K124" s="220" t="s">
        <v>1</v>
      </c>
      <c r="L124" s="44"/>
      <c r="M124" s="225" t="s">
        <v>1</v>
      </c>
      <c r="N124" s="226" t="s">
        <v>41</v>
      </c>
      <c r="O124" s="91"/>
      <c r="P124" s="227">
        <f>O124*H124</f>
        <v>0</v>
      </c>
      <c r="Q124" s="227">
        <v>0</v>
      </c>
      <c r="R124" s="227">
        <f>Q124*H124</f>
        <v>0</v>
      </c>
      <c r="S124" s="227">
        <v>0</v>
      </c>
      <c r="T124" s="228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9" t="s">
        <v>194</v>
      </c>
      <c r="AT124" s="229" t="s">
        <v>152</v>
      </c>
      <c r="AU124" s="229" t="s">
        <v>84</v>
      </c>
      <c r="AY124" s="17" t="s">
        <v>150</v>
      </c>
      <c r="BE124" s="230">
        <f>IF(N124="základní",J124,0)</f>
        <v>0</v>
      </c>
      <c r="BF124" s="230">
        <f>IF(N124="snížená",J124,0)</f>
        <v>0</v>
      </c>
      <c r="BG124" s="230">
        <f>IF(N124="zákl. přenesená",J124,0)</f>
        <v>0</v>
      </c>
      <c r="BH124" s="230">
        <f>IF(N124="sníž. přenesená",J124,0)</f>
        <v>0</v>
      </c>
      <c r="BI124" s="230">
        <f>IF(N124="nulová",J124,0)</f>
        <v>0</v>
      </c>
      <c r="BJ124" s="17" t="s">
        <v>84</v>
      </c>
      <c r="BK124" s="230">
        <f>ROUND(I124*H124,2)</f>
        <v>0</v>
      </c>
      <c r="BL124" s="17" t="s">
        <v>194</v>
      </c>
      <c r="BM124" s="229" t="s">
        <v>86</v>
      </c>
    </row>
    <row r="125" s="2" customFormat="1" ht="16.5" customHeight="1">
      <c r="A125" s="38"/>
      <c r="B125" s="39"/>
      <c r="C125" s="218" t="s">
        <v>86</v>
      </c>
      <c r="D125" s="218" t="s">
        <v>152</v>
      </c>
      <c r="E125" s="219" t="s">
        <v>2031</v>
      </c>
      <c r="F125" s="220" t="s">
        <v>2032</v>
      </c>
      <c r="G125" s="221" t="s">
        <v>2033</v>
      </c>
      <c r="H125" s="222">
        <v>15</v>
      </c>
      <c r="I125" s="223"/>
      <c r="J125" s="224">
        <f>ROUND(I125*H125,2)</f>
        <v>0</v>
      </c>
      <c r="K125" s="220" t="s">
        <v>1</v>
      </c>
      <c r="L125" s="44"/>
      <c r="M125" s="225" t="s">
        <v>1</v>
      </c>
      <c r="N125" s="226" t="s">
        <v>41</v>
      </c>
      <c r="O125" s="91"/>
      <c r="P125" s="227">
        <f>O125*H125</f>
        <v>0</v>
      </c>
      <c r="Q125" s="227">
        <v>0</v>
      </c>
      <c r="R125" s="227">
        <f>Q125*H125</f>
        <v>0</v>
      </c>
      <c r="S125" s="227">
        <v>0</v>
      </c>
      <c r="T125" s="228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9" t="s">
        <v>194</v>
      </c>
      <c r="AT125" s="229" t="s">
        <v>152</v>
      </c>
      <c r="AU125" s="229" t="s">
        <v>84</v>
      </c>
      <c r="AY125" s="17" t="s">
        <v>150</v>
      </c>
      <c r="BE125" s="230">
        <f>IF(N125="základní",J125,0)</f>
        <v>0</v>
      </c>
      <c r="BF125" s="230">
        <f>IF(N125="snížená",J125,0)</f>
        <v>0</v>
      </c>
      <c r="BG125" s="230">
        <f>IF(N125="zákl. přenesená",J125,0)</f>
        <v>0</v>
      </c>
      <c r="BH125" s="230">
        <f>IF(N125="sníž. přenesená",J125,0)</f>
        <v>0</v>
      </c>
      <c r="BI125" s="230">
        <f>IF(N125="nulová",J125,0)</f>
        <v>0</v>
      </c>
      <c r="BJ125" s="17" t="s">
        <v>84</v>
      </c>
      <c r="BK125" s="230">
        <f>ROUND(I125*H125,2)</f>
        <v>0</v>
      </c>
      <c r="BL125" s="17" t="s">
        <v>194</v>
      </c>
      <c r="BM125" s="229" t="s">
        <v>157</v>
      </c>
    </row>
    <row r="126" s="12" customFormat="1" ht="25.92" customHeight="1">
      <c r="A126" s="12"/>
      <c r="B126" s="202"/>
      <c r="C126" s="203"/>
      <c r="D126" s="204" t="s">
        <v>75</v>
      </c>
      <c r="E126" s="205" t="s">
        <v>936</v>
      </c>
      <c r="F126" s="205" t="s">
        <v>2034</v>
      </c>
      <c r="G126" s="203"/>
      <c r="H126" s="203"/>
      <c r="I126" s="206"/>
      <c r="J126" s="207">
        <f>BK126</f>
        <v>0</v>
      </c>
      <c r="K126" s="203"/>
      <c r="L126" s="208"/>
      <c r="M126" s="209"/>
      <c r="N126" s="210"/>
      <c r="O126" s="210"/>
      <c r="P126" s="211">
        <f>P127</f>
        <v>0</v>
      </c>
      <c r="Q126" s="210"/>
      <c r="R126" s="211">
        <f>R127</f>
        <v>0</v>
      </c>
      <c r="S126" s="210"/>
      <c r="T126" s="212">
        <f>T127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3" t="s">
        <v>86</v>
      </c>
      <c r="AT126" s="214" t="s">
        <v>75</v>
      </c>
      <c r="AU126" s="214" t="s">
        <v>76</v>
      </c>
      <c r="AY126" s="213" t="s">
        <v>150</v>
      </c>
      <c r="BK126" s="215">
        <f>BK127</f>
        <v>0</v>
      </c>
    </row>
    <row r="127" s="2" customFormat="1" ht="16.5" customHeight="1">
      <c r="A127" s="38"/>
      <c r="B127" s="39"/>
      <c r="C127" s="218" t="s">
        <v>165</v>
      </c>
      <c r="D127" s="218" t="s">
        <v>152</v>
      </c>
      <c r="E127" s="219" t="s">
        <v>2035</v>
      </c>
      <c r="F127" s="220" t="s">
        <v>2036</v>
      </c>
      <c r="G127" s="221" t="s">
        <v>292</v>
      </c>
      <c r="H127" s="222">
        <v>8</v>
      </c>
      <c r="I127" s="223"/>
      <c r="J127" s="224">
        <f>ROUND(I127*H127,2)</f>
        <v>0</v>
      </c>
      <c r="K127" s="220" t="s">
        <v>1</v>
      </c>
      <c r="L127" s="44"/>
      <c r="M127" s="225" t="s">
        <v>1</v>
      </c>
      <c r="N127" s="226" t="s">
        <v>41</v>
      </c>
      <c r="O127" s="91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9" t="s">
        <v>194</v>
      </c>
      <c r="AT127" s="229" t="s">
        <v>152</v>
      </c>
      <c r="AU127" s="229" t="s">
        <v>84</v>
      </c>
      <c r="AY127" s="17" t="s">
        <v>150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7" t="s">
        <v>84</v>
      </c>
      <c r="BK127" s="230">
        <f>ROUND(I127*H127,2)</f>
        <v>0</v>
      </c>
      <c r="BL127" s="17" t="s">
        <v>194</v>
      </c>
      <c r="BM127" s="229" t="s">
        <v>169</v>
      </c>
    </row>
    <row r="128" s="12" customFormat="1" ht="25.92" customHeight="1">
      <c r="A128" s="12"/>
      <c r="B128" s="202"/>
      <c r="C128" s="203"/>
      <c r="D128" s="204" t="s">
        <v>75</v>
      </c>
      <c r="E128" s="205" t="s">
        <v>2037</v>
      </c>
      <c r="F128" s="205" t="s">
        <v>2038</v>
      </c>
      <c r="G128" s="203"/>
      <c r="H128" s="203"/>
      <c r="I128" s="206"/>
      <c r="J128" s="207">
        <f>BK128</f>
        <v>0</v>
      </c>
      <c r="K128" s="203"/>
      <c r="L128" s="208"/>
      <c r="M128" s="209"/>
      <c r="N128" s="210"/>
      <c r="O128" s="210"/>
      <c r="P128" s="211">
        <f>P129</f>
        <v>0</v>
      </c>
      <c r="Q128" s="210"/>
      <c r="R128" s="211">
        <f>R129</f>
        <v>0</v>
      </c>
      <c r="S128" s="210"/>
      <c r="T128" s="212">
        <f>T129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3" t="s">
        <v>86</v>
      </c>
      <c r="AT128" s="214" t="s">
        <v>75</v>
      </c>
      <c r="AU128" s="214" t="s">
        <v>76</v>
      </c>
      <c r="AY128" s="213" t="s">
        <v>150</v>
      </c>
      <c r="BK128" s="215">
        <f>BK129</f>
        <v>0</v>
      </c>
    </row>
    <row r="129" s="2" customFormat="1" ht="16.5" customHeight="1">
      <c r="A129" s="38"/>
      <c r="B129" s="39"/>
      <c r="C129" s="218" t="s">
        <v>157</v>
      </c>
      <c r="D129" s="218" t="s">
        <v>152</v>
      </c>
      <c r="E129" s="219" t="s">
        <v>2039</v>
      </c>
      <c r="F129" s="220" t="s">
        <v>2040</v>
      </c>
      <c r="G129" s="221" t="s">
        <v>292</v>
      </c>
      <c r="H129" s="222">
        <v>8</v>
      </c>
      <c r="I129" s="223"/>
      <c r="J129" s="224">
        <f>ROUND(I129*H129,2)</f>
        <v>0</v>
      </c>
      <c r="K129" s="220" t="s">
        <v>1</v>
      </c>
      <c r="L129" s="44"/>
      <c r="M129" s="225" t="s">
        <v>1</v>
      </c>
      <c r="N129" s="226" t="s">
        <v>41</v>
      </c>
      <c r="O129" s="91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9" t="s">
        <v>194</v>
      </c>
      <c r="AT129" s="229" t="s">
        <v>152</v>
      </c>
      <c r="AU129" s="229" t="s">
        <v>84</v>
      </c>
      <c r="AY129" s="17" t="s">
        <v>150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7" t="s">
        <v>84</v>
      </c>
      <c r="BK129" s="230">
        <f>ROUND(I129*H129,2)</f>
        <v>0</v>
      </c>
      <c r="BL129" s="17" t="s">
        <v>194</v>
      </c>
      <c r="BM129" s="229" t="s">
        <v>173</v>
      </c>
    </row>
    <row r="130" s="12" customFormat="1" ht="25.92" customHeight="1">
      <c r="A130" s="12"/>
      <c r="B130" s="202"/>
      <c r="C130" s="203"/>
      <c r="D130" s="204" t="s">
        <v>75</v>
      </c>
      <c r="E130" s="205" t="s">
        <v>2041</v>
      </c>
      <c r="F130" s="205" t="s">
        <v>2042</v>
      </c>
      <c r="G130" s="203"/>
      <c r="H130" s="203"/>
      <c r="I130" s="206"/>
      <c r="J130" s="207">
        <f>BK130</f>
        <v>0</v>
      </c>
      <c r="K130" s="203"/>
      <c r="L130" s="208"/>
      <c r="M130" s="209"/>
      <c r="N130" s="210"/>
      <c r="O130" s="210"/>
      <c r="P130" s="211">
        <f>SUM(P131:P132)</f>
        <v>0</v>
      </c>
      <c r="Q130" s="210"/>
      <c r="R130" s="211">
        <f>SUM(R131:R132)</f>
        <v>0</v>
      </c>
      <c r="S130" s="210"/>
      <c r="T130" s="212">
        <f>SUM(T131:T132)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3" t="s">
        <v>84</v>
      </c>
      <c r="AT130" s="214" t="s">
        <v>75</v>
      </c>
      <c r="AU130" s="214" t="s">
        <v>76</v>
      </c>
      <c r="AY130" s="213" t="s">
        <v>150</v>
      </c>
      <c r="BK130" s="215">
        <f>SUM(BK131:BK132)</f>
        <v>0</v>
      </c>
    </row>
    <row r="131" s="2" customFormat="1" ht="16.5" customHeight="1">
      <c r="A131" s="38"/>
      <c r="B131" s="39"/>
      <c r="C131" s="218" t="s">
        <v>177</v>
      </c>
      <c r="D131" s="218" t="s">
        <v>152</v>
      </c>
      <c r="E131" s="219" t="s">
        <v>2043</v>
      </c>
      <c r="F131" s="220" t="s">
        <v>2044</v>
      </c>
      <c r="G131" s="221" t="s">
        <v>292</v>
      </c>
      <c r="H131" s="222">
        <v>4</v>
      </c>
      <c r="I131" s="223"/>
      <c r="J131" s="224">
        <f>ROUND(I131*H131,2)</f>
        <v>0</v>
      </c>
      <c r="K131" s="220" t="s">
        <v>1</v>
      </c>
      <c r="L131" s="44"/>
      <c r="M131" s="225" t="s">
        <v>1</v>
      </c>
      <c r="N131" s="226" t="s">
        <v>41</v>
      </c>
      <c r="O131" s="91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9" t="s">
        <v>157</v>
      </c>
      <c r="AT131" s="229" t="s">
        <v>152</v>
      </c>
      <c r="AU131" s="229" t="s">
        <v>84</v>
      </c>
      <c r="AY131" s="17" t="s">
        <v>150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7" t="s">
        <v>84</v>
      </c>
      <c r="BK131" s="230">
        <f>ROUND(I131*H131,2)</f>
        <v>0</v>
      </c>
      <c r="BL131" s="17" t="s">
        <v>157</v>
      </c>
      <c r="BM131" s="229" t="s">
        <v>180</v>
      </c>
    </row>
    <row r="132" s="2" customFormat="1">
      <c r="A132" s="38"/>
      <c r="B132" s="39"/>
      <c r="C132" s="218" t="s">
        <v>169</v>
      </c>
      <c r="D132" s="218" t="s">
        <v>152</v>
      </c>
      <c r="E132" s="219" t="s">
        <v>2045</v>
      </c>
      <c r="F132" s="220" t="s">
        <v>2046</v>
      </c>
      <c r="G132" s="221" t="s">
        <v>292</v>
      </c>
      <c r="H132" s="222">
        <v>4</v>
      </c>
      <c r="I132" s="223"/>
      <c r="J132" s="224">
        <f>ROUND(I132*H132,2)</f>
        <v>0</v>
      </c>
      <c r="K132" s="220" t="s">
        <v>1</v>
      </c>
      <c r="L132" s="44"/>
      <c r="M132" s="225" t="s">
        <v>1</v>
      </c>
      <c r="N132" s="226" t="s">
        <v>41</v>
      </c>
      <c r="O132" s="91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9" t="s">
        <v>157</v>
      </c>
      <c r="AT132" s="229" t="s">
        <v>152</v>
      </c>
      <c r="AU132" s="229" t="s">
        <v>84</v>
      </c>
      <c r="AY132" s="17" t="s">
        <v>150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7" t="s">
        <v>84</v>
      </c>
      <c r="BK132" s="230">
        <f>ROUND(I132*H132,2)</f>
        <v>0</v>
      </c>
      <c r="BL132" s="17" t="s">
        <v>157</v>
      </c>
      <c r="BM132" s="229" t="s">
        <v>184</v>
      </c>
    </row>
    <row r="133" s="12" customFormat="1" ht="25.92" customHeight="1">
      <c r="A133" s="12"/>
      <c r="B133" s="202"/>
      <c r="C133" s="203"/>
      <c r="D133" s="204" t="s">
        <v>75</v>
      </c>
      <c r="E133" s="205" t="s">
        <v>2047</v>
      </c>
      <c r="F133" s="205" t="s">
        <v>2048</v>
      </c>
      <c r="G133" s="203"/>
      <c r="H133" s="203"/>
      <c r="I133" s="206"/>
      <c r="J133" s="207">
        <f>BK133</f>
        <v>0</v>
      </c>
      <c r="K133" s="203"/>
      <c r="L133" s="208"/>
      <c r="M133" s="209"/>
      <c r="N133" s="210"/>
      <c r="O133" s="210"/>
      <c r="P133" s="211">
        <f>P134</f>
        <v>0</v>
      </c>
      <c r="Q133" s="210"/>
      <c r="R133" s="211">
        <f>R134</f>
        <v>0</v>
      </c>
      <c r="S133" s="210"/>
      <c r="T133" s="212">
        <f>T134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3" t="s">
        <v>84</v>
      </c>
      <c r="AT133" s="214" t="s">
        <v>75</v>
      </c>
      <c r="AU133" s="214" t="s">
        <v>76</v>
      </c>
      <c r="AY133" s="213" t="s">
        <v>150</v>
      </c>
      <c r="BK133" s="215">
        <f>BK134</f>
        <v>0</v>
      </c>
    </row>
    <row r="134" s="2" customFormat="1" ht="16.5" customHeight="1">
      <c r="A134" s="38"/>
      <c r="B134" s="39"/>
      <c r="C134" s="218" t="s">
        <v>186</v>
      </c>
      <c r="D134" s="218" t="s">
        <v>152</v>
      </c>
      <c r="E134" s="219" t="s">
        <v>2049</v>
      </c>
      <c r="F134" s="220" t="s">
        <v>2050</v>
      </c>
      <c r="G134" s="221" t="s">
        <v>326</v>
      </c>
      <c r="H134" s="222">
        <v>3</v>
      </c>
      <c r="I134" s="223"/>
      <c r="J134" s="224">
        <f>ROUND(I134*H134,2)</f>
        <v>0</v>
      </c>
      <c r="K134" s="220" t="s">
        <v>1</v>
      </c>
      <c r="L134" s="44"/>
      <c r="M134" s="225" t="s">
        <v>1</v>
      </c>
      <c r="N134" s="226" t="s">
        <v>41</v>
      </c>
      <c r="O134" s="91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9" t="s">
        <v>157</v>
      </c>
      <c r="AT134" s="229" t="s">
        <v>152</v>
      </c>
      <c r="AU134" s="229" t="s">
        <v>84</v>
      </c>
      <c r="AY134" s="17" t="s">
        <v>150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7" t="s">
        <v>84</v>
      </c>
      <c r="BK134" s="230">
        <f>ROUND(I134*H134,2)</f>
        <v>0</v>
      </c>
      <c r="BL134" s="17" t="s">
        <v>157</v>
      </c>
      <c r="BM134" s="229" t="s">
        <v>190</v>
      </c>
    </row>
    <row r="135" s="12" customFormat="1" ht="25.92" customHeight="1">
      <c r="A135" s="12"/>
      <c r="B135" s="202"/>
      <c r="C135" s="203"/>
      <c r="D135" s="204" t="s">
        <v>75</v>
      </c>
      <c r="E135" s="205" t="s">
        <v>2051</v>
      </c>
      <c r="F135" s="205" t="s">
        <v>2052</v>
      </c>
      <c r="G135" s="203"/>
      <c r="H135" s="203"/>
      <c r="I135" s="206"/>
      <c r="J135" s="207">
        <f>BK135</f>
        <v>0</v>
      </c>
      <c r="K135" s="203"/>
      <c r="L135" s="208"/>
      <c r="M135" s="209"/>
      <c r="N135" s="210"/>
      <c r="O135" s="210"/>
      <c r="P135" s="211">
        <f>SUM(P136:P149)</f>
        <v>0</v>
      </c>
      <c r="Q135" s="210"/>
      <c r="R135" s="211">
        <f>SUM(R136:R149)</f>
        <v>0</v>
      </c>
      <c r="S135" s="210"/>
      <c r="T135" s="212">
        <f>SUM(T136:T149)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3" t="s">
        <v>84</v>
      </c>
      <c r="AT135" s="214" t="s">
        <v>75</v>
      </c>
      <c r="AU135" s="214" t="s">
        <v>76</v>
      </c>
      <c r="AY135" s="213" t="s">
        <v>150</v>
      </c>
      <c r="BK135" s="215">
        <f>SUM(BK136:BK149)</f>
        <v>0</v>
      </c>
    </row>
    <row r="136" s="2" customFormat="1" ht="16.5" customHeight="1">
      <c r="A136" s="38"/>
      <c r="B136" s="39"/>
      <c r="C136" s="218" t="s">
        <v>173</v>
      </c>
      <c r="D136" s="218" t="s">
        <v>152</v>
      </c>
      <c r="E136" s="219" t="s">
        <v>2053</v>
      </c>
      <c r="F136" s="220" t="s">
        <v>2054</v>
      </c>
      <c r="G136" s="221" t="s">
        <v>292</v>
      </c>
      <c r="H136" s="222">
        <v>7</v>
      </c>
      <c r="I136" s="223"/>
      <c r="J136" s="224">
        <f>ROUND(I136*H136,2)</f>
        <v>0</v>
      </c>
      <c r="K136" s="220" t="s">
        <v>1</v>
      </c>
      <c r="L136" s="44"/>
      <c r="M136" s="225" t="s">
        <v>1</v>
      </c>
      <c r="N136" s="226" t="s">
        <v>41</v>
      </c>
      <c r="O136" s="91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9" t="s">
        <v>157</v>
      </c>
      <c r="AT136" s="229" t="s">
        <v>152</v>
      </c>
      <c r="AU136" s="229" t="s">
        <v>84</v>
      </c>
      <c r="AY136" s="17" t="s">
        <v>150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7" t="s">
        <v>84</v>
      </c>
      <c r="BK136" s="230">
        <f>ROUND(I136*H136,2)</f>
        <v>0</v>
      </c>
      <c r="BL136" s="17" t="s">
        <v>157</v>
      </c>
      <c r="BM136" s="229" t="s">
        <v>194</v>
      </c>
    </row>
    <row r="137" s="2" customFormat="1" ht="16.5" customHeight="1">
      <c r="A137" s="38"/>
      <c r="B137" s="39"/>
      <c r="C137" s="218" t="s">
        <v>196</v>
      </c>
      <c r="D137" s="218" t="s">
        <v>152</v>
      </c>
      <c r="E137" s="219" t="s">
        <v>2055</v>
      </c>
      <c r="F137" s="220" t="s">
        <v>2056</v>
      </c>
      <c r="G137" s="221" t="s">
        <v>326</v>
      </c>
      <c r="H137" s="222">
        <v>19</v>
      </c>
      <c r="I137" s="223"/>
      <c r="J137" s="224">
        <f>ROUND(I137*H137,2)</f>
        <v>0</v>
      </c>
      <c r="K137" s="220" t="s">
        <v>1</v>
      </c>
      <c r="L137" s="44"/>
      <c r="M137" s="225" t="s">
        <v>1</v>
      </c>
      <c r="N137" s="226" t="s">
        <v>41</v>
      </c>
      <c r="O137" s="91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9" t="s">
        <v>157</v>
      </c>
      <c r="AT137" s="229" t="s">
        <v>152</v>
      </c>
      <c r="AU137" s="229" t="s">
        <v>84</v>
      </c>
      <c r="AY137" s="17" t="s">
        <v>150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7" t="s">
        <v>84</v>
      </c>
      <c r="BK137" s="230">
        <f>ROUND(I137*H137,2)</f>
        <v>0</v>
      </c>
      <c r="BL137" s="17" t="s">
        <v>157</v>
      </c>
      <c r="BM137" s="229" t="s">
        <v>199</v>
      </c>
    </row>
    <row r="138" s="2" customFormat="1" ht="16.5" customHeight="1">
      <c r="A138" s="38"/>
      <c r="B138" s="39"/>
      <c r="C138" s="218" t="s">
        <v>180</v>
      </c>
      <c r="D138" s="218" t="s">
        <v>152</v>
      </c>
      <c r="E138" s="219" t="s">
        <v>2057</v>
      </c>
      <c r="F138" s="220" t="s">
        <v>2058</v>
      </c>
      <c r="G138" s="221" t="s">
        <v>292</v>
      </c>
      <c r="H138" s="222">
        <v>1</v>
      </c>
      <c r="I138" s="223"/>
      <c r="J138" s="224">
        <f>ROUND(I138*H138,2)</f>
        <v>0</v>
      </c>
      <c r="K138" s="220" t="s">
        <v>1</v>
      </c>
      <c r="L138" s="44"/>
      <c r="M138" s="225" t="s">
        <v>1</v>
      </c>
      <c r="N138" s="226" t="s">
        <v>41</v>
      </c>
      <c r="O138" s="91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9" t="s">
        <v>157</v>
      </c>
      <c r="AT138" s="229" t="s">
        <v>152</v>
      </c>
      <c r="AU138" s="229" t="s">
        <v>84</v>
      </c>
      <c r="AY138" s="17" t="s">
        <v>150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7" t="s">
        <v>84</v>
      </c>
      <c r="BK138" s="230">
        <f>ROUND(I138*H138,2)</f>
        <v>0</v>
      </c>
      <c r="BL138" s="17" t="s">
        <v>157</v>
      </c>
      <c r="BM138" s="229" t="s">
        <v>203</v>
      </c>
    </row>
    <row r="139" s="2" customFormat="1" ht="16.5" customHeight="1">
      <c r="A139" s="38"/>
      <c r="B139" s="39"/>
      <c r="C139" s="218" t="s">
        <v>205</v>
      </c>
      <c r="D139" s="218" t="s">
        <v>152</v>
      </c>
      <c r="E139" s="219" t="s">
        <v>2059</v>
      </c>
      <c r="F139" s="220" t="s">
        <v>2060</v>
      </c>
      <c r="G139" s="221" t="s">
        <v>292</v>
      </c>
      <c r="H139" s="222">
        <v>2</v>
      </c>
      <c r="I139" s="223"/>
      <c r="J139" s="224">
        <f>ROUND(I139*H139,2)</f>
        <v>0</v>
      </c>
      <c r="K139" s="220" t="s">
        <v>1</v>
      </c>
      <c r="L139" s="44"/>
      <c r="M139" s="225" t="s">
        <v>1</v>
      </c>
      <c r="N139" s="226" t="s">
        <v>41</v>
      </c>
      <c r="O139" s="91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9" t="s">
        <v>157</v>
      </c>
      <c r="AT139" s="229" t="s">
        <v>152</v>
      </c>
      <c r="AU139" s="229" t="s">
        <v>84</v>
      </c>
      <c r="AY139" s="17" t="s">
        <v>150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7" t="s">
        <v>84</v>
      </c>
      <c r="BK139" s="230">
        <f>ROUND(I139*H139,2)</f>
        <v>0</v>
      </c>
      <c r="BL139" s="17" t="s">
        <v>157</v>
      </c>
      <c r="BM139" s="229" t="s">
        <v>208</v>
      </c>
    </row>
    <row r="140" s="2" customFormat="1">
      <c r="A140" s="38"/>
      <c r="B140" s="39"/>
      <c r="C140" s="218" t="s">
        <v>184</v>
      </c>
      <c r="D140" s="218" t="s">
        <v>152</v>
      </c>
      <c r="E140" s="219" t="s">
        <v>2061</v>
      </c>
      <c r="F140" s="220" t="s">
        <v>2062</v>
      </c>
      <c r="G140" s="221" t="s">
        <v>326</v>
      </c>
      <c r="H140" s="222">
        <v>9</v>
      </c>
      <c r="I140" s="223"/>
      <c r="J140" s="224">
        <f>ROUND(I140*H140,2)</f>
        <v>0</v>
      </c>
      <c r="K140" s="220" t="s">
        <v>1</v>
      </c>
      <c r="L140" s="44"/>
      <c r="M140" s="225" t="s">
        <v>1</v>
      </c>
      <c r="N140" s="226" t="s">
        <v>41</v>
      </c>
      <c r="O140" s="91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9" t="s">
        <v>157</v>
      </c>
      <c r="AT140" s="229" t="s">
        <v>152</v>
      </c>
      <c r="AU140" s="229" t="s">
        <v>84</v>
      </c>
      <c r="AY140" s="17" t="s">
        <v>150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7" t="s">
        <v>84</v>
      </c>
      <c r="BK140" s="230">
        <f>ROUND(I140*H140,2)</f>
        <v>0</v>
      </c>
      <c r="BL140" s="17" t="s">
        <v>157</v>
      </c>
      <c r="BM140" s="229" t="s">
        <v>218</v>
      </c>
    </row>
    <row r="141" s="2" customFormat="1" ht="16.5" customHeight="1">
      <c r="A141" s="38"/>
      <c r="B141" s="39"/>
      <c r="C141" s="218" t="s">
        <v>222</v>
      </c>
      <c r="D141" s="218" t="s">
        <v>152</v>
      </c>
      <c r="E141" s="219" t="s">
        <v>2063</v>
      </c>
      <c r="F141" s="220" t="s">
        <v>2064</v>
      </c>
      <c r="G141" s="221" t="s">
        <v>292</v>
      </c>
      <c r="H141" s="222">
        <v>8</v>
      </c>
      <c r="I141" s="223"/>
      <c r="J141" s="224">
        <f>ROUND(I141*H141,2)</f>
        <v>0</v>
      </c>
      <c r="K141" s="220" t="s">
        <v>1</v>
      </c>
      <c r="L141" s="44"/>
      <c r="M141" s="225" t="s">
        <v>1</v>
      </c>
      <c r="N141" s="226" t="s">
        <v>41</v>
      </c>
      <c r="O141" s="91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9" t="s">
        <v>157</v>
      </c>
      <c r="AT141" s="229" t="s">
        <v>152</v>
      </c>
      <c r="AU141" s="229" t="s">
        <v>84</v>
      </c>
      <c r="AY141" s="17" t="s">
        <v>150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7" t="s">
        <v>84</v>
      </c>
      <c r="BK141" s="230">
        <f>ROUND(I141*H141,2)</f>
        <v>0</v>
      </c>
      <c r="BL141" s="17" t="s">
        <v>157</v>
      </c>
      <c r="BM141" s="229" t="s">
        <v>225</v>
      </c>
    </row>
    <row r="142" s="2" customFormat="1" ht="16.5" customHeight="1">
      <c r="A142" s="38"/>
      <c r="B142" s="39"/>
      <c r="C142" s="218" t="s">
        <v>190</v>
      </c>
      <c r="D142" s="218" t="s">
        <v>152</v>
      </c>
      <c r="E142" s="219" t="s">
        <v>2065</v>
      </c>
      <c r="F142" s="220" t="s">
        <v>2066</v>
      </c>
      <c r="G142" s="221" t="s">
        <v>292</v>
      </c>
      <c r="H142" s="222">
        <v>6</v>
      </c>
      <c r="I142" s="223"/>
      <c r="J142" s="224">
        <f>ROUND(I142*H142,2)</f>
        <v>0</v>
      </c>
      <c r="K142" s="220" t="s">
        <v>1</v>
      </c>
      <c r="L142" s="44"/>
      <c r="M142" s="225" t="s">
        <v>1</v>
      </c>
      <c r="N142" s="226" t="s">
        <v>41</v>
      </c>
      <c r="O142" s="91"/>
      <c r="P142" s="227">
        <f>O142*H142</f>
        <v>0</v>
      </c>
      <c r="Q142" s="227">
        <v>0</v>
      </c>
      <c r="R142" s="227">
        <f>Q142*H142</f>
        <v>0</v>
      </c>
      <c r="S142" s="227">
        <v>0</v>
      </c>
      <c r="T142" s="228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9" t="s">
        <v>157</v>
      </c>
      <c r="AT142" s="229" t="s">
        <v>152</v>
      </c>
      <c r="AU142" s="229" t="s">
        <v>84</v>
      </c>
      <c r="AY142" s="17" t="s">
        <v>150</v>
      </c>
      <c r="BE142" s="230">
        <f>IF(N142="základní",J142,0)</f>
        <v>0</v>
      </c>
      <c r="BF142" s="230">
        <f>IF(N142="snížená",J142,0)</f>
        <v>0</v>
      </c>
      <c r="BG142" s="230">
        <f>IF(N142="zákl. přenesená",J142,0)</f>
        <v>0</v>
      </c>
      <c r="BH142" s="230">
        <f>IF(N142="sníž. přenesená",J142,0)</f>
        <v>0</v>
      </c>
      <c r="BI142" s="230">
        <f>IF(N142="nulová",J142,0)</f>
        <v>0</v>
      </c>
      <c r="BJ142" s="17" t="s">
        <v>84</v>
      </c>
      <c r="BK142" s="230">
        <f>ROUND(I142*H142,2)</f>
        <v>0</v>
      </c>
      <c r="BL142" s="17" t="s">
        <v>157</v>
      </c>
      <c r="BM142" s="229" t="s">
        <v>231</v>
      </c>
    </row>
    <row r="143" s="2" customFormat="1" ht="16.5" customHeight="1">
      <c r="A143" s="38"/>
      <c r="B143" s="39"/>
      <c r="C143" s="218" t="s">
        <v>8</v>
      </c>
      <c r="D143" s="218" t="s">
        <v>152</v>
      </c>
      <c r="E143" s="219" t="s">
        <v>2067</v>
      </c>
      <c r="F143" s="220" t="s">
        <v>2068</v>
      </c>
      <c r="G143" s="221" t="s">
        <v>292</v>
      </c>
      <c r="H143" s="222">
        <v>3</v>
      </c>
      <c r="I143" s="223"/>
      <c r="J143" s="224">
        <f>ROUND(I143*H143,2)</f>
        <v>0</v>
      </c>
      <c r="K143" s="220" t="s">
        <v>1</v>
      </c>
      <c r="L143" s="44"/>
      <c r="M143" s="225" t="s">
        <v>1</v>
      </c>
      <c r="N143" s="226" t="s">
        <v>41</v>
      </c>
      <c r="O143" s="91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9" t="s">
        <v>157</v>
      </c>
      <c r="AT143" s="229" t="s">
        <v>152</v>
      </c>
      <c r="AU143" s="229" t="s">
        <v>84</v>
      </c>
      <c r="AY143" s="17" t="s">
        <v>150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7" t="s">
        <v>84</v>
      </c>
      <c r="BK143" s="230">
        <f>ROUND(I143*H143,2)</f>
        <v>0</v>
      </c>
      <c r="BL143" s="17" t="s">
        <v>157</v>
      </c>
      <c r="BM143" s="229" t="s">
        <v>301</v>
      </c>
    </row>
    <row r="144" s="2" customFormat="1" ht="16.5" customHeight="1">
      <c r="A144" s="38"/>
      <c r="B144" s="39"/>
      <c r="C144" s="218" t="s">
        <v>194</v>
      </c>
      <c r="D144" s="218" t="s">
        <v>152</v>
      </c>
      <c r="E144" s="219" t="s">
        <v>2069</v>
      </c>
      <c r="F144" s="220" t="s">
        <v>2070</v>
      </c>
      <c r="G144" s="221" t="s">
        <v>292</v>
      </c>
      <c r="H144" s="222">
        <v>2</v>
      </c>
      <c r="I144" s="223"/>
      <c r="J144" s="224">
        <f>ROUND(I144*H144,2)</f>
        <v>0</v>
      </c>
      <c r="K144" s="220" t="s">
        <v>1</v>
      </c>
      <c r="L144" s="44"/>
      <c r="M144" s="225" t="s">
        <v>1</v>
      </c>
      <c r="N144" s="226" t="s">
        <v>41</v>
      </c>
      <c r="O144" s="91"/>
      <c r="P144" s="227">
        <f>O144*H144</f>
        <v>0</v>
      </c>
      <c r="Q144" s="227">
        <v>0</v>
      </c>
      <c r="R144" s="227">
        <f>Q144*H144</f>
        <v>0</v>
      </c>
      <c r="S144" s="227">
        <v>0</v>
      </c>
      <c r="T144" s="228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9" t="s">
        <v>157</v>
      </c>
      <c r="AT144" s="229" t="s">
        <v>152</v>
      </c>
      <c r="AU144" s="229" t="s">
        <v>84</v>
      </c>
      <c r="AY144" s="17" t="s">
        <v>150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7" t="s">
        <v>84</v>
      </c>
      <c r="BK144" s="230">
        <f>ROUND(I144*H144,2)</f>
        <v>0</v>
      </c>
      <c r="BL144" s="17" t="s">
        <v>157</v>
      </c>
      <c r="BM144" s="229" t="s">
        <v>309</v>
      </c>
    </row>
    <row r="145" s="2" customFormat="1" ht="16.5" customHeight="1">
      <c r="A145" s="38"/>
      <c r="B145" s="39"/>
      <c r="C145" s="218" t="s">
        <v>232</v>
      </c>
      <c r="D145" s="218" t="s">
        <v>152</v>
      </c>
      <c r="E145" s="219" t="s">
        <v>2071</v>
      </c>
      <c r="F145" s="220" t="s">
        <v>2072</v>
      </c>
      <c r="G145" s="221" t="s">
        <v>292</v>
      </c>
      <c r="H145" s="222">
        <v>1</v>
      </c>
      <c r="I145" s="223"/>
      <c r="J145" s="224">
        <f>ROUND(I145*H145,2)</f>
        <v>0</v>
      </c>
      <c r="K145" s="220" t="s">
        <v>1</v>
      </c>
      <c r="L145" s="44"/>
      <c r="M145" s="225" t="s">
        <v>1</v>
      </c>
      <c r="N145" s="226" t="s">
        <v>41</v>
      </c>
      <c r="O145" s="91"/>
      <c r="P145" s="227">
        <f>O145*H145</f>
        <v>0</v>
      </c>
      <c r="Q145" s="227">
        <v>0</v>
      </c>
      <c r="R145" s="227">
        <f>Q145*H145</f>
        <v>0</v>
      </c>
      <c r="S145" s="227">
        <v>0</v>
      </c>
      <c r="T145" s="228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9" t="s">
        <v>157</v>
      </c>
      <c r="AT145" s="229" t="s">
        <v>152</v>
      </c>
      <c r="AU145" s="229" t="s">
        <v>84</v>
      </c>
      <c r="AY145" s="17" t="s">
        <v>150</v>
      </c>
      <c r="BE145" s="230">
        <f>IF(N145="základní",J145,0)</f>
        <v>0</v>
      </c>
      <c r="BF145" s="230">
        <f>IF(N145="snížená",J145,0)</f>
        <v>0</v>
      </c>
      <c r="BG145" s="230">
        <f>IF(N145="zákl. přenesená",J145,0)</f>
        <v>0</v>
      </c>
      <c r="BH145" s="230">
        <f>IF(N145="sníž. přenesená",J145,0)</f>
        <v>0</v>
      </c>
      <c r="BI145" s="230">
        <f>IF(N145="nulová",J145,0)</f>
        <v>0</v>
      </c>
      <c r="BJ145" s="17" t="s">
        <v>84</v>
      </c>
      <c r="BK145" s="230">
        <f>ROUND(I145*H145,2)</f>
        <v>0</v>
      </c>
      <c r="BL145" s="17" t="s">
        <v>157</v>
      </c>
      <c r="BM145" s="229" t="s">
        <v>235</v>
      </c>
    </row>
    <row r="146" s="2" customFormat="1" ht="16.5" customHeight="1">
      <c r="A146" s="38"/>
      <c r="B146" s="39"/>
      <c r="C146" s="218" t="s">
        <v>199</v>
      </c>
      <c r="D146" s="218" t="s">
        <v>152</v>
      </c>
      <c r="E146" s="219" t="s">
        <v>2073</v>
      </c>
      <c r="F146" s="220" t="s">
        <v>2074</v>
      </c>
      <c r="G146" s="221" t="s">
        <v>292</v>
      </c>
      <c r="H146" s="222">
        <v>2</v>
      </c>
      <c r="I146" s="223"/>
      <c r="J146" s="224">
        <f>ROUND(I146*H146,2)</f>
        <v>0</v>
      </c>
      <c r="K146" s="220" t="s">
        <v>1</v>
      </c>
      <c r="L146" s="44"/>
      <c r="M146" s="225" t="s">
        <v>1</v>
      </c>
      <c r="N146" s="226" t="s">
        <v>41</v>
      </c>
      <c r="O146" s="91"/>
      <c r="P146" s="227">
        <f>O146*H146</f>
        <v>0</v>
      </c>
      <c r="Q146" s="227">
        <v>0</v>
      </c>
      <c r="R146" s="227">
        <f>Q146*H146</f>
        <v>0</v>
      </c>
      <c r="S146" s="227">
        <v>0</v>
      </c>
      <c r="T146" s="228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9" t="s">
        <v>157</v>
      </c>
      <c r="AT146" s="229" t="s">
        <v>152</v>
      </c>
      <c r="AU146" s="229" t="s">
        <v>84</v>
      </c>
      <c r="AY146" s="17" t="s">
        <v>150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7" t="s">
        <v>84</v>
      </c>
      <c r="BK146" s="230">
        <f>ROUND(I146*H146,2)</f>
        <v>0</v>
      </c>
      <c r="BL146" s="17" t="s">
        <v>157</v>
      </c>
      <c r="BM146" s="229" t="s">
        <v>243</v>
      </c>
    </row>
    <row r="147" s="2" customFormat="1" ht="16.5" customHeight="1">
      <c r="A147" s="38"/>
      <c r="B147" s="39"/>
      <c r="C147" s="218" t="s">
        <v>245</v>
      </c>
      <c r="D147" s="218" t="s">
        <v>152</v>
      </c>
      <c r="E147" s="219" t="s">
        <v>2075</v>
      </c>
      <c r="F147" s="220" t="s">
        <v>2076</v>
      </c>
      <c r="G147" s="221" t="s">
        <v>292</v>
      </c>
      <c r="H147" s="222">
        <v>2</v>
      </c>
      <c r="I147" s="223"/>
      <c r="J147" s="224">
        <f>ROUND(I147*H147,2)</f>
        <v>0</v>
      </c>
      <c r="K147" s="220" t="s">
        <v>1</v>
      </c>
      <c r="L147" s="44"/>
      <c r="M147" s="225" t="s">
        <v>1</v>
      </c>
      <c r="N147" s="226" t="s">
        <v>41</v>
      </c>
      <c r="O147" s="91"/>
      <c r="P147" s="227">
        <f>O147*H147</f>
        <v>0</v>
      </c>
      <c r="Q147" s="227">
        <v>0</v>
      </c>
      <c r="R147" s="227">
        <f>Q147*H147</f>
        <v>0</v>
      </c>
      <c r="S147" s="227">
        <v>0</v>
      </c>
      <c r="T147" s="22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9" t="s">
        <v>157</v>
      </c>
      <c r="AT147" s="229" t="s">
        <v>152</v>
      </c>
      <c r="AU147" s="229" t="s">
        <v>84</v>
      </c>
      <c r="AY147" s="17" t="s">
        <v>150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7" t="s">
        <v>84</v>
      </c>
      <c r="BK147" s="230">
        <f>ROUND(I147*H147,2)</f>
        <v>0</v>
      </c>
      <c r="BL147" s="17" t="s">
        <v>157</v>
      </c>
      <c r="BM147" s="229" t="s">
        <v>248</v>
      </c>
    </row>
    <row r="148" s="2" customFormat="1" ht="16.5" customHeight="1">
      <c r="A148" s="38"/>
      <c r="B148" s="39"/>
      <c r="C148" s="218" t="s">
        <v>203</v>
      </c>
      <c r="D148" s="218" t="s">
        <v>152</v>
      </c>
      <c r="E148" s="219" t="s">
        <v>2077</v>
      </c>
      <c r="F148" s="220" t="s">
        <v>2078</v>
      </c>
      <c r="G148" s="221" t="s">
        <v>292</v>
      </c>
      <c r="H148" s="222">
        <v>1</v>
      </c>
      <c r="I148" s="223"/>
      <c r="J148" s="224">
        <f>ROUND(I148*H148,2)</f>
        <v>0</v>
      </c>
      <c r="K148" s="220" t="s">
        <v>1</v>
      </c>
      <c r="L148" s="44"/>
      <c r="M148" s="225" t="s">
        <v>1</v>
      </c>
      <c r="N148" s="226" t="s">
        <v>41</v>
      </c>
      <c r="O148" s="91"/>
      <c r="P148" s="227">
        <f>O148*H148</f>
        <v>0</v>
      </c>
      <c r="Q148" s="227">
        <v>0</v>
      </c>
      <c r="R148" s="227">
        <f>Q148*H148</f>
        <v>0</v>
      </c>
      <c r="S148" s="227">
        <v>0</v>
      </c>
      <c r="T148" s="228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9" t="s">
        <v>157</v>
      </c>
      <c r="AT148" s="229" t="s">
        <v>152</v>
      </c>
      <c r="AU148" s="229" t="s">
        <v>84</v>
      </c>
      <c r="AY148" s="17" t="s">
        <v>150</v>
      </c>
      <c r="BE148" s="230">
        <f>IF(N148="základní",J148,0)</f>
        <v>0</v>
      </c>
      <c r="BF148" s="230">
        <f>IF(N148="snížená",J148,0)</f>
        <v>0</v>
      </c>
      <c r="BG148" s="230">
        <f>IF(N148="zákl. přenesená",J148,0)</f>
        <v>0</v>
      </c>
      <c r="BH148" s="230">
        <f>IF(N148="sníž. přenesená",J148,0)</f>
        <v>0</v>
      </c>
      <c r="BI148" s="230">
        <f>IF(N148="nulová",J148,0)</f>
        <v>0</v>
      </c>
      <c r="BJ148" s="17" t="s">
        <v>84</v>
      </c>
      <c r="BK148" s="230">
        <f>ROUND(I148*H148,2)</f>
        <v>0</v>
      </c>
      <c r="BL148" s="17" t="s">
        <v>157</v>
      </c>
      <c r="BM148" s="229" t="s">
        <v>252</v>
      </c>
    </row>
    <row r="149" s="2" customFormat="1" ht="16.5" customHeight="1">
      <c r="A149" s="38"/>
      <c r="B149" s="39"/>
      <c r="C149" s="218" t="s">
        <v>7</v>
      </c>
      <c r="D149" s="218" t="s">
        <v>152</v>
      </c>
      <c r="E149" s="219" t="s">
        <v>2079</v>
      </c>
      <c r="F149" s="220" t="s">
        <v>2080</v>
      </c>
      <c r="G149" s="221" t="s">
        <v>1244</v>
      </c>
      <c r="H149" s="222">
        <v>1</v>
      </c>
      <c r="I149" s="223"/>
      <c r="J149" s="224">
        <f>ROUND(I149*H149,2)</f>
        <v>0</v>
      </c>
      <c r="K149" s="220" t="s">
        <v>1</v>
      </c>
      <c r="L149" s="44"/>
      <c r="M149" s="279" t="s">
        <v>1</v>
      </c>
      <c r="N149" s="280" t="s">
        <v>41</v>
      </c>
      <c r="O149" s="281"/>
      <c r="P149" s="282">
        <f>O149*H149</f>
        <v>0</v>
      </c>
      <c r="Q149" s="282">
        <v>0</v>
      </c>
      <c r="R149" s="282">
        <f>Q149*H149</f>
        <v>0</v>
      </c>
      <c r="S149" s="282">
        <v>0</v>
      </c>
      <c r="T149" s="283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9" t="s">
        <v>157</v>
      </c>
      <c r="AT149" s="229" t="s">
        <v>152</v>
      </c>
      <c r="AU149" s="229" t="s">
        <v>84</v>
      </c>
      <c r="AY149" s="17" t="s">
        <v>150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7" t="s">
        <v>84</v>
      </c>
      <c r="BK149" s="230">
        <f>ROUND(I149*H149,2)</f>
        <v>0</v>
      </c>
      <c r="BL149" s="17" t="s">
        <v>157</v>
      </c>
      <c r="BM149" s="229" t="s">
        <v>256</v>
      </c>
    </row>
    <row r="150" s="2" customFormat="1" ht="6.96" customHeight="1">
      <c r="A150" s="38"/>
      <c r="B150" s="66"/>
      <c r="C150" s="67"/>
      <c r="D150" s="67"/>
      <c r="E150" s="67"/>
      <c r="F150" s="67"/>
      <c r="G150" s="67"/>
      <c r="H150" s="67"/>
      <c r="I150" s="67"/>
      <c r="J150" s="67"/>
      <c r="K150" s="67"/>
      <c r="L150" s="44"/>
      <c r="M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</row>
  </sheetData>
  <sheetProtection sheet="1" autoFilter="0" formatColumns="0" formatRows="0" objects="1" scenarios="1" spinCount="100000" saltValue="4OGLoY2dKmvbgCYuBCs8K4Hnssr+nmMskZ3X6p6kXH+mWHgTgHIeGWXXOhDuhCyAOZkrk367iHhmcKfTX/w1QA==" hashValue="CHkXN5rn3iOvIFcdoGh200ie/kK6MQ+lJC8tHVavsVk5REkaK7hoPZOnpJOWFwxYhKxYiWm0EgFBdEXJ5wcd8Q==" algorithmName="SHA-512" password="CC35"/>
  <autoFilter ref="C121:K149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101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106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Návštěvnické centrum turistické oblasti Králický Sněžník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107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2081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4. 1. 2021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2082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2083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ROUND(J127,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ROUND((SUM(BE127:BE243)),  2)</f>
        <v>0</v>
      </c>
      <c r="G33" s="38"/>
      <c r="H33" s="38"/>
      <c r="I33" s="155">
        <v>0.20999999999999999</v>
      </c>
      <c r="J33" s="154">
        <f>ROUND(((SUM(BE127:BE243))*I33),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ROUND((SUM(BF127:BF243)),  2)</f>
        <v>0</v>
      </c>
      <c r="G34" s="38"/>
      <c r="H34" s="38"/>
      <c r="I34" s="155">
        <v>0.14999999999999999</v>
      </c>
      <c r="J34" s="154">
        <f>ROUND(((SUM(BF127:BF243))*I34),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ROUND((SUM(BG127:BG243)),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ROUND((SUM(BH127:BH243)),  2)</f>
        <v>0</v>
      </c>
      <c r="G36" s="38"/>
      <c r="H36" s="38"/>
      <c r="I36" s="155">
        <v>0.14999999999999999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ROUND((SUM(BI127:BI243)),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110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Návštěvnické centrum turistické oblasti Králický Sněžník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107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Objekt 02 - Přístupový chodník, parkovací stání, přístřešek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Králíky</v>
      </c>
      <c r="G89" s="40"/>
      <c r="H89" s="40"/>
      <c r="I89" s="32" t="s">
        <v>22</v>
      </c>
      <c r="J89" s="79" t="str">
        <f>IF(J12="","",J12)</f>
        <v>4. 1. 2021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Králíky,Velké nám.5,Králíky</v>
      </c>
      <c r="G91" s="40"/>
      <c r="H91" s="40"/>
      <c r="I91" s="32" t="s">
        <v>30</v>
      </c>
      <c r="J91" s="36" t="str">
        <f>E21</f>
        <v>ing.arch.D.Vahala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111</v>
      </c>
      <c r="D94" s="176"/>
      <c r="E94" s="176"/>
      <c r="F94" s="176"/>
      <c r="G94" s="176"/>
      <c r="H94" s="176"/>
      <c r="I94" s="176"/>
      <c r="J94" s="177" t="s">
        <v>112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113</v>
      </c>
      <c r="D96" s="40"/>
      <c r="E96" s="40"/>
      <c r="F96" s="40"/>
      <c r="G96" s="40"/>
      <c r="H96" s="40"/>
      <c r="I96" s="40"/>
      <c r="J96" s="110">
        <f>J127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114</v>
      </c>
    </row>
    <row r="97" s="9" customFormat="1" ht="24.96" customHeight="1">
      <c r="A97" s="9"/>
      <c r="B97" s="179"/>
      <c r="C97" s="180"/>
      <c r="D97" s="181" t="s">
        <v>115</v>
      </c>
      <c r="E97" s="182"/>
      <c r="F97" s="182"/>
      <c r="G97" s="182"/>
      <c r="H97" s="182"/>
      <c r="I97" s="182"/>
      <c r="J97" s="183">
        <f>J128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116</v>
      </c>
      <c r="E98" s="188"/>
      <c r="F98" s="188"/>
      <c r="G98" s="188"/>
      <c r="H98" s="188"/>
      <c r="I98" s="188"/>
      <c r="J98" s="189">
        <f>J129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117</v>
      </c>
      <c r="E99" s="188"/>
      <c r="F99" s="188"/>
      <c r="G99" s="188"/>
      <c r="H99" s="188"/>
      <c r="I99" s="188"/>
      <c r="J99" s="189">
        <f>J162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2084</v>
      </c>
      <c r="E100" s="188"/>
      <c r="F100" s="188"/>
      <c r="G100" s="188"/>
      <c r="H100" s="188"/>
      <c r="I100" s="188"/>
      <c r="J100" s="189">
        <f>J169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121</v>
      </c>
      <c r="E101" s="188"/>
      <c r="F101" s="188"/>
      <c r="G101" s="188"/>
      <c r="H101" s="188"/>
      <c r="I101" s="188"/>
      <c r="J101" s="189">
        <f>J188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122</v>
      </c>
      <c r="E102" s="188"/>
      <c r="F102" s="188"/>
      <c r="G102" s="188"/>
      <c r="H102" s="188"/>
      <c r="I102" s="188"/>
      <c r="J102" s="189">
        <f>J205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9"/>
      <c r="C103" s="180"/>
      <c r="D103" s="181" t="s">
        <v>123</v>
      </c>
      <c r="E103" s="182"/>
      <c r="F103" s="182"/>
      <c r="G103" s="182"/>
      <c r="H103" s="182"/>
      <c r="I103" s="182"/>
      <c r="J103" s="183">
        <f>J207</f>
        <v>0</v>
      </c>
      <c r="K103" s="180"/>
      <c r="L103" s="18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5"/>
      <c r="C104" s="186"/>
      <c r="D104" s="187" t="s">
        <v>127</v>
      </c>
      <c r="E104" s="188"/>
      <c r="F104" s="188"/>
      <c r="G104" s="188"/>
      <c r="H104" s="188"/>
      <c r="I104" s="188"/>
      <c r="J104" s="189">
        <f>J208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5"/>
      <c r="C105" s="186"/>
      <c r="D105" s="187" t="s">
        <v>129</v>
      </c>
      <c r="E105" s="188"/>
      <c r="F105" s="188"/>
      <c r="G105" s="188"/>
      <c r="H105" s="188"/>
      <c r="I105" s="188"/>
      <c r="J105" s="189">
        <f>J232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5"/>
      <c r="C106" s="186"/>
      <c r="D106" s="187" t="s">
        <v>130</v>
      </c>
      <c r="E106" s="188"/>
      <c r="F106" s="188"/>
      <c r="G106" s="188"/>
      <c r="H106" s="188"/>
      <c r="I106" s="188"/>
      <c r="J106" s="189">
        <f>J237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5"/>
      <c r="C107" s="186"/>
      <c r="D107" s="187" t="s">
        <v>134</v>
      </c>
      <c r="E107" s="188"/>
      <c r="F107" s="188"/>
      <c r="G107" s="188"/>
      <c r="H107" s="188"/>
      <c r="I107" s="188"/>
      <c r="J107" s="189">
        <f>J242</f>
        <v>0</v>
      </c>
      <c r="K107" s="186"/>
      <c r="L107" s="19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66"/>
      <c r="C109" s="67"/>
      <c r="D109" s="67"/>
      <c r="E109" s="67"/>
      <c r="F109" s="67"/>
      <c r="G109" s="67"/>
      <c r="H109" s="67"/>
      <c r="I109" s="67"/>
      <c r="J109" s="67"/>
      <c r="K109" s="67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3" s="2" customFormat="1" ht="6.96" customHeight="1">
      <c r="A113" s="38"/>
      <c r="B113" s="68"/>
      <c r="C113" s="69"/>
      <c r="D113" s="69"/>
      <c r="E113" s="69"/>
      <c r="F113" s="69"/>
      <c r="G113" s="69"/>
      <c r="H113" s="69"/>
      <c r="I113" s="69"/>
      <c r="J113" s="69"/>
      <c r="K113" s="69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4.96" customHeight="1">
      <c r="A114" s="38"/>
      <c r="B114" s="39"/>
      <c r="C114" s="23" t="s">
        <v>135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16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174" t="str">
        <f>E7</f>
        <v>Návštěvnické centrum turistické oblasti Králický Sněžník</v>
      </c>
      <c r="F117" s="32"/>
      <c r="G117" s="32"/>
      <c r="H117" s="32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107</v>
      </c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6.5" customHeight="1">
      <c r="A119" s="38"/>
      <c r="B119" s="39"/>
      <c r="C119" s="40"/>
      <c r="D119" s="40"/>
      <c r="E119" s="76" t="str">
        <f>E9</f>
        <v>Objekt 02 - Přístupový chodník, parkovací stání, přístřešek</v>
      </c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20</v>
      </c>
      <c r="D121" s="40"/>
      <c r="E121" s="40"/>
      <c r="F121" s="27" t="str">
        <f>F12</f>
        <v>Králíky</v>
      </c>
      <c r="G121" s="40"/>
      <c r="H121" s="40"/>
      <c r="I121" s="32" t="s">
        <v>22</v>
      </c>
      <c r="J121" s="79" t="str">
        <f>IF(J12="","",J12)</f>
        <v>4. 1. 2021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24</v>
      </c>
      <c r="D123" s="40"/>
      <c r="E123" s="40"/>
      <c r="F123" s="27" t="str">
        <f>E15</f>
        <v>Město Králíky,Velké nám.5,Králíky</v>
      </c>
      <c r="G123" s="40"/>
      <c r="H123" s="40"/>
      <c r="I123" s="32" t="s">
        <v>30</v>
      </c>
      <c r="J123" s="36" t="str">
        <f>E21</f>
        <v>ing.arch.D.Vahala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28</v>
      </c>
      <c r="D124" s="40"/>
      <c r="E124" s="40"/>
      <c r="F124" s="27" t="str">
        <f>IF(E18="","",E18)</f>
        <v>Vyplň údaj</v>
      </c>
      <c r="G124" s="40"/>
      <c r="H124" s="40"/>
      <c r="I124" s="32" t="s">
        <v>33</v>
      </c>
      <c r="J124" s="36" t="str">
        <f>E24</f>
        <v xml:space="preserve"> 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0.32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11" customFormat="1" ht="29.28" customHeight="1">
      <c r="A126" s="191"/>
      <c r="B126" s="192"/>
      <c r="C126" s="193" t="s">
        <v>136</v>
      </c>
      <c r="D126" s="194" t="s">
        <v>61</v>
      </c>
      <c r="E126" s="194" t="s">
        <v>57</v>
      </c>
      <c r="F126" s="194" t="s">
        <v>58</v>
      </c>
      <c r="G126" s="194" t="s">
        <v>137</v>
      </c>
      <c r="H126" s="194" t="s">
        <v>138</v>
      </c>
      <c r="I126" s="194" t="s">
        <v>139</v>
      </c>
      <c r="J126" s="194" t="s">
        <v>112</v>
      </c>
      <c r="K126" s="195" t="s">
        <v>140</v>
      </c>
      <c r="L126" s="196"/>
      <c r="M126" s="100" t="s">
        <v>1</v>
      </c>
      <c r="N126" s="101" t="s">
        <v>40</v>
      </c>
      <c r="O126" s="101" t="s">
        <v>141</v>
      </c>
      <c r="P126" s="101" t="s">
        <v>142</v>
      </c>
      <c r="Q126" s="101" t="s">
        <v>143</v>
      </c>
      <c r="R126" s="101" t="s">
        <v>144</v>
      </c>
      <c r="S126" s="101" t="s">
        <v>145</v>
      </c>
      <c r="T126" s="102" t="s">
        <v>146</v>
      </c>
      <c r="U126" s="191"/>
      <c r="V126" s="191"/>
      <c r="W126" s="191"/>
      <c r="X126" s="191"/>
      <c r="Y126" s="191"/>
      <c r="Z126" s="191"/>
      <c r="AA126" s="191"/>
      <c r="AB126" s="191"/>
      <c r="AC126" s="191"/>
      <c r="AD126" s="191"/>
      <c r="AE126" s="191"/>
    </row>
    <row r="127" s="2" customFormat="1" ht="22.8" customHeight="1">
      <c r="A127" s="38"/>
      <c r="B127" s="39"/>
      <c r="C127" s="107" t="s">
        <v>147</v>
      </c>
      <c r="D127" s="40"/>
      <c r="E127" s="40"/>
      <c r="F127" s="40"/>
      <c r="G127" s="40"/>
      <c r="H127" s="40"/>
      <c r="I127" s="40"/>
      <c r="J127" s="197">
        <f>BK127</f>
        <v>0</v>
      </c>
      <c r="K127" s="40"/>
      <c r="L127" s="44"/>
      <c r="M127" s="103"/>
      <c r="N127" s="198"/>
      <c r="O127" s="104"/>
      <c r="P127" s="199">
        <f>P128+P207</f>
        <v>0</v>
      </c>
      <c r="Q127" s="104"/>
      <c r="R127" s="199">
        <f>R128+R207</f>
        <v>0</v>
      </c>
      <c r="S127" s="104"/>
      <c r="T127" s="200">
        <f>T128+T207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75</v>
      </c>
      <c r="AU127" s="17" t="s">
        <v>114</v>
      </c>
      <c r="BK127" s="201">
        <f>BK128+BK207</f>
        <v>0</v>
      </c>
    </row>
    <row r="128" s="12" customFormat="1" ht="25.92" customHeight="1">
      <c r="A128" s="12"/>
      <c r="B128" s="202"/>
      <c r="C128" s="203"/>
      <c r="D128" s="204" t="s">
        <v>75</v>
      </c>
      <c r="E128" s="205" t="s">
        <v>148</v>
      </c>
      <c r="F128" s="205" t="s">
        <v>149</v>
      </c>
      <c r="G128" s="203"/>
      <c r="H128" s="203"/>
      <c r="I128" s="206"/>
      <c r="J128" s="207">
        <f>BK128</f>
        <v>0</v>
      </c>
      <c r="K128" s="203"/>
      <c r="L128" s="208"/>
      <c r="M128" s="209"/>
      <c r="N128" s="210"/>
      <c r="O128" s="210"/>
      <c r="P128" s="211">
        <f>P129+P162+P169+P188+P205</f>
        <v>0</v>
      </c>
      <c r="Q128" s="210"/>
      <c r="R128" s="211">
        <f>R129+R162+R169+R188+R205</f>
        <v>0</v>
      </c>
      <c r="S128" s="210"/>
      <c r="T128" s="212">
        <f>T129+T162+T169+T188+T205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3" t="s">
        <v>84</v>
      </c>
      <c r="AT128" s="214" t="s">
        <v>75</v>
      </c>
      <c r="AU128" s="214" t="s">
        <v>76</v>
      </c>
      <c r="AY128" s="213" t="s">
        <v>150</v>
      </c>
      <c r="BK128" s="215">
        <f>BK129+BK162+BK169+BK188+BK205</f>
        <v>0</v>
      </c>
    </row>
    <row r="129" s="12" customFormat="1" ht="22.8" customHeight="1">
      <c r="A129" s="12"/>
      <c r="B129" s="202"/>
      <c r="C129" s="203"/>
      <c r="D129" s="204" t="s">
        <v>75</v>
      </c>
      <c r="E129" s="216" t="s">
        <v>84</v>
      </c>
      <c r="F129" s="216" t="s">
        <v>151</v>
      </c>
      <c r="G129" s="203"/>
      <c r="H129" s="203"/>
      <c r="I129" s="206"/>
      <c r="J129" s="217">
        <f>BK129</f>
        <v>0</v>
      </c>
      <c r="K129" s="203"/>
      <c r="L129" s="208"/>
      <c r="M129" s="209"/>
      <c r="N129" s="210"/>
      <c r="O129" s="210"/>
      <c r="P129" s="211">
        <f>SUM(P130:P161)</f>
        <v>0</v>
      </c>
      <c r="Q129" s="210"/>
      <c r="R129" s="211">
        <f>SUM(R130:R161)</f>
        <v>0</v>
      </c>
      <c r="S129" s="210"/>
      <c r="T129" s="212">
        <f>SUM(T130:T161)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3" t="s">
        <v>84</v>
      </c>
      <c r="AT129" s="214" t="s">
        <v>75</v>
      </c>
      <c r="AU129" s="214" t="s">
        <v>84</v>
      </c>
      <c r="AY129" s="213" t="s">
        <v>150</v>
      </c>
      <c r="BK129" s="215">
        <f>SUM(BK130:BK161)</f>
        <v>0</v>
      </c>
    </row>
    <row r="130" s="2" customFormat="1">
      <c r="A130" s="38"/>
      <c r="B130" s="39"/>
      <c r="C130" s="218" t="s">
        <v>84</v>
      </c>
      <c r="D130" s="218" t="s">
        <v>152</v>
      </c>
      <c r="E130" s="219" t="s">
        <v>153</v>
      </c>
      <c r="F130" s="220" t="s">
        <v>2085</v>
      </c>
      <c r="G130" s="221" t="s">
        <v>155</v>
      </c>
      <c r="H130" s="222">
        <v>43.100000000000001</v>
      </c>
      <c r="I130" s="223"/>
      <c r="J130" s="224">
        <f>ROUND(I130*H130,2)</f>
        <v>0</v>
      </c>
      <c r="K130" s="220" t="s">
        <v>156</v>
      </c>
      <c r="L130" s="44"/>
      <c r="M130" s="225" t="s">
        <v>1</v>
      </c>
      <c r="N130" s="226" t="s">
        <v>41</v>
      </c>
      <c r="O130" s="91"/>
      <c r="P130" s="227">
        <f>O130*H130</f>
        <v>0</v>
      </c>
      <c r="Q130" s="227">
        <v>0</v>
      </c>
      <c r="R130" s="227">
        <f>Q130*H130</f>
        <v>0</v>
      </c>
      <c r="S130" s="227">
        <v>0</v>
      </c>
      <c r="T130" s="228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9" t="s">
        <v>157</v>
      </c>
      <c r="AT130" s="229" t="s">
        <v>152</v>
      </c>
      <c r="AU130" s="229" t="s">
        <v>86</v>
      </c>
      <c r="AY130" s="17" t="s">
        <v>150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17" t="s">
        <v>84</v>
      </c>
      <c r="BK130" s="230">
        <f>ROUND(I130*H130,2)</f>
        <v>0</v>
      </c>
      <c r="BL130" s="17" t="s">
        <v>157</v>
      </c>
      <c r="BM130" s="229" t="s">
        <v>86</v>
      </c>
    </row>
    <row r="131" s="13" customFormat="1">
      <c r="A131" s="13"/>
      <c r="B131" s="231"/>
      <c r="C131" s="232"/>
      <c r="D131" s="233" t="s">
        <v>158</v>
      </c>
      <c r="E131" s="234" t="s">
        <v>1</v>
      </c>
      <c r="F131" s="235" t="s">
        <v>2086</v>
      </c>
      <c r="G131" s="232"/>
      <c r="H131" s="236">
        <v>40.5</v>
      </c>
      <c r="I131" s="237"/>
      <c r="J131" s="232"/>
      <c r="K131" s="232"/>
      <c r="L131" s="238"/>
      <c r="M131" s="239"/>
      <c r="N131" s="240"/>
      <c r="O131" s="240"/>
      <c r="P131" s="240"/>
      <c r="Q131" s="240"/>
      <c r="R131" s="240"/>
      <c r="S131" s="240"/>
      <c r="T131" s="241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2" t="s">
        <v>158</v>
      </c>
      <c r="AU131" s="242" t="s">
        <v>86</v>
      </c>
      <c r="AV131" s="13" t="s">
        <v>86</v>
      </c>
      <c r="AW131" s="13" t="s">
        <v>32</v>
      </c>
      <c r="AX131" s="13" t="s">
        <v>76</v>
      </c>
      <c r="AY131" s="242" t="s">
        <v>150</v>
      </c>
    </row>
    <row r="132" s="13" customFormat="1">
      <c r="A132" s="13"/>
      <c r="B132" s="231"/>
      <c r="C132" s="232"/>
      <c r="D132" s="233" t="s">
        <v>158</v>
      </c>
      <c r="E132" s="234" t="s">
        <v>1</v>
      </c>
      <c r="F132" s="235" t="s">
        <v>2087</v>
      </c>
      <c r="G132" s="232"/>
      <c r="H132" s="236">
        <v>2.6000000000000001</v>
      </c>
      <c r="I132" s="237"/>
      <c r="J132" s="232"/>
      <c r="K132" s="232"/>
      <c r="L132" s="238"/>
      <c r="M132" s="239"/>
      <c r="N132" s="240"/>
      <c r="O132" s="240"/>
      <c r="P132" s="240"/>
      <c r="Q132" s="240"/>
      <c r="R132" s="240"/>
      <c r="S132" s="240"/>
      <c r="T132" s="241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2" t="s">
        <v>158</v>
      </c>
      <c r="AU132" s="242" t="s">
        <v>86</v>
      </c>
      <c r="AV132" s="13" t="s">
        <v>86</v>
      </c>
      <c r="AW132" s="13" t="s">
        <v>32</v>
      </c>
      <c r="AX132" s="13" t="s">
        <v>76</v>
      </c>
      <c r="AY132" s="242" t="s">
        <v>150</v>
      </c>
    </row>
    <row r="133" s="14" customFormat="1">
      <c r="A133" s="14"/>
      <c r="B133" s="243"/>
      <c r="C133" s="244"/>
      <c r="D133" s="233" t="s">
        <v>158</v>
      </c>
      <c r="E133" s="245" t="s">
        <v>1</v>
      </c>
      <c r="F133" s="246" t="s">
        <v>160</v>
      </c>
      <c r="G133" s="244"/>
      <c r="H133" s="247">
        <v>43.100000000000001</v>
      </c>
      <c r="I133" s="248"/>
      <c r="J133" s="244"/>
      <c r="K133" s="244"/>
      <c r="L133" s="249"/>
      <c r="M133" s="250"/>
      <c r="N133" s="251"/>
      <c r="O133" s="251"/>
      <c r="P133" s="251"/>
      <c r="Q133" s="251"/>
      <c r="R133" s="251"/>
      <c r="S133" s="251"/>
      <c r="T133" s="252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3" t="s">
        <v>158</v>
      </c>
      <c r="AU133" s="253" t="s">
        <v>86</v>
      </c>
      <c r="AV133" s="14" t="s">
        <v>157</v>
      </c>
      <c r="AW133" s="14" t="s">
        <v>32</v>
      </c>
      <c r="AX133" s="14" t="s">
        <v>84</v>
      </c>
      <c r="AY133" s="253" t="s">
        <v>150</v>
      </c>
    </row>
    <row r="134" s="2" customFormat="1" ht="16.5" customHeight="1">
      <c r="A134" s="38"/>
      <c r="B134" s="39"/>
      <c r="C134" s="218" t="s">
        <v>86</v>
      </c>
      <c r="D134" s="218" t="s">
        <v>152</v>
      </c>
      <c r="E134" s="219" t="s">
        <v>2088</v>
      </c>
      <c r="F134" s="220" t="s">
        <v>2089</v>
      </c>
      <c r="G134" s="221" t="s">
        <v>163</v>
      </c>
      <c r="H134" s="222">
        <v>1</v>
      </c>
      <c r="I134" s="223"/>
      <c r="J134" s="224">
        <f>ROUND(I134*H134,2)</f>
        <v>0</v>
      </c>
      <c r="K134" s="220" t="s">
        <v>1</v>
      </c>
      <c r="L134" s="44"/>
      <c r="M134" s="225" t="s">
        <v>1</v>
      </c>
      <c r="N134" s="226" t="s">
        <v>41</v>
      </c>
      <c r="O134" s="91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9" t="s">
        <v>157</v>
      </c>
      <c r="AT134" s="229" t="s">
        <v>152</v>
      </c>
      <c r="AU134" s="229" t="s">
        <v>86</v>
      </c>
      <c r="AY134" s="17" t="s">
        <v>150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7" t="s">
        <v>84</v>
      </c>
      <c r="BK134" s="230">
        <f>ROUND(I134*H134,2)</f>
        <v>0</v>
      </c>
      <c r="BL134" s="17" t="s">
        <v>157</v>
      </c>
      <c r="BM134" s="229" t="s">
        <v>157</v>
      </c>
    </row>
    <row r="135" s="13" customFormat="1">
      <c r="A135" s="13"/>
      <c r="B135" s="231"/>
      <c r="C135" s="232"/>
      <c r="D135" s="233" t="s">
        <v>158</v>
      </c>
      <c r="E135" s="234" t="s">
        <v>1</v>
      </c>
      <c r="F135" s="235" t="s">
        <v>84</v>
      </c>
      <c r="G135" s="232"/>
      <c r="H135" s="236">
        <v>1</v>
      </c>
      <c r="I135" s="237"/>
      <c r="J135" s="232"/>
      <c r="K135" s="232"/>
      <c r="L135" s="238"/>
      <c r="M135" s="239"/>
      <c r="N135" s="240"/>
      <c r="O135" s="240"/>
      <c r="P135" s="240"/>
      <c r="Q135" s="240"/>
      <c r="R135" s="240"/>
      <c r="S135" s="240"/>
      <c r="T135" s="241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2" t="s">
        <v>158</v>
      </c>
      <c r="AU135" s="242" t="s">
        <v>86</v>
      </c>
      <c r="AV135" s="13" t="s">
        <v>86</v>
      </c>
      <c r="AW135" s="13" t="s">
        <v>32</v>
      </c>
      <c r="AX135" s="13" t="s">
        <v>76</v>
      </c>
      <c r="AY135" s="242" t="s">
        <v>150</v>
      </c>
    </row>
    <row r="136" s="14" customFormat="1">
      <c r="A136" s="14"/>
      <c r="B136" s="243"/>
      <c r="C136" s="244"/>
      <c r="D136" s="233" t="s">
        <v>158</v>
      </c>
      <c r="E136" s="245" t="s">
        <v>1</v>
      </c>
      <c r="F136" s="246" t="s">
        <v>160</v>
      </c>
      <c r="G136" s="244"/>
      <c r="H136" s="247">
        <v>1</v>
      </c>
      <c r="I136" s="248"/>
      <c r="J136" s="244"/>
      <c r="K136" s="244"/>
      <c r="L136" s="249"/>
      <c r="M136" s="250"/>
      <c r="N136" s="251"/>
      <c r="O136" s="251"/>
      <c r="P136" s="251"/>
      <c r="Q136" s="251"/>
      <c r="R136" s="251"/>
      <c r="S136" s="251"/>
      <c r="T136" s="252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3" t="s">
        <v>158</v>
      </c>
      <c r="AU136" s="253" t="s">
        <v>86</v>
      </c>
      <c r="AV136" s="14" t="s">
        <v>157</v>
      </c>
      <c r="AW136" s="14" t="s">
        <v>32</v>
      </c>
      <c r="AX136" s="14" t="s">
        <v>84</v>
      </c>
      <c r="AY136" s="253" t="s">
        <v>150</v>
      </c>
    </row>
    <row r="137" s="2" customFormat="1" ht="33" customHeight="1">
      <c r="A137" s="38"/>
      <c r="B137" s="39"/>
      <c r="C137" s="218" t="s">
        <v>165</v>
      </c>
      <c r="D137" s="218" t="s">
        <v>152</v>
      </c>
      <c r="E137" s="219" t="s">
        <v>2090</v>
      </c>
      <c r="F137" s="220" t="s">
        <v>2091</v>
      </c>
      <c r="G137" s="221" t="s">
        <v>168</v>
      </c>
      <c r="H137" s="222">
        <v>60</v>
      </c>
      <c r="I137" s="223"/>
      <c r="J137" s="224">
        <f>ROUND(I137*H137,2)</f>
        <v>0</v>
      </c>
      <c r="K137" s="220" t="s">
        <v>156</v>
      </c>
      <c r="L137" s="44"/>
      <c r="M137" s="225" t="s">
        <v>1</v>
      </c>
      <c r="N137" s="226" t="s">
        <v>41</v>
      </c>
      <c r="O137" s="91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9" t="s">
        <v>157</v>
      </c>
      <c r="AT137" s="229" t="s">
        <v>152</v>
      </c>
      <c r="AU137" s="229" t="s">
        <v>86</v>
      </c>
      <c r="AY137" s="17" t="s">
        <v>150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7" t="s">
        <v>84</v>
      </c>
      <c r="BK137" s="230">
        <f>ROUND(I137*H137,2)</f>
        <v>0</v>
      </c>
      <c r="BL137" s="17" t="s">
        <v>157</v>
      </c>
      <c r="BM137" s="229" t="s">
        <v>169</v>
      </c>
    </row>
    <row r="138" s="13" customFormat="1">
      <c r="A138" s="13"/>
      <c r="B138" s="231"/>
      <c r="C138" s="232"/>
      <c r="D138" s="233" t="s">
        <v>158</v>
      </c>
      <c r="E138" s="234" t="s">
        <v>1</v>
      </c>
      <c r="F138" s="235" t="s">
        <v>2092</v>
      </c>
      <c r="G138" s="232"/>
      <c r="H138" s="236">
        <v>60</v>
      </c>
      <c r="I138" s="237"/>
      <c r="J138" s="232"/>
      <c r="K138" s="232"/>
      <c r="L138" s="238"/>
      <c r="M138" s="239"/>
      <c r="N138" s="240"/>
      <c r="O138" s="240"/>
      <c r="P138" s="240"/>
      <c r="Q138" s="240"/>
      <c r="R138" s="240"/>
      <c r="S138" s="240"/>
      <c r="T138" s="24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2" t="s">
        <v>158</v>
      </c>
      <c r="AU138" s="242" t="s">
        <v>86</v>
      </c>
      <c r="AV138" s="13" t="s">
        <v>86</v>
      </c>
      <c r="AW138" s="13" t="s">
        <v>32</v>
      </c>
      <c r="AX138" s="13" t="s">
        <v>76</v>
      </c>
      <c r="AY138" s="242" t="s">
        <v>150</v>
      </c>
    </row>
    <row r="139" s="14" customFormat="1">
      <c r="A139" s="14"/>
      <c r="B139" s="243"/>
      <c r="C139" s="244"/>
      <c r="D139" s="233" t="s">
        <v>158</v>
      </c>
      <c r="E139" s="245" t="s">
        <v>1</v>
      </c>
      <c r="F139" s="246" t="s">
        <v>160</v>
      </c>
      <c r="G139" s="244"/>
      <c r="H139" s="247">
        <v>60</v>
      </c>
      <c r="I139" s="248"/>
      <c r="J139" s="244"/>
      <c r="K139" s="244"/>
      <c r="L139" s="249"/>
      <c r="M139" s="250"/>
      <c r="N139" s="251"/>
      <c r="O139" s="251"/>
      <c r="P139" s="251"/>
      <c r="Q139" s="251"/>
      <c r="R139" s="251"/>
      <c r="S139" s="251"/>
      <c r="T139" s="252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3" t="s">
        <v>158</v>
      </c>
      <c r="AU139" s="253" t="s">
        <v>86</v>
      </c>
      <c r="AV139" s="14" t="s">
        <v>157</v>
      </c>
      <c r="AW139" s="14" t="s">
        <v>32</v>
      </c>
      <c r="AX139" s="14" t="s">
        <v>84</v>
      </c>
      <c r="AY139" s="253" t="s">
        <v>150</v>
      </c>
    </row>
    <row r="140" s="2" customFormat="1" ht="33" customHeight="1">
      <c r="A140" s="38"/>
      <c r="B140" s="39"/>
      <c r="C140" s="218" t="s">
        <v>157</v>
      </c>
      <c r="D140" s="218" t="s">
        <v>152</v>
      </c>
      <c r="E140" s="219" t="s">
        <v>2093</v>
      </c>
      <c r="F140" s="220" t="s">
        <v>2094</v>
      </c>
      <c r="G140" s="221" t="s">
        <v>168</v>
      </c>
      <c r="H140" s="222">
        <v>0.40500000000000003</v>
      </c>
      <c r="I140" s="223"/>
      <c r="J140" s="224">
        <f>ROUND(I140*H140,2)</f>
        <v>0</v>
      </c>
      <c r="K140" s="220" t="s">
        <v>156</v>
      </c>
      <c r="L140" s="44"/>
      <c r="M140" s="225" t="s">
        <v>1</v>
      </c>
      <c r="N140" s="226" t="s">
        <v>41</v>
      </c>
      <c r="O140" s="91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9" t="s">
        <v>157</v>
      </c>
      <c r="AT140" s="229" t="s">
        <v>152</v>
      </c>
      <c r="AU140" s="229" t="s">
        <v>86</v>
      </c>
      <c r="AY140" s="17" t="s">
        <v>150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7" t="s">
        <v>84</v>
      </c>
      <c r="BK140" s="230">
        <f>ROUND(I140*H140,2)</f>
        <v>0</v>
      </c>
      <c r="BL140" s="17" t="s">
        <v>157</v>
      </c>
      <c r="BM140" s="229" t="s">
        <v>173</v>
      </c>
    </row>
    <row r="141" s="13" customFormat="1">
      <c r="A141" s="13"/>
      <c r="B141" s="231"/>
      <c r="C141" s="232"/>
      <c r="D141" s="233" t="s">
        <v>158</v>
      </c>
      <c r="E141" s="234" t="s">
        <v>1</v>
      </c>
      <c r="F141" s="235" t="s">
        <v>2095</v>
      </c>
      <c r="G141" s="232"/>
      <c r="H141" s="236">
        <v>0.40500000000000003</v>
      </c>
      <c r="I141" s="237"/>
      <c r="J141" s="232"/>
      <c r="K141" s="232"/>
      <c r="L141" s="238"/>
      <c r="M141" s="239"/>
      <c r="N141" s="240"/>
      <c r="O141" s="240"/>
      <c r="P141" s="240"/>
      <c r="Q141" s="240"/>
      <c r="R141" s="240"/>
      <c r="S141" s="240"/>
      <c r="T141" s="241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2" t="s">
        <v>158</v>
      </c>
      <c r="AU141" s="242" t="s">
        <v>86</v>
      </c>
      <c r="AV141" s="13" t="s">
        <v>86</v>
      </c>
      <c r="AW141" s="13" t="s">
        <v>32</v>
      </c>
      <c r="AX141" s="13" t="s">
        <v>76</v>
      </c>
      <c r="AY141" s="242" t="s">
        <v>150</v>
      </c>
    </row>
    <row r="142" s="14" customFormat="1">
      <c r="A142" s="14"/>
      <c r="B142" s="243"/>
      <c r="C142" s="244"/>
      <c r="D142" s="233" t="s">
        <v>158</v>
      </c>
      <c r="E142" s="245" t="s">
        <v>1</v>
      </c>
      <c r="F142" s="246" t="s">
        <v>160</v>
      </c>
      <c r="G142" s="244"/>
      <c r="H142" s="247">
        <v>0.40500000000000003</v>
      </c>
      <c r="I142" s="248"/>
      <c r="J142" s="244"/>
      <c r="K142" s="244"/>
      <c r="L142" s="249"/>
      <c r="M142" s="250"/>
      <c r="N142" s="251"/>
      <c r="O142" s="251"/>
      <c r="P142" s="251"/>
      <c r="Q142" s="251"/>
      <c r="R142" s="251"/>
      <c r="S142" s="251"/>
      <c r="T142" s="252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3" t="s">
        <v>158</v>
      </c>
      <c r="AU142" s="253" t="s">
        <v>86</v>
      </c>
      <c r="AV142" s="14" t="s">
        <v>157</v>
      </c>
      <c r="AW142" s="14" t="s">
        <v>32</v>
      </c>
      <c r="AX142" s="14" t="s">
        <v>84</v>
      </c>
      <c r="AY142" s="253" t="s">
        <v>150</v>
      </c>
    </row>
    <row r="143" s="2" customFormat="1" ht="33" customHeight="1">
      <c r="A143" s="38"/>
      <c r="B143" s="39"/>
      <c r="C143" s="218" t="s">
        <v>177</v>
      </c>
      <c r="D143" s="218" t="s">
        <v>152</v>
      </c>
      <c r="E143" s="219" t="s">
        <v>182</v>
      </c>
      <c r="F143" s="220" t="s">
        <v>183</v>
      </c>
      <c r="G143" s="221" t="s">
        <v>168</v>
      </c>
      <c r="H143" s="222">
        <v>60.405000000000001</v>
      </c>
      <c r="I143" s="223"/>
      <c r="J143" s="224">
        <f>ROUND(I143*H143,2)</f>
        <v>0</v>
      </c>
      <c r="K143" s="220" t="s">
        <v>156</v>
      </c>
      <c r="L143" s="44"/>
      <c r="M143" s="225" t="s">
        <v>1</v>
      </c>
      <c r="N143" s="226" t="s">
        <v>41</v>
      </c>
      <c r="O143" s="91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9" t="s">
        <v>157</v>
      </c>
      <c r="AT143" s="229" t="s">
        <v>152</v>
      </c>
      <c r="AU143" s="229" t="s">
        <v>86</v>
      </c>
      <c r="AY143" s="17" t="s">
        <v>150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7" t="s">
        <v>84</v>
      </c>
      <c r="BK143" s="230">
        <f>ROUND(I143*H143,2)</f>
        <v>0</v>
      </c>
      <c r="BL143" s="17" t="s">
        <v>157</v>
      </c>
      <c r="BM143" s="229" t="s">
        <v>180</v>
      </c>
    </row>
    <row r="144" s="13" customFormat="1">
      <c r="A144" s="13"/>
      <c r="B144" s="231"/>
      <c r="C144" s="232"/>
      <c r="D144" s="233" t="s">
        <v>158</v>
      </c>
      <c r="E144" s="234" t="s">
        <v>1</v>
      </c>
      <c r="F144" s="235" t="s">
        <v>2096</v>
      </c>
      <c r="G144" s="232"/>
      <c r="H144" s="236">
        <v>60.405000000000001</v>
      </c>
      <c r="I144" s="237"/>
      <c r="J144" s="232"/>
      <c r="K144" s="232"/>
      <c r="L144" s="238"/>
      <c r="M144" s="239"/>
      <c r="N144" s="240"/>
      <c r="O144" s="240"/>
      <c r="P144" s="240"/>
      <c r="Q144" s="240"/>
      <c r="R144" s="240"/>
      <c r="S144" s="240"/>
      <c r="T144" s="241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2" t="s">
        <v>158</v>
      </c>
      <c r="AU144" s="242" t="s">
        <v>86</v>
      </c>
      <c r="AV144" s="13" t="s">
        <v>86</v>
      </c>
      <c r="AW144" s="13" t="s">
        <v>32</v>
      </c>
      <c r="AX144" s="13" t="s">
        <v>76</v>
      </c>
      <c r="AY144" s="242" t="s">
        <v>150</v>
      </c>
    </row>
    <row r="145" s="14" customFormat="1">
      <c r="A145" s="14"/>
      <c r="B145" s="243"/>
      <c r="C145" s="244"/>
      <c r="D145" s="233" t="s">
        <v>158</v>
      </c>
      <c r="E145" s="245" t="s">
        <v>1</v>
      </c>
      <c r="F145" s="246" t="s">
        <v>160</v>
      </c>
      <c r="G145" s="244"/>
      <c r="H145" s="247">
        <v>60.405000000000001</v>
      </c>
      <c r="I145" s="248"/>
      <c r="J145" s="244"/>
      <c r="K145" s="244"/>
      <c r="L145" s="249"/>
      <c r="M145" s="250"/>
      <c r="N145" s="251"/>
      <c r="O145" s="251"/>
      <c r="P145" s="251"/>
      <c r="Q145" s="251"/>
      <c r="R145" s="251"/>
      <c r="S145" s="251"/>
      <c r="T145" s="252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3" t="s">
        <v>158</v>
      </c>
      <c r="AU145" s="253" t="s">
        <v>86</v>
      </c>
      <c r="AV145" s="14" t="s">
        <v>157</v>
      </c>
      <c r="AW145" s="14" t="s">
        <v>32</v>
      </c>
      <c r="AX145" s="14" t="s">
        <v>84</v>
      </c>
      <c r="AY145" s="253" t="s">
        <v>150</v>
      </c>
    </row>
    <row r="146" s="2" customFormat="1" ht="33" customHeight="1">
      <c r="A146" s="38"/>
      <c r="B146" s="39"/>
      <c r="C146" s="218" t="s">
        <v>169</v>
      </c>
      <c r="D146" s="218" t="s">
        <v>152</v>
      </c>
      <c r="E146" s="219" t="s">
        <v>187</v>
      </c>
      <c r="F146" s="220" t="s">
        <v>188</v>
      </c>
      <c r="G146" s="221" t="s">
        <v>189</v>
      </c>
      <c r="H146" s="222">
        <v>108.729</v>
      </c>
      <c r="I146" s="223"/>
      <c r="J146" s="224">
        <f>ROUND(I146*H146,2)</f>
        <v>0</v>
      </c>
      <c r="K146" s="220" t="s">
        <v>156</v>
      </c>
      <c r="L146" s="44"/>
      <c r="M146" s="225" t="s">
        <v>1</v>
      </c>
      <c r="N146" s="226" t="s">
        <v>41</v>
      </c>
      <c r="O146" s="91"/>
      <c r="P146" s="227">
        <f>O146*H146</f>
        <v>0</v>
      </c>
      <c r="Q146" s="227">
        <v>0</v>
      </c>
      <c r="R146" s="227">
        <f>Q146*H146</f>
        <v>0</v>
      </c>
      <c r="S146" s="227">
        <v>0</v>
      </c>
      <c r="T146" s="228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9" t="s">
        <v>157</v>
      </c>
      <c r="AT146" s="229" t="s">
        <v>152</v>
      </c>
      <c r="AU146" s="229" t="s">
        <v>86</v>
      </c>
      <c r="AY146" s="17" t="s">
        <v>150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7" t="s">
        <v>84</v>
      </c>
      <c r="BK146" s="230">
        <f>ROUND(I146*H146,2)</f>
        <v>0</v>
      </c>
      <c r="BL146" s="17" t="s">
        <v>157</v>
      </c>
      <c r="BM146" s="229" t="s">
        <v>184</v>
      </c>
    </row>
    <row r="147" s="13" customFormat="1">
      <c r="A147" s="13"/>
      <c r="B147" s="231"/>
      <c r="C147" s="232"/>
      <c r="D147" s="233" t="s">
        <v>158</v>
      </c>
      <c r="E147" s="234" t="s">
        <v>1</v>
      </c>
      <c r="F147" s="235" t="s">
        <v>2097</v>
      </c>
      <c r="G147" s="232"/>
      <c r="H147" s="236">
        <v>108.729</v>
      </c>
      <c r="I147" s="237"/>
      <c r="J147" s="232"/>
      <c r="K147" s="232"/>
      <c r="L147" s="238"/>
      <c r="M147" s="239"/>
      <c r="N147" s="240"/>
      <c r="O147" s="240"/>
      <c r="P147" s="240"/>
      <c r="Q147" s="240"/>
      <c r="R147" s="240"/>
      <c r="S147" s="240"/>
      <c r="T147" s="24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2" t="s">
        <v>158</v>
      </c>
      <c r="AU147" s="242" t="s">
        <v>86</v>
      </c>
      <c r="AV147" s="13" t="s">
        <v>86</v>
      </c>
      <c r="AW147" s="13" t="s">
        <v>32</v>
      </c>
      <c r="AX147" s="13" t="s">
        <v>76</v>
      </c>
      <c r="AY147" s="242" t="s">
        <v>150</v>
      </c>
    </row>
    <row r="148" s="14" customFormat="1">
      <c r="A148" s="14"/>
      <c r="B148" s="243"/>
      <c r="C148" s="244"/>
      <c r="D148" s="233" t="s">
        <v>158</v>
      </c>
      <c r="E148" s="245" t="s">
        <v>1</v>
      </c>
      <c r="F148" s="246" t="s">
        <v>160</v>
      </c>
      <c r="G148" s="244"/>
      <c r="H148" s="247">
        <v>108.729</v>
      </c>
      <c r="I148" s="248"/>
      <c r="J148" s="244"/>
      <c r="K148" s="244"/>
      <c r="L148" s="249"/>
      <c r="M148" s="250"/>
      <c r="N148" s="251"/>
      <c r="O148" s="251"/>
      <c r="P148" s="251"/>
      <c r="Q148" s="251"/>
      <c r="R148" s="251"/>
      <c r="S148" s="251"/>
      <c r="T148" s="252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3" t="s">
        <v>158</v>
      </c>
      <c r="AU148" s="253" t="s">
        <v>86</v>
      </c>
      <c r="AV148" s="14" t="s">
        <v>157</v>
      </c>
      <c r="AW148" s="14" t="s">
        <v>32</v>
      </c>
      <c r="AX148" s="14" t="s">
        <v>84</v>
      </c>
      <c r="AY148" s="253" t="s">
        <v>150</v>
      </c>
    </row>
    <row r="149" s="2" customFormat="1" ht="16.5" customHeight="1">
      <c r="A149" s="38"/>
      <c r="B149" s="39"/>
      <c r="C149" s="218" t="s">
        <v>186</v>
      </c>
      <c r="D149" s="218" t="s">
        <v>152</v>
      </c>
      <c r="E149" s="219" t="s">
        <v>192</v>
      </c>
      <c r="F149" s="220" t="s">
        <v>193</v>
      </c>
      <c r="G149" s="221" t="s">
        <v>168</v>
      </c>
      <c r="H149" s="222">
        <v>60.405000000000001</v>
      </c>
      <c r="I149" s="223"/>
      <c r="J149" s="224">
        <f>ROUND(I149*H149,2)</f>
        <v>0</v>
      </c>
      <c r="K149" s="220" t="s">
        <v>156</v>
      </c>
      <c r="L149" s="44"/>
      <c r="M149" s="225" t="s">
        <v>1</v>
      </c>
      <c r="N149" s="226" t="s">
        <v>41</v>
      </c>
      <c r="O149" s="91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9" t="s">
        <v>157</v>
      </c>
      <c r="AT149" s="229" t="s">
        <v>152</v>
      </c>
      <c r="AU149" s="229" t="s">
        <v>86</v>
      </c>
      <c r="AY149" s="17" t="s">
        <v>150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7" t="s">
        <v>84</v>
      </c>
      <c r="BK149" s="230">
        <f>ROUND(I149*H149,2)</f>
        <v>0</v>
      </c>
      <c r="BL149" s="17" t="s">
        <v>157</v>
      </c>
      <c r="BM149" s="229" t="s">
        <v>190</v>
      </c>
    </row>
    <row r="150" s="13" customFormat="1">
      <c r="A150" s="13"/>
      <c r="B150" s="231"/>
      <c r="C150" s="232"/>
      <c r="D150" s="233" t="s">
        <v>158</v>
      </c>
      <c r="E150" s="234" t="s">
        <v>1</v>
      </c>
      <c r="F150" s="235" t="s">
        <v>2098</v>
      </c>
      <c r="G150" s="232"/>
      <c r="H150" s="236">
        <v>60.405000000000001</v>
      </c>
      <c r="I150" s="237"/>
      <c r="J150" s="232"/>
      <c r="K150" s="232"/>
      <c r="L150" s="238"/>
      <c r="M150" s="239"/>
      <c r="N150" s="240"/>
      <c r="O150" s="240"/>
      <c r="P150" s="240"/>
      <c r="Q150" s="240"/>
      <c r="R150" s="240"/>
      <c r="S150" s="240"/>
      <c r="T150" s="241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2" t="s">
        <v>158</v>
      </c>
      <c r="AU150" s="242" t="s">
        <v>86</v>
      </c>
      <c r="AV150" s="13" t="s">
        <v>86</v>
      </c>
      <c r="AW150" s="13" t="s">
        <v>32</v>
      </c>
      <c r="AX150" s="13" t="s">
        <v>76</v>
      </c>
      <c r="AY150" s="242" t="s">
        <v>150</v>
      </c>
    </row>
    <row r="151" s="14" customFormat="1">
      <c r="A151" s="14"/>
      <c r="B151" s="243"/>
      <c r="C151" s="244"/>
      <c r="D151" s="233" t="s">
        <v>158</v>
      </c>
      <c r="E151" s="245" t="s">
        <v>1</v>
      </c>
      <c r="F151" s="246" t="s">
        <v>160</v>
      </c>
      <c r="G151" s="244"/>
      <c r="H151" s="247">
        <v>60.405000000000001</v>
      </c>
      <c r="I151" s="248"/>
      <c r="J151" s="244"/>
      <c r="K151" s="244"/>
      <c r="L151" s="249"/>
      <c r="M151" s="250"/>
      <c r="N151" s="251"/>
      <c r="O151" s="251"/>
      <c r="P151" s="251"/>
      <c r="Q151" s="251"/>
      <c r="R151" s="251"/>
      <c r="S151" s="251"/>
      <c r="T151" s="252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3" t="s">
        <v>158</v>
      </c>
      <c r="AU151" s="253" t="s">
        <v>86</v>
      </c>
      <c r="AV151" s="14" t="s">
        <v>157</v>
      </c>
      <c r="AW151" s="14" t="s">
        <v>32</v>
      </c>
      <c r="AX151" s="14" t="s">
        <v>84</v>
      </c>
      <c r="AY151" s="253" t="s">
        <v>150</v>
      </c>
    </row>
    <row r="152" s="2" customFormat="1">
      <c r="A152" s="38"/>
      <c r="B152" s="39"/>
      <c r="C152" s="218" t="s">
        <v>173</v>
      </c>
      <c r="D152" s="218" t="s">
        <v>152</v>
      </c>
      <c r="E152" s="219" t="s">
        <v>2099</v>
      </c>
      <c r="F152" s="220" t="s">
        <v>2100</v>
      </c>
      <c r="G152" s="221" t="s">
        <v>155</v>
      </c>
      <c r="H152" s="222">
        <v>212</v>
      </c>
      <c r="I152" s="223"/>
      <c r="J152" s="224">
        <f>ROUND(I152*H152,2)</f>
        <v>0</v>
      </c>
      <c r="K152" s="220" t="s">
        <v>156</v>
      </c>
      <c r="L152" s="44"/>
      <c r="M152" s="225" t="s">
        <v>1</v>
      </c>
      <c r="N152" s="226" t="s">
        <v>41</v>
      </c>
      <c r="O152" s="91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9" t="s">
        <v>157</v>
      </c>
      <c r="AT152" s="229" t="s">
        <v>152</v>
      </c>
      <c r="AU152" s="229" t="s">
        <v>86</v>
      </c>
      <c r="AY152" s="17" t="s">
        <v>150</v>
      </c>
      <c r="BE152" s="230">
        <f>IF(N152="základní",J152,0)</f>
        <v>0</v>
      </c>
      <c r="BF152" s="230">
        <f>IF(N152="snížená",J152,0)</f>
        <v>0</v>
      </c>
      <c r="BG152" s="230">
        <f>IF(N152="zákl. přenesená",J152,0)</f>
        <v>0</v>
      </c>
      <c r="BH152" s="230">
        <f>IF(N152="sníž. přenesená",J152,0)</f>
        <v>0</v>
      </c>
      <c r="BI152" s="230">
        <f>IF(N152="nulová",J152,0)</f>
        <v>0</v>
      </c>
      <c r="BJ152" s="17" t="s">
        <v>84</v>
      </c>
      <c r="BK152" s="230">
        <f>ROUND(I152*H152,2)</f>
        <v>0</v>
      </c>
      <c r="BL152" s="17" t="s">
        <v>157</v>
      </c>
      <c r="BM152" s="229" t="s">
        <v>194</v>
      </c>
    </row>
    <row r="153" s="2" customFormat="1" ht="16.5" customHeight="1">
      <c r="A153" s="38"/>
      <c r="B153" s="39"/>
      <c r="C153" s="265" t="s">
        <v>196</v>
      </c>
      <c r="D153" s="265" t="s">
        <v>350</v>
      </c>
      <c r="E153" s="266" t="s">
        <v>2101</v>
      </c>
      <c r="F153" s="267" t="s">
        <v>2102</v>
      </c>
      <c r="G153" s="268" t="s">
        <v>2033</v>
      </c>
      <c r="H153" s="269">
        <v>6.3600000000000003</v>
      </c>
      <c r="I153" s="270"/>
      <c r="J153" s="271">
        <f>ROUND(I153*H153,2)</f>
        <v>0</v>
      </c>
      <c r="K153" s="267" t="s">
        <v>156</v>
      </c>
      <c r="L153" s="272"/>
      <c r="M153" s="273" t="s">
        <v>1</v>
      </c>
      <c r="N153" s="274" t="s">
        <v>41</v>
      </c>
      <c r="O153" s="91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9" t="s">
        <v>173</v>
      </c>
      <c r="AT153" s="229" t="s">
        <v>350</v>
      </c>
      <c r="AU153" s="229" t="s">
        <v>86</v>
      </c>
      <c r="AY153" s="17" t="s">
        <v>150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7" t="s">
        <v>84</v>
      </c>
      <c r="BK153" s="230">
        <f>ROUND(I153*H153,2)</f>
        <v>0</v>
      </c>
      <c r="BL153" s="17" t="s">
        <v>157</v>
      </c>
      <c r="BM153" s="229" t="s">
        <v>199</v>
      </c>
    </row>
    <row r="154" s="13" customFormat="1">
      <c r="A154" s="13"/>
      <c r="B154" s="231"/>
      <c r="C154" s="232"/>
      <c r="D154" s="233" t="s">
        <v>158</v>
      </c>
      <c r="E154" s="234" t="s">
        <v>1</v>
      </c>
      <c r="F154" s="235" t="s">
        <v>2103</v>
      </c>
      <c r="G154" s="232"/>
      <c r="H154" s="236">
        <v>6.3600000000000003</v>
      </c>
      <c r="I154" s="237"/>
      <c r="J154" s="232"/>
      <c r="K154" s="232"/>
      <c r="L154" s="238"/>
      <c r="M154" s="239"/>
      <c r="N154" s="240"/>
      <c r="O154" s="240"/>
      <c r="P154" s="240"/>
      <c r="Q154" s="240"/>
      <c r="R154" s="240"/>
      <c r="S154" s="240"/>
      <c r="T154" s="24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2" t="s">
        <v>158</v>
      </c>
      <c r="AU154" s="242" t="s">
        <v>86</v>
      </c>
      <c r="AV154" s="13" t="s">
        <v>86</v>
      </c>
      <c r="AW154" s="13" t="s">
        <v>32</v>
      </c>
      <c r="AX154" s="13" t="s">
        <v>76</v>
      </c>
      <c r="AY154" s="242" t="s">
        <v>150</v>
      </c>
    </row>
    <row r="155" s="14" customFormat="1">
      <c r="A155" s="14"/>
      <c r="B155" s="243"/>
      <c r="C155" s="244"/>
      <c r="D155" s="233" t="s">
        <v>158</v>
      </c>
      <c r="E155" s="245" t="s">
        <v>1</v>
      </c>
      <c r="F155" s="246" t="s">
        <v>160</v>
      </c>
      <c r="G155" s="244"/>
      <c r="H155" s="247">
        <v>6.3600000000000003</v>
      </c>
      <c r="I155" s="248"/>
      <c r="J155" s="244"/>
      <c r="K155" s="244"/>
      <c r="L155" s="249"/>
      <c r="M155" s="250"/>
      <c r="N155" s="251"/>
      <c r="O155" s="251"/>
      <c r="P155" s="251"/>
      <c r="Q155" s="251"/>
      <c r="R155" s="251"/>
      <c r="S155" s="251"/>
      <c r="T155" s="252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3" t="s">
        <v>158</v>
      </c>
      <c r="AU155" s="253" t="s">
        <v>86</v>
      </c>
      <c r="AV155" s="14" t="s">
        <v>157</v>
      </c>
      <c r="AW155" s="14" t="s">
        <v>32</v>
      </c>
      <c r="AX155" s="14" t="s">
        <v>84</v>
      </c>
      <c r="AY155" s="253" t="s">
        <v>150</v>
      </c>
    </row>
    <row r="156" s="2" customFormat="1">
      <c r="A156" s="38"/>
      <c r="B156" s="39"/>
      <c r="C156" s="218" t="s">
        <v>180</v>
      </c>
      <c r="D156" s="218" t="s">
        <v>152</v>
      </c>
      <c r="E156" s="219" t="s">
        <v>2104</v>
      </c>
      <c r="F156" s="220" t="s">
        <v>2105</v>
      </c>
      <c r="G156" s="221" t="s">
        <v>155</v>
      </c>
      <c r="H156" s="222">
        <v>298.33100000000002</v>
      </c>
      <c r="I156" s="223"/>
      <c r="J156" s="224">
        <f>ROUND(I156*H156,2)</f>
        <v>0</v>
      </c>
      <c r="K156" s="220" t="s">
        <v>156</v>
      </c>
      <c r="L156" s="44"/>
      <c r="M156" s="225" t="s">
        <v>1</v>
      </c>
      <c r="N156" s="226" t="s">
        <v>41</v>
      </c>
      <c r="O156" s="91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9" t="s">
        <v>157</v>
      </c>
      <c r="AT156" s="229" t="s">
        <v>152</v>
      </c>
      <c r="AU156" s="229" t="s">
        <v>86</v>
      </c>
      <c r="AY156" s="17" t="s">
        <v>150</v>
      </c>
      <c r="BE156" s="230">
        <f>IF(N156="základní",J156,0)</f>
        <v>0</v>
      </c>
      <c r="BF156" s="230">
        <f>IF(N156="snížená",J156,0)</f>
        <v>0</v>
      </c>
      <c r="BG156" s="230">
        <f>IF(N156="zákl. přenesená",J156,0)</f>
        <v>0</v>
      </c>
      <c r="BH156" s="230">
        <f>IF(N156="sníž. přenesená",J156,0)</f>
        <v>0</v>
      </c>
      <c r="BI156" s="230">
        <f>IF(N156="nulová",J156,0)</f>
        <v>0</v>
      </c>
      <c r="BJ156" s="17" t="s">
        <v>84</v>
      </c>
      <c r="BK156" s="230">
        <f>ROUND(I156*H156,2)</f>
        <v>0</v>
      </c>
      <c r="BL156" s="17" t="s">
        <v>157</v>
      </c>
      <c r="BM156" s="229" t="s">
        <v>203</v>
      </c>
    </row>
    <row r="157" s="13" customFormat="1">
      <c r="A157" s="13"/>
      <c r="B157" s="231"/>
      <c r="C157" s="232"/>
      <c r="D157" s="233" t="s">
        <v>158</v>
      </c>
      <c r="E157" s="234" t="s">
        <v>1</v>
      </c>
      <c r="F157" s="235" t="s">
        <v>2106</v>
      </c>
      <c r="G157" s="232"/>
      <c r="H157" s="236">
        <v>298.33100000000002</v>
      </c>
      <c r="I157" s="237"/>
      <c r="J157" s="232"/>
      <c r="K157" s="232"/>
      <c r="L157" s="238"/>
      <c r="M157" s="239"/>
      <c r="N157" s="240"/>
      <c r="O157" s="240"/>
      <c r="P157" s="240"/>
      <c r="Q157" s="240"/>
      <c r="R157" s="240"/>
      <c r="S157" s="240"/>
      <c r="T157" s="241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2" t="s">
        <v>158</v>
      </c>
      <c r="AU157" s="242" t="s">
        <v>86</v>
      </c>
      <c r="AV157" s="13" t="s">
        <v>86</v>
      </c>
      <c r="AW157" s="13" t="s">
        <v>32</v>
      </c>
      <c r="AX157" s="13" t="s">
        <v>76</v>
      </c>
      <c r="AY157" s="242" t="s">
        <v>150</v>
      </c>
    </row>
    <row r="158" s="14" customFormat="1">
      <c r="A158" s="14"/>
      <c r="B158" s="243"/>
      <c r="C158" s="244"/>
      <c r="D158" s="233" t="s">
        <v>158</v>
      </c>
      <c r="E158" s="245" t="s">
        <v>1</v>
      </c>
      <c r="F158" s="246" t="s">
        <v>160</v>
      </c>
      <c r="G158" s="244"/>
      <c r="H158" s="247">
        <v>298.33100000000002</v>
      </c>
      <c r="I158" s="248"/>
      <c r="J158" s="244"/>
      <c r="K158" s="244"/>
      <c r="L158" s="249"/>
      <c r="M158" s="250"/>
      <c r="N158" s="251"/>
      <c r="O158" s="251"/>
      <c r="P158" s="251"/>
      <c r="Q158" s="251"/>
      <c r="R158" s="251"/>
      <c r="S158" s="251"/>
      <c r="T158" s="252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3" t="s">
        <v>158</v>
      </c>
      <c r="AU158" s="253" t="s">
        <v>86</v>
      </c>
      <c r="AV158" s="14" t="s">
        <v>157</v>
      </c>
      <c r="AW158" s="14" t="s">
        <v>32</v>
      </c>
      <c r="AX158" s="14" t="s">
        <v>84</v>
      </c>
      <c r="AY158" s="253" t="s">
        <v>150</v>
      </c>
    </row>
    <row r="159" s="2" customFormat="1" ht="16.5" customHeight="1">
      <c r="A159" s="38"/>
      <c r="B159" s="39"/>
      <c r="C159" s="218" t="s">
        <v>205</v>
      </c>
      <c r="D159" s="218" t="s">
        <v>152</v>
      </c>
      <c r="E159" s="219" t="s">
        <v>2107</v>
      </c>
      <c r="F159" s="220" t="s">
        <v>2108</v>
      </c>
      <c r="G159" s="221" t="s">
        <v>155</v>
      </c>
      <c r="H159" s="222">
        <v>195</v>
      </c>
      <c r="I159" s="223"/>
      <c r="J159" s="224">
        <f>ROUND(I159*H159,2)</f>
        <v>0</v>
      </c>
      <c r="K159" s="220" t="s">
        <v>156</v>
      </c>
      <c r="L159" s="44"/>
      <c r="M159" s="225" t="s">
        <v>1</v>
      </c>
      <c r="N159" s="226" t="s">
        <v>41</v>
      </c>
      <c r="O159" s="91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9" t="s">
        <v>157</v>
      </c>
      <c r="AT159" s="229" t="s">
        <v>152</v>
      </c>
      <c r="AU159" s="229" t="s">
        <v>86</v>
      </c>
      <c r="AY159" s="17" t="s">
        <v>150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7" t="s">
        <v>84</v>
      </c>
      <c r="BK159" s="230">
        <f>ROUND(I159*H159,2)</f>
        <v>0</v>
      </c>
      <c r="BL159" s="17" t="s">
        <v>157</v>
      </c>
      <c r="BM159" s="229" t="s">
        <v>208</v>
      </c>
    </row>
    <row r="160" s="2" customFormat="1" ht="16.5" customHeight="1">
      <c r="A160" s="38"/>
      <c r="B160" s="39"/>
      <c r="C160" s="265" t="s">
        <v>184</v>
      </c>
      <c r="D160" s="265" t="s">
        <v>350</v>
      </c>
      <c r="E160" s="266" t="s">
        <v>2109</v>
      </c>
      <c r="F160" s="267" t="s">
        <v>2110</v>
      </c>
      <c r="G160" s="268" t="s">
        <v>168</v>
      </c>
      <c r="H160" s="269">
        <v>15.6</v>
      </c>
      <c r="I160" s="270"/>
      <c r="J160" s="271">
        <f>ROUND(I160*H160,2)</f>
        <v>0</v>
      </c>
      <c r="K160" s="267" t="s">
        <v>156</v>
      </c>
      <c r="L160" s="272"/>
      <c r="M160" s="273" t="s">
        <v>1</v>
      </c>
      <c r="N160" s="274" t="s">
        <v>41</v>
      </c>
      <c r="O160" s="91"/>
      <c r="P160" s="227">
        <f>O160*H160</f>
        <v>0</v>
      </c>
      <c r="Q160" s="227">
        <v>0</v>
      </c>
      <c r="R160" s="227">
        <f>Q160*H160</f>
        <v>0</v>
      </c>
      <c r="S160" s="227">
        <v>0</v>
      </c>
      <c r="T160" s="228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9" t="s">
        <v>173</v>
      </c>
      <c r="AT160" s="229" t="s">
        <v>350</v>
      </c>
      <c r="AU160" s="229" t="s">
        <v>86</v>
      </c>
      <c r="AY160" s="17" t="s">
        <v>150</v>
      </c>
      <c r="BE160" s="230">
        <f>IF(N160="základní",J160,0)</f>
        <v>0</v>
      </c>
      <c r="BF160" s="230">
        <f>IF(N160="snížená",J160,0)</f>
        <v>0</v>
      </c>
      <c r="BG160" s="230">
        <f>IF(N160="zákl. přenesená",J160,0)</f>
        <v>0</v>
      </c>
      <c r="BH160" s="230">
        <f>IF(N160="sníž. přenesená",J160,0)</f>
        <v>0</v>
      </c>
      <c r="BI160" s="230">
        <f>IF(N160="nulová",J160,0)</f>
        <v>0</v>
      </c>
      <c r="BJ160" s="17" t="s">
        <v>84</v>
      </c>
      <c r="BK160" s="230">
        <f>ROUND(I160*H160,2)</f>
        <v>0</v>
      </c>
      <c r="BL160" s="17" t="s">
        <v>157</v>
      </c>
      <c r="BM160" s="229" t="s">
        <v>218</v>
      </c>
    </row>
    <row r="161" s="2" customFormat="1" ht="21.75" customHeight="1">
      <c r="A161" s="38"/>
      <c r="B161" s="39"/>
      <c r="C161" s="218" t="s">
        <v>222</v>
      </c>
      <c r="D161" s="218" t="s">
        <v>152</v>
      </c>
      <c r="E161" s="219" t="s">
        <v>2111</v>
      </c>
      <c r="F161" s="220" t="s">
        <v>2112</v>
      </c>
      <c r="G161" s="221" t="s">
        <v>155</v>
      </c>
      <c r="H161" s="222">
        <v>195</v>
      </c>
      <c r="I161" s="223"/>
      <c r="J161" s="224">
        <f>ROUND(I161*H161,2)</f>
        <v>0</v>
      </c>
      <c r="K161" s="220" t="s">
        <v>156</v>
      </c>
      <c r="L161" s="44"/>
      <c r="M161" s="225" t="s">
        <v>1</v>
      </c>
      <c r="N161" s="226" t="s">
        <v>41</v>
      </c>
      <c r="O161" s="91"/>
      <c r="P161" s="227">
        <f>O161*H161</f>
        <v>0</v>
      </c>
      <c r="Q161" s="227">
        <v>0</v>
      </c>
      <c r="R161" s="227">
        <f>Q161*H161</f>
        <v>0</v>
      </c>
      <c r="S161" s="227">
        <v>0</v>
      </c>
      <c r="T161" s="228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9" t="s">
        <v>157</v>
      </c>
      <c r="AT161" s="229" t="s">
        <v>152</v>
      </c>
      <c r="AU161" s="229" t="s">
        <v>86</v>
      </c>
      <c r="AY161" s="17" t="s">
        <v>150</v>
      </c>
      <c r="BE161" s="230">
        <f>IF(N161="základní",J161,0)</f>
        <v>0</v>
      </c>
      <c r="BF161" s="230">
        <f>IF(N161="snížená",J161,0)</f>
        <v>0</v>
      </c>
      <c r="BG161" s="230">
        <f>IF(N161="zákl. přenesená",J161,0)</f>
        <v>0</v>
      </c>
      <c r="BH161" s="230">
        <f>IF(N161="sníž. přenesená",J161,0)</f>
        <v>0</v>
      </c>
      <c r="BI161" s="230">
        <f>IF(N161="nulová",J161,0)</f>
        <v>0</v>
      </c>
      <c r="BJ161" s="17" t="s">
        <v>84</v>
      </c>
      <c r="BK161" s="230">
        <f>ROUND(I161*H161,2)</f>
        <v>0</v>
      </c>
      <c r="BL161" s="17" t="s">
        <v>157</v>
      </c>
      <c r="BM161" s="229" t="s">
        <v>225</v>
      </c>
    </row>
    <row r="162" s="12" customFormat="1" ht="22.8" customHeight="1">
      <c r="A162" s="12"/>
      <c r="B162" s="202"/>
      <c r="C162" s="203"/>
      <c r="D162" s="204" t="s">
        <v>75</v>
      </c>
      <c r="E162" s="216" t="s">
        <v>86</v>
      </c>
      <c r="F162" s="216" t="s">
        <v>195</v>
      </c>
      <c r="G162" s="203"/>
      <c r="H162" s="203"/>
      <c r="I162" s="206"/>
      <c r="J162" s="217">
        <f>BK162</f>
        <v>0</v>
      </c>
      <c r="K162" s="203"/>
      <c r="L162" s="208"/>
      <c r="M162" s="209"/>
      <c r="N162" s="210"/>
      <c r="O162" s="210"/>
      <c r="P162" s="211">
        <f>SUM(P163:P168)</f>
        <v>0</v>
      </c>
      <c r="Q162" s="210"/>
      <c r="R162" s="211">
        <f>SUM(R163:R168)</f>
        <v>0</v>
      </c>
      <c r="S162" s="210"/>
      <c r="T162" s="212">
        <f>SUM(T163:T168)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13" t="s">
        <v>84</v>
      </c>
      <c r="AT162" s="214" t="s">
        <v>75</v>
      </c>
      <c r="AU162" s="214" t="s">
        <v>84</v>
      </c>
      <c r="AY162" s="213" t="s">
        <v>150</v>
      </c>
      <c r="BK162" s="215">
        <f>SUM(BK163:BK168)</f>
        <v>0</v>
      </c>
    </row>
    <row r="163" s="2" customFormat="1" ht="16.5" customHeight="1">
      <c r="A163" s="38"/>
      <c r="B163" s="39"/>
      <c r="C163" s="218" t="s">
        <v>190</v>
      </c>
      <c r="D163" s="218" t="s">
        <v>152</v>
      </c>
      <c r="E163" s="219" t="s">
        <v>2113</v>
      </c>
      <c r="F163" s="220" t="s">
        <v>2114</v>
      </c>
      <c r="G163" s="221" t="s">
        <v>168</v>
      </c>
      <c r="H163" s="222">
        <v>0.45000000000000001</v>
      </c>
      <c r="I163" s="223"/>
      <c r="J163" s="224">
        <f>ROUND(I163*H163,2)</f>
        <v>0</v>
      </c>
      <c r="K163" s="220" t="s">
        <v>156</v>
      </c>
      <c r="L163" s="44"/>
      <c r="M163" s="225" t="s">
        <v>1</v>
      </c>
      <c r="N163" s="226" t="s">
        <v>41</v>
      </c>
      <c r="O163" s="91"/>
      <c r="P163" s="227">
        <f>O163*H163</f>
        <v>0</v>
      </c>
      <c r="Q163" s="227">
        <v>0</v>
      </c>
      <c r="R163" s="227">
        <f>Q163*H163</f>
        <v>0</v>
      </c>
      <c r="S163" s="227">
        <v>0</v>
      </c>
      <c r="T163" s="228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9" t="s">
        <v>157</v>
      </c>
      <c r="AT163" s="229" t="s">
        <v>152</v>
      </c>
      <c r="AU163" s="229" t="s">
        <v>86</v>
      </c>
      <c r="AY163" s="17" t="s">
        <v>150</v>
      </c>
      <c r="BE163" s="230">
        <f>IF(N163="základní",J163,0)</f>
        <v>0</v>
      </c>
      <c r="BF163" s="230">
        <f>IF(N163="snížená",J163,0)</f>
        <v>0</v>
      </c>
      <c r="BG163" s="230">
        <f>IF(N163="zákl. přenesená",J163,0)</f>
        <v>0</v>
      </c>
      <c r="BH163" s="230">
        <f>IF(N163="sníž. přenesená",J163,0)</f>
        <v>0</v>
      </c>
      <c r="BI163" s="230">
        <f>IF(N163="nulová",J163,0)</f>
        <v>0</v>
      </c>
      <c r="BJ163" s="17" t="s">
        <v>84</v>
      </c>
      <c r="BK163" s="230">
        <f>ROUND(I163*H163,2)</f>
        <v>0</v>
      </c>
      <c r="BL163" s="17" t="s">
        <v>157</v>
      </c>
      <c r="BM163" s="229" t="s">
        <v>231</v>
      </c>
    </row>
    <row r="164" s="13" customFormat="1">
      <c r="A164" s="13"/>
      <c r="B164" s="231"/>
      <c r="C164" s="232"/>
      <c r="D164" s="233" t="s">
        <v>158</v>
      </c>
      <c r="E164" s="234" t="s">
        <v>1</v>
      </c>
      <c r="F164" s="235" t="s">
        <v>2115</v>
      </c>
      <c r="G164" s="232"/>
      <c r="H164" s="236">
        <v>0.45000000000000001</v>
      </c>
      <c r="I164" s="237"/>
      <c r="J164" s="232"/>
      <c r="K164" s="232"/>
      <c r="L164" s="238"/>
      <c r="M164" s="239"/>
      <c r="N164" s="240"/>
      <c r="O164" s="240"/>
      <c r="P164" s="240"/>
      <c r="Q164" s="240"/>
      <c r="R164" s="240"/>
      <c r="S164" s="240"/>
      <c r="T164" s="241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2" t="s">
        <v>158</v>
      </c>
      <c r="AU164" s="242" t="s">
        <v>86</v>
      </c>
      <c r="AV164" s="13" t="s">
        <v>86</v>
      </c>
      <c r="AW164" s="13" t="s">
        <v>32</v>
      </c>
      <c r="AX164" s="13" t="s">
        <v>76</v>
      </c>
      <c r="AY164" s="242" t="s">
        <v>150</v>
      </c>
    </row>
    <row r="165" s="14" customFormat="1">
      <c r="A165" s="14"/>
      <c r="B165" s="243"/>
      <c r="C165" s="244"/>
      <c r="D165" s="233" t="s">
        <v>158</v>
      </c>
      <c r="E165" s="245" t="s">
        <v>1</v>
      </c>
      <c r="F165" s="246" t="s">
        <v>160</v>
      </c>
      <c r="G165" s="244"/>
      <c r="H165" s="247">
        <v>0.45000000000000001</v>
      </c>
      <c r="I165" s="248"/>
      <c r="J165" s="244"/>
      <c r="K165" s="244"/>
      <c r="L165" s="249"/>
      <c r="M165" s="250"/>
      <c r="N165" s="251"/>
      <c r="O165" s="251"/>
      <c r="P165" s="251"/>
      <c r="Q165" s="251"/>
      <c r="R165" s="251"/>
      <c r="S165" s="251"/>
      <c r="T165" s="252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3" t="s">
        <v>158</v>
      </c>
      <c r="AU165" s="253" t="s">
        <v>86</v>
      </c>
      <c r="AV165" s="14" t="s">
        <v>157</v>
      </c>
      <c r="AW165" s="14" t="s">
        <v>32</v>
      </c>
      <c r="AX165" s="14" t="s">
        <v>84</v>
      </c>
      <c r="AY165" s="253" t="s">
        <v>150</v>
      </c>
    </row>
    <row r="166" s="2" customFormat="1" ht="16.5" customHeight="1">
      <c r="A166" s="38"/>
      <c r="B166" s="39"/>
      <c r="C166" s="218" t="s">
        <v>8</v>
      </c>
      <c r="D166" s="218" t="s">
        <v>152</v>
      </c>
      <c r="E166" s="219" t="s">
        <v>2116</v>
      </c>
      <c r="F166" s="220" t="s">
        <v>2117</v>
      </c>
      <c r="G166" s="221" t="s">
        <v>292</v>
      </c>
      <c r="H166" s="222">
        <v>5</v>
      </c>
      <c r="I166" s="223"/>
      <c r="J166" s="224">
        <f>ROUND(I166*H166,2)</f>
        <v>0</v>
      </c>
      <c r="K166" s="220" t="s">
        <v>1</v>
      </c>
      <c r="L166" s="44"/>
      <c r="M166" s="225" t="s">
        <v>1</v>
      </c>
      <c r="N166" s="226" t="s">
        <v>41</v>
      </c>
      <c r="O166" s="91"/>
      <c r="P166" s="227">
        <f>O166*H166</f>
        <v>0</v>
      </c>
      <c r="Q166" s="227">
        <v>0</v>
      </c>
      <c r="R166" s="227">
        <f>Q166*H166</f>
        <v>0</v>
      </c>
      <c r="S166" s="227">
        <v>0</v>
      </c>
      <c r="T166" s="228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9" t="s">
        <v>157</v>
      </c>
      <c r="AT166" s="229" t="s">
        <v>152</v>
      </c>
      <c r="AU166" s="229" t="s">
        <v>86</v>
      </c>
      <c r="AY166" s="17" t="s">
        <v>150</v>
      </c>
      <c r="BE166" s="230">
        <f>IF(N166="základní",J166,0)</f>
        <v>0</v>
      </c>
      <c r="BF166" s="230">
        <f>IF(N166="snížená",J166,0)</f>
        <v>0</v>
      </c>
      <c r="BG166" s="230">
        <f>IF(N166="zákl. přenesená",J166,0)</f>
        <v>0</v>
      </c>
      <c r="BH166" s="230">
        <f>IF(N166="sníž. přenesená",J166,0)</f>
        <v>0</v>
      </c>
      <c r="BI166" s="230">
        <f>IF(N166="nulová",J166,0)</f>
        <v>0</v>
      </c>
      <c r="BJ166" s="17" t="s">
        <v>84</v>
      </c>
      <c r="BK166" s="230">
        <f>ROUND(I166*H166,2)</f>
        <v>0</v>
      </c>
      <c r="BL166" s="17" t="s">
        <v>157</v>
      </c>
      <c r="BM166" s="229" t="s">
        <v>301</v>
      </c>
    </row>
    <row r="167" s="13" customFormat="1">
      <c r="A167" s="13"/>
      <c r="B167" s="231"/>
      <c r="C167" s="232"/>
      <c r="D167" s="233" t="s">
        <v>158</v>
      </c>
      <c r="E167" s="234" t="s">
        <v>1</v>
      </c>
      <c r="F167" s="235" t="s">
        <v>177</v>
      </c>
      <c r="G167" s="232"/>
      <c r="H167" s="236">
        <v>5</v>
      </c>
      <c r="I167" s="237"/>
      <c r="J167" s="232"/>
      <c r="K167" s="232"/>
      <c r="L167" s="238"/>
      <c r="M167" s="239"/>
      <c r="N167" s="240"/>
      <c r="O167" s="240"/>
      <c r="P167" s="240"/>
      <c r="Q167" s="240"/>
      <c r="R167" s="240"/>
      <c r="S167" s="240"/>
      <c r="T167" s="241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2" t="s">
        <v>158</v>
      </c>
      <c r="AU167" s="242" t="s">
        <v>86</v>
      </c>
      <c r="AV167" s="13" t="s">
        <v>86</v>
      </c>
      <c r="AW167" s="13" t="s">
        <v>32</v>
      </c>
      <c r="AX167" s="13" t="s">
        <v>76</v>
      </c>
      <c r="AY167" s="242" t="s">
        <v>150</v>
      </c>
    </row>
    <row r="168" s="14" customFormat="1">
      <c r="A168" s="14"/>
      <c r="B168" s="243"/>
      <c r="C168" s="244"/>
      <c r="D168" s="233" t="s">
        <v>158</v>
      </c>
      <c r="E168" s="245" t="s">
        <v>1</v>
      </c>
      <c r="F168" s="246" t="s">
        <v>160</v>
      </c>
      <c r="G168" s="244"/>
      <c r="H168" s="247">
        <v>5</v>
      </c>
      <c r="I168" s="248"/>
      <c r="J168" s="244"/>
      <c r="K168" s="244"/>
      <c r="L168" s="249"/>
      <c r="M168" s="250"/>
      <c r="N168" s="251"/>
      <c r="O168" s="251"/>
      <c r="P168" s="251"/>
      <c r="Q168" s="251"/>
      <c r="R168" s="251"/>
      <c r="S168" s="251"/>
      <c r="T168" s="252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3" t="s">
        <v>158</v>
      </c>
      <c r="AU168" s="253" t="s">
        <v>86</v>
      </c>
      <c r="AV168" s="14" t="s">
        <v>157</v>
      </c>
      <c r="AW168" s="14" t="s">
        <v>32</v>
      </c>
      <c r="AX168" s="14" t="s">
        <v>84</v>
      </c>
      <c r="AY168" s="253" t="s">
        <v>150</v>
      </c>
    </row>
    <row r="169" s="12" customFormat="1" ht="22.8" customHeight="1">
      <c r="A169" s="12"/>
      <c r="B169" s="202"/>
      <c r="C169" s="203"/>
      <c r="D169" s="204" t="s">
        <v>75</v>
      </c>
      <c r="E169" s="216" t="s">
        <v>177</v>
      </c>
      <c r="F169" s="216" t="s">
        <v>2118</v>
      </c>
      <c r="G169" s="203"/>
      <c r="H169" s="203"/>
      <c r="I169" s="206"/>
      <c r="J169" s="217">
        <f>BK169</f>
        <v>0</v>
      </c>
      <c r="K169" s="203"/>
      <c r="L169" s="208"/>
      <c r="M169" s="209"/>
      <c r="N169" s="210"/>
      <c r="O169" s="210"/>
      <c r="P169" s="211">
        <f>SUM(P170:P187)</f>
        <v>0</v>
      </c>
      <c r="Q169" s="210"/>
      <c r="R169" s="211">
        <f>SUM(R170:R187)</f>
        <v>0</v>
      </c>
      <c r="S169" s="210"/>
      <c r="T169" s="212">
        <f>SUM(T170:T187)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13" t="s">
        <v>84</v>
      </c>
      <c r="AT169" s="214" t="s">
        <v>75</v>
      </c>
      <c r="AU169" s="214" t="s">
        <v>84</v>
      </c>
      <c r="AY169" s="213" t="s">
        <v>150</v>
      </c>
      <c r="BK169" s="215">
        <f>SUM(BK170:BK187)</f>
        <v>0</v>
      </c>
    </row>
    <row r="170" s="2" customFormat="1">
      <c r="A170" s="38"/>
      <c r="B170" s="39"/>
      <c r="C170" s="218" t="s">
        <v>194</v>
      </c>
      <c r="D170" s="218" t="s">
        <v>152</v>
      </c>
      <c r="E170" s="219" t="s">
        <v>2119</v>
      </c>
      <c r="F170" s="220" t="s">
        <v>2120</v>
      </c>
      <c r="G170" s="221" t="s">
        <v>155</v>
      </c>
      <c r="H170" s="222">
        <v>26</v>
      </c>
      <c r="I170" s="223"/>
      <c r="J170" s="224">
        <f>ROUND(I170*H170,2)</f>
        <v>0</v>
      </c>
      <c r="K170" s="220" t="s">
        <v>1</v>
      </c>
      <c r="L170" s="44"/>
      <c r="M170" s="225" t="s">
        <v>1</v>
      </c>
      <c r="N170" s="226" t="s">
        <v>41</v>
      </c>
      <c r="O170" s="91"/>
      <c r="P170" s="227">
        <f>O170*H170</f>
        <v>0</v>
      </c>
      <c r="Q170" s="227">
        <v>0</v>
      </c>
      <c r="R170" s="227">
        <f>Q170*H170</f>
        <v>0</v>
      </c>
      <c r="S170" s="227">
        <v>0</v>
      </c>
      <c r="T170" s="228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9" t="s">
        <v>157</v>
      </c>
      <c r="AT170" s="229" t="s">
        <v>152</v>
      </c>
      <c r="AU170" s="229" t="s">
        <v>86</v>
      </c>
      <c r="AY170" s="17" t="s">
        <v>150</v>
      </c>
      <c r="BE170" s="230">
        <f>IF(N170="základní",J170,0)</f>
        <v>0</v>
      </c>
      <c r="BF170" s="230">
        <f>IF(N170="snížená",J170,0)</f>
        <v>0</v>
      </c>
      <c r="BG170" s="230">
        <f>IF(N170="zákl. přenesená",J170,0)</f>
        <v>0</v>
      </c>
      <c r="BH170" s="230">
        <f>IF(N170="sníž. přenesená",J170,0)</f>
        <v>0</v>
      </c>
      <c r="BI170" s="230">
        <f>IF(N170="nulová",J170,0)</f>
        <v>0</v>
      </c>
      <c r="BJ170" s="17" t="s">
        <v>84</v>
      </c>
      <c r="BK170" s="230">
        <f>ROUND(I170*H170,2)</f>
        <v>0</v>
      </c>
      <c r="BL170" s="17" t="s">
        <v>157</v>
      </c>
      <c r="BM170" s="229" t="s">
        <v>309</v>
      </c>
    </row>
    <row r="171" s="2" customFormat="1" ht="16.5" customHeight="1">
      <c r="A171" s="38"/>
      <c r="B171" s="39"/>
      <c r="C171" s="218" t="s">
        <v>232</v>
      </c>
      <c r="D171" s="218" t="s">
        <v>152</v>
      </c>
      <c r="E171" s="219" t="s">
        <v>2121</v>
      </c>
      <c r="F171" s="220" t="s">
        <v>2122</v>
      </c>
      <c r="G171" s="221" t="s">
        <v>155</v>
      </c>
      <c r="H171" s="222">
        <v>286.33100000000002</v>
      </c>
      <c r="I171" s="223"/>
      <c r="J171" s="224">
        <f>ROUND(I171*H171,2)</f>
        <v>0</v>
      </c>
      <c r="K171" s="220" t="s">
        <v>156</v>
      </c>
      <c r="L171" s="44"/>
      <c r="M171" s="225" t="s">
        <v>1</v>
      </c>
      <c r="N171" s="226" t="s">
        <v>41</v>
      </c>
      <c r="O171" s="91"/>
      <c r="P171" s="227">
        <f>O171*H171</f>
        <v>0</v>
      </c>
      <c r="Q171" s="227">
        <v>0</v>
      </c>
      <c r="R171" s="227">
        <f>Q171*H171</f>
        <v>0</v>
      </c>
      <c r="S171" s="227">
        <v>0</v>
      </c>
      <c r="T171" s="228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9" t="s">
        <v>157</v>
      </c>
      <c r="AT171" s="229" t="s">
        <v>152</v>
      </c>
      <c r="AU171" s="229" t="s">
        <v>86</v>
      </c>
      <c r="AY171" s="17" t="s">
        <v>150</v>
      </c>
      <c r="BE171" s="230">
        <f>IF(N171="základní",J171,0)</f>
        <v>0</v>
      </c>
      <c r="BF171" s="230">
        <f>IF(N171="snížená",J171,0)</f>
        <v>0</v>
      </c>
      <c r="BG171" s="230">
        <f>IF(N171="zákl. přenesená",J171,0)</f>
        <v>0</v>
      </c>
      <c r="BH171" s="230">
        <f>IF(N171="sníž. přenesená",J171,0)</f>
        <v>0</v>
      </c>
      <c r="BI171" s="230">
        <f>IF(N171="nulová",J171,0)</f>
        <v>0</v>
      </c>
      <c r="BJ171" s="17" t="s">
        <v>84</v>
      </c>
      <c r="BK171" s="230">
        <f>ROUND(I171*H171,2)</f>
        <v>0</v>
      </c>
      <c r="BL171" s="17" t="s">
        <v>157</v>
      </c>
      <c r="BM171" s="229" t="s">
        <v>235</v>
      </c>
    </row>
    <row r="172" s="13" customFormat="1">
      <c r="A172" s="13"/>
      <c r="B172" s="231"/>
      <c r="C172" s="232"/>
      <c r="D172" s="233" t="s">
        <v>158</v>
      </c>
      <c r="E172" s="234" t="s">
        <v>1</v>
      </c>
      <c r="F172" s="235" t="s">
        <v>2123</v>
      </c>
      <c r="G172" s="232"/>
      <c r="H172" s="236">
        <v>286.33100000000002</v>
      </c>
      <c r="I172" s="237"/>
      <c r="J172" s="232"/>
      <c r="K172" s="232"/>
      <c r="L172" s="238"/>
      <c r="M172" s="239"/>
      <c r="N172" s="240"/>
      <c r="O172" s="240"/>
      <c r="P172" s="240"/>
      <c r="Q172" s="240"/>
      <c r="R172" s="240"/>
      <c r="S172" s="240"/>
      <c r="T172" s="241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2" t="s">
        <v>158</v>
      </c>
      <c r="AU172" s="242" t="s">
        <v>86</v>
      </c>
      <c r="AV172" s="13" t="s">
        <v>86</v>
      </c>
      <c r="AW172" s="13" t="s">
        <v>32</v>
      </c>
      <c r="AX172" s="13" t="s">
        <v>76</v>
      </c>
      <c r="AY172" s="242" t="s">
        <v>150</v>
      </c>
    </row>
    <row r="173" s="14" customFormat="1">
      <c r="A173" s="14"/>
      <c r="B173" s="243"/>
      <c r="C173" s="244"/>
      <c r="D173" s="233" t="s">
        <v>158</v>
      </c>
      <c r="E173" s="245" t="s">
        <v>1</v>
      </c>
      <c r="F173" s="246" t="s">
        <v>160</v>
      </c>
      <c r="G173" s="244"/>
      <c r="H173" s="247">
        <v>286.33100000000002</v>
      </c>
      <c r="I173" s="248"/>
      <c r="J173" s="244"/>
      <c r="K173" s="244"/>
      <c r="L173" s="249"/>
      <c r="M173" s="250"/>
      <c r="N173" s="251"/>
      <c r="O173" s="251"/>
      <c r="P173" s="251"/>
      <c r="Q173" s="251"/>
      <c r="R173" s="251"/>
      <c r="S173" s="251"/>
      <c r="T173" s="252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3" t="s">
        <v>158</v>
      </c>
      <c r="AU173" s="253" t="s">
        <v>86</v>
      </c>
      <c r="AV173" s="14" t="s">
        <v>157</v>
      </c>
      <c r="AW173" s="14" t="s">
        <v>32</v>
      </c>
      <c r="AX173" s="14" t="s">
        <v>84</v>
      </c>
      <c r="AY173" s="253" t="s">
        <v>150</v>
      </c>
    </row>
    <row r="174" s="2" customFormat="1" ht="16.5" customHeight="1">
      <c r="A174" s="38"/>
      <c r="B174" s="39"/>
      <c r="C174" s="218" t="s">
        <v>199</v>
      </c>
      <c r="D174" s="218" t="s">
        <v>152</v>
      </c>
      <c r="E174" s="219" t="s">
        <v>2124</v>
      </c>
      <c r="F174" s="220" t="s">
        <v>2125</v>
      </c>
      <c r="G174" s="221" t="s">
        <v>155</v>
      </c>
      <c r="H174" s="222">
        <v>91.311000000000007</v>
      </c>
      <c r="I174" s="223"/>
      <c r="J174" s="224">
        <f>ROUND(I174*H174,2)</f>
        <v>0</v>
      </c>
      <c r="K174" s="220" t="s">
        <v>156</v>
      </c>
      <c r="L174" s="44"/>
      <c r="M174" s="225" t="s">
        <v>1</v>
      </c>
      <c r="N174" s="226" t="s">
        <v>41</v>
      </c>
      <c r="O174" s="91"/>
      <c r="P174" s="227">
        <f>O174*H174</f>
        <v>0</v>
      </c>
      <c r="Q174" s="227">
        <v>0</v>
      </c>
      <c r="R174" s="227">
        <f>Q174*H174</f>
        <v>0</v>
      </c>
      <c r="S174" s="227">
        <v>0</v>
      </c>
      <c r="T174" s="228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9" t="s">
        <v>157</v>
      </c>
      <c r="AT174" s="229" t="s">
        <v>152</v>
      </c>
      <c r="AU174" s="229" t="s">
        <v>86</v>
      </c>
      <c r="AY174" s="17" t="s">
        <v>150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17" t="s">
        <v>84</v>
      </c>
      <c r="BK174" s="230">
        <f>ROUND(I174*H174,2)</f>
        <v>0</v>
      </c>
      <c r="BL174" s="17" t="s">
        <v>157</v>
      </c>
      <c r="BM174" s="229" t="s">
        <v>243</v>
      </c>
    </row>
    <row r="175" s="13" customFormat="1">
      <c r="A175" s="13"/>
      <c r="B175" s="231"/>
      <c r="C175" s="232"/>
      <c r="D175" s="233" t="s">
        <v>158</v>
      </c>
      <c r="E175" s="234" t="s">
        <v>1</v>
      </c>
      <c r="F175" s="235" t="s">
        <v>2126</v>
      </c>
      <c r="G175" s="232"/>
      <c r="H175" s="236">
        <v>91.311000000000007</v>
      </c>
      <c r="I175" s="237"/>
      <c r="J175" s="232"/>
      <c r="K175" s="232"/>
      <c r="L175" s="238"/>
      <c r="M175" s="239"/>
      <c r="N175" s="240"/>
      <c r="O175" s="240"/>
      <c r="P175" s="240"/>
      <c r="Q175" s="240"/>
      <c r="R175" s="240"/>
      <c r="S175" s="240"/>
      <c r="T175" s="24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2" t="s">
        <v>158</v>
      </c>
      <c r="AU175" s="242" t="s">
        <v>86</v>
      </c>
      <c r="AV175" s="13" t="s">
        <v>86</v>
      </c>
      <c r="AW175" s="13" t="s">
        <v>32</v>
      </c>
      <c r="AX175" s="13" t="s">
        <v>76</v>
      </c>
      <c r="AY175" s="242" t="s">
        <v>150</v>
      </c>
    </row>
    <row r="176" s="14" customFormat="1">
      <c r="A176" s="14"/>
      <c r="B176" s="243"/>
      <c r="C176" s="244"/>
      <c r="D176" s="233" t="s">
        <v>158</v>
      </c>
      <c r="E176" s="245" t="s">
        <v>1</v>
      </c>
      <c r="F176" s="246" t="s">
        <v>160</v>
      </c>
      <c r="G176" s="244"/>
      <c r="H176" s="247">
        <v>91.311000000000007</v>
      </c>
      <c r="I176" s="248"/>
      <c r="J176" s="244"/>
      <c r="K176" s="244"/>
      <c r="L176" s="249"/>
      <c r="M176" s="250"/>
      <c r="N176" s="251"/>
      <c r="O176" s="251"/>
      <c r="P176" s="251"/>
      <c r="Q176" s="251"/>
      <c r="R176" s="251"/>
      <c r="S176" s="251"/>
      <c r="T176" s="252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3" t="s">
        <v>158</v>
      </c>
      <c r="AU176" s="253" t="s">
        <v>86</v>
      </c>
      <c r="AV176" s="14" t="s">
        <v>157</v>
      </c>
      <c r="AW176" s="14" t="s">
        <v>32</v>
      </c>
      <c r="AX176" s="14" t="s">
        <v>84</v>
      </c>
      <c r="AY176" s="253" t="s">
        <v>150</v>
      </c>
    </row>
    <row r="177" s="2" customFormat="1" ht="16.5" customHeight="1">
      <c r="A177" s="38"/>
      <c r="B177" s="39"/>
      <c r="C177" s="218" t="s">
        <v>245</v>
      </c>
      <c r="D177" s="218" t="s">
        <v>152</v>
      </c>
      <c r="E177" s="219" t="s">
        <v>2127</v>
      </c>
      <c r="F177" s="220" t="s">
        <v>2128</v>
      </c>
      <c r="G177" s="221" t="s">
        <v>155</v>
      </c>
      <c r="H177" s="222">
        <v>195</v>
      </c>
      <c r="I177" s="223"/>
      <c r="J177" s="224">
        <f>ROUND(I177*H177,2)</f>
        <v>0</v>
      </c>
      <c r="K177" s="220" t="s">
        <v>156</v>
      </c>
      <c r="L177" s="44"/>
      <c r="M177" s="225" t="s">
        <v>1</v>
      </c>
      <c r="N177" s="226" t="s">
        <v>41</v>
      </c>
      <c r="O177" s="91"/>
      <c r="P177" s="227">
        <f>O177*H177</f>
        <v>0</v>
      </c>
      <c r="Q177" s="227">
        <v>0</v>
      </c>
      <c r="R177" s="227">
        <f>Q177*H177</f>
        <v>0</v>
      </c>
      <c r="S177" s="227">
        <v>0</v>
      </c>
      <c r="T177" s="228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9" t="s">
        <v>157</v>
      </c>
      <c r="AT177" s="229" t="s">
        <v>152</v>
      </c>
      <c r="AU177" s="229" t="s">
        <v>86</v>
      </c>
      <c r="AY177" s="17" t="s">
        <v>150</v>
      </c>
      <c r="BE177" s="230">
        <f>IF(N177="základní",J177,0)</f>
        <v>0</v>
      </c>
      <c r="BF177" s="230">
        <f>IF(N177="snížená",J177,0)</f>
        <v>0</v>
      </c>
      <c r="BG177" s="230">
        <f>IF(N177="zákl. přenesená",J177,0)</f>
        <v>0</v>
      </c>
      <c r="BH177" s="230">
        <f>IF(N177="sníž. přenesená",J177,0)</f>
        <v>0</v>
      </c>
      <c r="BI177" s="230">
        <f>IF(N177="nulová",J177,0)</f>
        <v>0</v>
      </c>
      <c r="BJ177" s="17" t="s">
        <v>84</v>
      </c>
      <c r="BK177" s="230">
        <f>ROUND(I177*H177,2)</f>
        <v>0</v>
      </c>
      <c r="BL177" s="17" t="s">
        <v>157</v>
      </c>
      <c r="BM177" s="229" t="s">
        <v>248</v>
      </c>
    </row>
    <row r="178" s="13" customFormat="1">
      <c r="A178" s="13"/>
      <c r="B178" s="231"/>
      <c r="C178" s="232"/>
      <c r="D178" s="233" t="s">
        <v>158</v>
      </c>
      <c r="E178" s="234" t="s">
        <v>1</v>
      </c>
      <c r="F178" s="235" t="s">
        <v>1029</v>
      </c>
      <c r="G178" s="232"/>
      <c r="H178" s="236">
        <v>195</v>
      </c>
      <c r="I178" s="237"/>
      <c r="J178" s="232"/>
      <c r="K178" s="232"/>
      <c r="L178" s="238"/>
      <c r="M178" s="239"/>
      <c r="N178" s="240"/>
      <c r="O178" s="240"/>
      <c r="P178" s="240"/>
      <c r="Q178" s="240"/>
      <c r="R178" s="240"/>
      <c r="S178" s="240"/>
      <c r="T178" s="241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2" t="s">
        <v>158</v>
      </c>
      <c r="AU178" s="242" t="s">
        <v>86</v>
      </c>
      <c r="AV178" s="13" t="s">
        <v>86</v>
      </c>
      <c r="AW178" s="13" t="s">
        <v>32</v>
      </c>
      <c r="AX178" s="13" t="s">
        <v>76</v>
      </c>
      <c r="AY178" s="242" t="s">
        <v>150</v>
      </c>
    </row>
    <row r="179" s="14" customFormat="1">
      <c r="A179" s="14"/>
      <c r="B179" s="243"/>
      <c r="C179" s="244"/>
      <c r="D179" s="233" t="s">
        <v>158</v>
      </c>
      <c r="E179" s="245" t="s">
        <v>1</v>
      </c>
      <c r="F179" s="246" t="s">
        <v>160</v>
      </c>
      <c r="G179" s="244"/>
      <c r="H179" s="247">
        <v>195</v>
      </c>
      <c r="I179" s="248"/>
      <c r="J179" s="244"/>
      <c r="K179" s="244"/>
      <c r="L179" s="249"/>
      <c r="M179" s="250"/>
      <c r="N179" s="251"/>
      <c r="O179" s="251"/>
      <c r="P179" s="251"/>
      <c r="Q179" s="251"/>
      <c r="R179" s="251"/>
      <c r="S179" s="251"/>
      <c r="T179" s="252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3" t="s">
        <v>158</v>
      </c>
      <c r="AU179" s="253" t="s">
        <v>86</v>
      </c>
      <c r="AV179" s="14" t="s">
        <v>157</v>
      </c>
      <c r="AW179" s="14" t="s">
        <v>32</v>
      </c>
      <c r="AX179" s="14" t="s">
        <v>84</v>
      </c>
      <c r="AY179" s="253" t="s">
        <v>150</v>
      </c>
    </row>
    <row r="180" s="2" customFormat="1">
      <c r="A180" s="38"/>
      <c r="B180" s="39"/>
      <c r="C180" s="218" t="s">
        <v>203</v>
      </c>
      <c r="D180" s="218" t="s">
        <v>152</v>
      </c>
      <c r="E180" s="219" t="s">
        <v>2129</v>
      </c>
      <c r="F180" s="220" t="s">
        <v>2130</v>
      </c>
      <c r="G180" s="221" t="s">
        <v>155</v>
      </c>
      <c r="H180" s="222">
        <v>195</v>
      </c>
      <c r="I180" s="223"/>
      <c r="J180" s="224">
        <f>ROUND(I180*H180,2)</f>
        <v>0</v>
      </c>
      <c r="K180" s="220" t="s">
        <v>156</v>
      </c>
      <c r="L180" s="44"/>
      <c r="M180" s="225" t="s">
        <v>1</v>
      </c>
      <c r="N180" s="226" t="s">
        <v>41</v>
      </c>
      <c r="O180" s="91"/>
      <c r="P180" s="227">
        <f>O180*H180</f>
        <v>0</v>
      </c>
      <c r="Q180" s="227">
        <v>0</v>
      </c>
      <c r="R180" s="227">
        <f>Q180*H180</f>
        <v>0</v>
      </c>
      <c r="S180" s="227">
        <v>0</v>
      </c>
      <c r="T180" s="228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9" t="s">
        <v>157</v>
      </c>
      <c r="AT180" s="229" t="s">
        <v>152</v>
      </c>
      <c r="AU180" s="229" t="s">
        <v>86</v>
      </c>
      <c r="AY180" s="17" t="s">
        <v>150</v>
      </c>
      <c r="BE180" s="230">
        <f>IF(N180="základní",J180,0)</f>
        <v>0</v>
      </c>
      <c r="BF180" s="230">
        <f>IF(N180="snížená",J180,0)</f>
        <v>0</v>
      </c>
      <c r="BG180" s="230">
        <f>IF(N180="zákl. přenesená",J180,0)</f>
        <v>0</v>
      </c>
      <c r="BH180" s="230">
        <f>IF(N180="sníž. přenesená",J180,0)</f>
        <v>0</v>
      </c>
      <c r="BI180" s="230">
        <f>IF(N180="nulová",J180,0)</f>
        <v>0</v>
      </c>
      <c r="BJ180" s="17" t="s">
        <v>84</v>
      </c>
      <c r="BK180" s="230">
        <f>ROUND(I180*H180,2)</f>
        <v>0</v>
      </c>
      <c r="BL180" s="17" t="s">
        <v>157</v>
      </c>
      <c r="BM180" s="229" t="s">
        <v>252</v>
      </c>
    </row>
    <row r="181" s="2" customFormat="1" ht="24.15" customHeight="1">
      <c r="A181" s="38"/>
      <c r="B181" s="39"/>
      <c r="C181" s="265" t="s">
        <v>7</v>
      </c>
      <c r="D181" s="265" t="s">
        <v>350</v>
      </c>
      <c r="E181" s="266" t="s">
        <v>2131</v>
      </c>
      <c r="F181" s="267" t="s">
        <v>2132</v>
      </c>
      <c r="G181" s="268" t="s">
        <v>292</v>
      </c>
      <c r="H181" s="269">
        <v>828.75</v>
      </c>
      <c r="I181" s="270"/>
      <c r="J181" s="271">
        <f>ROUND(I181*H181,2)</f>
        <v>0</v>
      </c>
      <c r="K181" s="267" t="s">
        <v>1</v>
      </c>
      <c r="L181" s="272"/>
      <c r="M181" s="273" t="s">
        <v>1</v>
      </c>
      <c r="N181" s="274" t="s">
        <v>41</v>
      </c>
      <c r="O181" s="91"/>
      <c r="P181" s="227">
        <f>O181*H181</f>
        <v>0</v>
      </c>
      <c r="Q181" s="227">
        <v>0</v>
      </c>
      <c r="R181" s="227">
        <f>Q181*H181</f>
        <v>0</v>
      </c>
      <c r="S181" s="227">
        <v>0</v>
      </c>
      <c r="T181" s="228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9" t="s">
        <v>173</v>
      </c>
      <c r="AT181" s="229" t="s">
        <v>350</v>
      </c>
      <c r="AU181" s="229" t="s">
        <v>86</v>
      </c>
      <c r="AY181" s="17" t="s">
        <v>150</v>
      </c>
      <c r="BE181" s="230">
        <f>IF(N181="základní",J181,0)</f>
        <v>0</v>
      </c>
      <c r="BF181" s="230">
        <f>IF(N181="snížená",J181,0)</f>
        <v>0</v>
      </c>
      <c r="BG181" s="230">
        <f>IF(N181="zákl. přenesená",J181,0)</f>
        <v>0</v>
      </c>
      <c r="BH181" s="230">
        <f>IF(N181="sníž. přenesená",J181,0)</f>
        <v>0</v>
      </c>
      <c r="BI181" s="230">
        <f>IF(N181="nulová",J181,0)</f>
        <v>0</v>
      </c>
      <c r="BJ181" s="17" t="s">
        <v>84</v>
      </c>
      <c r="BK181" s="230">
        <f>ROUND(I181*H181,2)</f>
        <v>0</v>
      </c>
      <c r="BL181" s="17" t="s">
        <v>157</v>
      </c>
      <c r="BM181" s="229" t="s">
        <v>256</v>
      </c>
    </row>
    <row r="182" s="13" customFormat="1">
      <c r="A182" s="13"/>
      <c r="B182" s="231"/>
      <c r="C182" s="232"/>
      <c r="D182" s="233" t="s">
        <v>158</v>
      </c>
      <c r="E182" s="234" t="s">
        <v>1</v>
      </c>
      <c r="F182" s="235" t="s">
        <v>2133</v>
      </c>
      <c r="G182" s="232"/>
      <c r="H182" s="236">
        <v>828.75</v>
      </c>
      <c r="I182" s="237"/>
      <c r="J182" s="232"/>
      <c r="K182" s="232"/>
      <c r="L182" s="238"/>
      <c r="M182" s="239"/>
      <c r="N182" s="240"/>
      <c r="O182" s="240"/>
      <c r="P182" s="240"/>
      <c r="Q182" s="240"/>
      <c r="R182" s="240"/>
      <c r="S182" s="240"/>
      <c r="T182" s="241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2" t="s">
        <v>158</v>
      </c>
      <c r="AU182" s="242" t="s">
        <v>86</v>
      </c>
      <c r="AV182" s="13" t="s">
        <v>86</v>
      </c>
      <c r="AW182" s="13" t="s">
        <v>32</v>
      </c>
      <c r="AX182" s="13" t="s">
        <v>76</v>
      </c>
      <c r="AY182" s="242" t="s">
        <v>150</v>
      </c>
    </row>
    <row r="183" s="14" customFormat="1">
      <c r="A183" s="14"/>
      <c r="B183" s="243"/>
      <c r="C183" s="244"/>
      <c r="D183" s="233" t="s">
        <v>158</v>
      </c>
      <c r="E183" s="245" t="s">
        <v>1</v>
      </c>
      <c r="F183" s="246" t="s">
        <v>160</v>
      </c>
      <c r="G183" s="244"/>
      <c r="H183" s="247">
        <v>828.75</v>
      </c>
      <c r="I183" s="248"/>
      <c r="J183" s="244"/>
      <c r="K183" s="244"/>
      <c r="L183" s="249"/>
      <c r="M183" s="250"/>
      <c r="N183" s="251"/>
      <c r="O183" s="251"/>
      <c r="P183" s="251"/>
      <c r="Q183" s="251"/>
      <c r="R183" s="251"/>
      <c r="S183" s="251"/>
      <c r="T183" s="252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3" t="s">
        <v>158</v>
      </c>
      <c r="AU183" s="253" t="s">
        <v>86</v>
      </c>
      <c r="AV183" s="14" t="s">
        <v>157</v>
      </c>
      <c r="AW183" s="14" t="s">
        <v>32</v>
      </c>
      <c r="AX183" s="14" t="s">
        <v>84</v>
      </c>
      <c r="AY183" s="253" t="s">
        <v>150</v>
      </c>
    </row>
    <row r="184" s="2" customFormat="1" ht="33" customHeight="1">
      <c r="A184" s="38"/>
      <c r="B184" s="39"/>
      <c r="C184" s="218" t="s">
        <v>208</v>
      </c>
      <c r="D184" s="218" t="s">
        <v>152</v>
      </c>
      <c r="E184" s="219" t="s">
        <v>2134</v>
      </c>
      <c r="F184" s="220" t="s">
        <v>2135</v>
      </c>
      <c r="G184" s="221" t="s">
        <v>155</v>
      </c>
      <c r="H184" s="222">
        <v>91.311000000000007</v>
      </c>
      <c r="I184" s="223"/>
      <c r="J184" s="224">
        <f>ROUND(I184*H184,2)</f>
        <v>0</v>
      </c>
      <c r="K184" s="220" t="s">
        <v>156</v>
      </c>
      <c r="L184" s="44"/>
      <c r="M184" s="225" t="s">
        <v>1</v>
      </c>
      <c r="N184" s="226" t="s">
        <v>41</v>
      </c>
      <c r="O184" s="91"/>
      <c r="P184" s="227">
        <f>O184*H184</f>
        <v>0</v>
      </c>
      <c r="Q184" s="227">
        <v>0</v>
      </c>
      <c r="R184" s="227">
        <f>Q184*H184</f>
        <v>0</v>
      </c>
      <c r="S184" s="227">
        <v>0</v>
      </c>
      <c r="T184" s="228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9" t="s">
        <v>157</v>
      </c>
      <c r="AT184" s="229" t="s">
        <v>152</v>
      </c>
      <c r="AU184" s="229" t="s">
        <v>86</v>
      </c>
      <c r="AY184" s="17" t="s">
        <v>150</v>
      </c>
      <c r="BE184" s="230">
        <f>IF(N184="základní",J184,0)</f>
        <v>0</v>
      </c>
      <c r="BF184" s="230">
        <f>IF(N184="snížená",J184,0)</f>
        <v>0</v>
      </c>
      <c r="BG184" s="230">
        <f>IF(N184="zákl. přenesená",J184,0)</f>
        <v>0</v>
      </c>
      <c r="BH184" s="230">
        <f>IF(N184="sníž. přenesená",J184,0)</f>
        <v>0</v>
      </c>
      <c r="BI184" s="230">
        <f>IF(N184="nulová",J184,0)</f>
        <v>0</v>
      </c>
      <c r="BJ184" s="17" t="s">
        <v>84</v>
      </c>
      <c r="BK184" s="230">
        <f>ROUND(I184*H184,2)</f>
        <v>0</v>
      </c>
      <c r="BL184" s="17" t="s">
        <v>157</v>
      </c>
      <c r="BM184" s="229" t="s">
        <v>260</v>
      </c>
    </row>
    <row r="185" s="13" customFormat="1">
      <c r="A185" s="13"/>
      <c r="B185" s="231"/>
      <c r="C185" s="232"/>
      <c r="D185" s="233" t="s">
        <v>158</v>
      </c>
      <c r="E185" s="234" t="s">
        <v>1</v>
      </c>
      <c r="F185" s="235" t="s">
        <v>2126</v>
      </c>
      <c r="G185" s="232"/>
      <c r="H185" s="236">
        <v>91.311000000000007</v>
      </c>
      <c r="I185" s="237"/>
      <c r="J185" s="232"/>
      <c r="K185" s="232"/>
      <c r="L185" s="238"/>
      <c r="M185" s="239"/>
      <c r="N185" s="240"/>
      <c r="O185" s="240"/>
      <c r="P185" s="240"/>
      <c r="Q185" s="240"/>
      <c r="R185" s="240"/>
      <c r="S185" s="240"/>
      <c r="T185" s="241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2" t="s">
        <v>158</v>
      </c>
      <c r="AU185" s="242" t="s">
        <v>86</v>
      </c>
      <c r="AV185" s="13" t="s">
        <v>86</v>
      </c>
      <c r="AW185" s="13" t="s">
        <v>32</v>
      </c>
      <c r="AX185" s="13" t="s">
        <v>76</v>
      </c>
      <c r="AY185" s="242" t="s">
        <v>150</v>
      </c>
    </row>
    <row r="186" s="14" customFormat="1">
      <c r="A186" s="14"/>
      <c r="B186" s="243"/>
      <c r="C186" s="244"/>
      <c r="D186" s="233" t="s">
        <v>158</v>
      </c>
      <c r="E186" s="245" t="s">
        <v>1</v>
      </c>
      <c r="F186" s="246" t="s">
        <v>160</v>
      </c>
      <c r="G186" s="244"/>
      <c r="H186" s="247">
        <v>91.311000000000007</v>
      </c>
      <c r="I186" s="248"/>
      <c r="J186" s="244"/>
      <c r="K186" s="244"/>
      <c r="L186" s="249"/>
      <c r="M186" s="250"/>
      <c r="N186" s="251"/>
      <c r="O186" s="251"/>
      <c r="P186" s="251"/>
      <c r="Q186" s="251"/>
      <c r="R186" s="251"/>
      <c r="S186" s="251"/>
      <c r="T186" s="252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3" t="s">
        <v>158</v>
      </c>
      <c r="AU186" s="253" t="s">
        <v>86</v>
      </c>
      <c r="AV186" s="14" t="s">
        <v>157</v>
      </c>
      <c r="AW186" s="14" t="s">
        <v>32</v>
      </c>
      <c r="AX186" s="14" t="s">
        <v>84</v>
      </c>
      <c r="AY186" s="253" t="s">
        <v>150</v>
      </c>
    </row>
    <row r="187" s="2" customFormat="1" ht="16.5" customHeight="1">
      <c r="A187" s="38"/>
      <c r="B187" s="39"/>
      <c r="C187" s="265" t="s">
        <v>263</v>
      </c>
      <c r="D187" s="265" t="s">
        <v>350</v>
      </c>
      <c r="E187" s="266" t="s">
        <v>2136</v>
      </c>
      <c r="F187" s="267" t="s">
        <v>2137</v>
      </c>
      <c r="G187" s="268" t="s">
        <v>155</v>
      </c>
      <c r="H187" s="269">
        <v>93.158000000000001</v>
      </c>
      <c r="I187" s="270"/>
      <c r="J187" s="271">
        <f>ROUND(I187*H187,2)</f>
        <v>0</v>
      </c>
      <c r="K187" s="267" t="s">
        <v>1</v>
      </c>
      <c r="L187" s="272"/>
      <c r="M187" s="273" t="s">
        <v>1</v>
      </c>
      <c r="N187" s="274" t="s">
        <v>41</v>
      </c>
      <c r="O187" s="91"/>
      <c r="P187" s="227">
        <f>O187*H187</f>
        <v>0</v>
      </c>
      <c r="Q187" s="227">
        <v>0</v>
      </c>
      <c r="R187" s="227">
        <f>Q187*H187</f>
        <v>0</v>
      </c>
      <c r="S187" s="227">
        <v>0</v>
      </c>
      <c r="T187" s="228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9" t="s">
        <v>173</v>
      </c>
      <c r="AT187" s="229" t="s">
        <v>350</v>
      </c>
      <c r="AU187" s="229" t="s">
        <v>86</v>
      </c>
      <c r="AY187" s="17" t="s">
        <v>150</v>
      </c>
      <c r="BE187" s="230">
        <f>IF(N187="základní",J187,0)</f>
        <v>0</v>
      </c>
      <c r="BF187" s="230">
        <f>IF(N187="snížená",J187,0)</f>
        <v>0</v>
      </c>
      <c r="BG187" s="230">
        <f>IF(N187="zákl. přenesená",J187,0)</f>
        <v>0</v>
      </c>
      <c r="BH187" s="230">
        <f>IF(N187="sníž. přenesená",J187,0)</f>
        <v>0</v>
      </c>
      <c r="BI187" s="230">
        <f>IF(N187="nulová",J187,0)</f>
        <v>0</v>
      </c>
      <c r="BJ187" s="17" t="s">
        <v>84</v>
      </c>
      <c r="BK187" s="230">
        <f>ROUND(I187*H187,2)</f>
        <v>0</v>
      </c>
      <c r="BL187" s="17" t="s">
        <v>157</v>
      </c>
      <c r="BM187" s="229" t="s">
        <v>266</v>
      </c>
    </row>
    <row r="188" s="12" customFormat="1" ht="22.8" customHeight="1">
      <c r="A188" s="12"/>
      <c r="B188" s="202"/>
      <c r="C188" s="203"/>
      <c r="D188" s="204" t="s">
        <v>75</v>
      </c>
      <c r="E188" s="216" t="s">
        <v>196</v>
      </c>
      <c r="F188" s="216" t="s">
        <v>509</v>
      </c>
      <c r="G188" s="203"/>
      <c r="H188" s="203"/>
      <c r="I188" s="206"/>
      <c r="J188" s="217">
        <f>BK188</f>
        <v>0</v>
      </c>
      <c r="K188" s="203"/>
      <c r="L188" s="208"/>
      <c r="M188" s="209"/>
      <c r="N188" s="210"/>
      <c r="O188" s="210"/>
      <c r="P188" s="211">
        <f>SUM(P189:P204)</f>
        <v>0</v>
      </c>
      <c r="Q188" s="210"/>
      <c r="R188" s="211">
        <f>SUM(R189:R204)</f>
        <v>0</v>
      </c>
      <c r="S188" s="210"/>
      <c r="T188" s="212">
        <f>SUM(T189:T204)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13" t="s">
        <v>84</v>
      </c>
      <c r="AT188" s="214" t="s">
        <v>75</v>
      </c>
      <c r="AU188" s="214" t="s">
        <v>84</v>
      </c>
      <c r="AY188" s="213" t="s">
        <v>150</v>
      </c>
      <c r="BK188" s="215">
        <f>SUM(BK189:BK204)</f>
        <v>0</v>
      </c>
    </row>
    <row r="189" s="2" customFormat="1">
      <c r="A189" s="38"/>
      <c r="B189" s="39"/>
      <c r="C189" s="218" t="s">
        <v>218</v>
      </c>
      <c r="D189" s="218" t="s">
        <v>152</v>
      </c>
      <c r="E189" s="219" t="s">
        <v>2138</v>
      </c>
      <c r="F189" s="220" t="s">
        <v>2139</v>
      </c>
      <c r="G189" s="221" t="s">
        <v>326</v>
      </c>
      <c r="H189" s="222">
        <v>33.5</v>
      </c>
      <c r="I189" s="223"/>
      <c r="J189" s="224">
        <f>ROUND(I189*H189,2)</f>
        <v>0</v>
      </c>
      <c r="K189" s="220" t="s">
        <v>156</v>
      </c>
      <c r="L189" s="44"/>
      <c r="M189" s="225" t="s">
        <v>1</v>
      </c>
      <c r="N189" s="226" t="s">
        <v>41</v>
      </c>
      <c r="O189" s="91"/>
      <c r="P189" s="227">
        <f>O189*H189</f>
        <v>0</v>
      </c>
      <c r="Q189" s="227">
        <v>0</v>
      </c>
      <c r="R189" s="227">
        <f>Q189*H189</f>
        <v>0</v>
      </c>
      <c r="S189" s="227">
        <v>0</v>
      </c>
      <c r="T189" s="228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9" t="s">
        <v>157</v>
      </c>
      <c r="AT189" s="229" t="s">
        <v>152</v>
      </c>
      <c r="AU189" s="229" t="s">
        <v>86</v>
      </c>
      <c r="AY189" s="17" t="s">
        <v>150</v>
      </c>
      <c r="BE189" s="230">
        <f>IF(N189="základní",J189,0)</f>
        <v>0</v>
      </c>
      <c r="BF189" s="230">
        <f>IF(N189="snížená",J189,0)</f>
        <v>0</v>
      </c>
      <c r="BG189" s="230">
        <f>IF(N189="zákl. přenesená",J189,0)</f>
        <v>0</v>
      </c>
      <c r="BH189" s="230">
        <f>IF(N189="sníž. přenesená",J189,0)</f>
        <v>0</v>
      </c>
      <c r="BI189" s="230">
        <f>IF(N189="nulová",J189,0)</f>
        <v>0</v>
      </c>
      <c r="BJ189" s="17" t="s">
        <v>84</v>
      </c>
      <c r="BK189" s="230">
        <f>ROUND(I189*H189,2)</f>
        <v>0</v>
      </c>
      <c r="BL189" s="17" t="s">
        <v>157</v>
      </c>
      <c r="BM189" s="229" t="s">
        <v>271</v>
      </c>
    </row>
    <row r="190" s="13" customFormat="1">
      <c r="A190" s="13"/>
      <c r="B190" s="231"/>
      <c r="C190" s="232"/>
      <c r="D190" s="233" t="s">
        <v>158</v>
      </c>
      <c r="E190" s="234" t="s">
        <v>1</v>
      </c>
      <c r="F190" s="235" t="s">
        <v>2140</v>
      </c>
      <c r="G190" s="232"/>
      <c r="H190" s="236">
        <v>33.5</v>
      </c>
      <c r="I190" s="237"/>
      <c r="J190" s="232"/>
      <c r="K190" s="232"/>
      <c r="L190" s="238"/>
      <c r="M190" s="239"/>
      <c r="N190" s="240"/>
      <c r="O190" s="240"/>
      <c r="P190" s="240"/>
      <c r="Q190" s="240"/>
      <c r="R190" s="240"/>
      <c r="S190" s="240"/>
      <c r="T190" s="241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2" t="s">
        <v>158</v>
      </c>
      <c r="AU190" s="242" t="s">
        <v>86</v>
      </c>
      <c r="AV190" s="13" t="s">
        <v>86</v>
      </c>
      <c r="AW190" s="13" t="s">
        <v>32</v>
      </c>
      <c r="AX190" s="13" t="s">
        <v>76</v>
      </c>
      <c r="AY190" s="242" t="s">
        <v>150</v>
      </c>
    </row>
    <row r="191" s="14" customFormat="1">
      <c r="A191" s="14"/>
      <c r="B191" s="243"/>
      <c r="C191" s="244"/>
      <c r="D191" s="233" t="s">
        <v>158</v>
      </c>
      <c r="E191" s="245" t="s">
        <v>1</v>
      </c>
      <c r="F191" s="246" t="s">
        <v>160</v>
      </c>
      <c r="G191" s="244"/>
      <c r="H191" s="247">
        <v>33.5</v>
      </c>
      <c r="I191" s="248"/>
      <c r="J191" s="244"/>
      <c r="K191" s="244"/>
      <c r="L191" s="249"/>
      <c r="M191" s="250"/>
      <c r="N191" s="251"/>
      <c r="O191" s="251"/>
      <c r="P191" s="251"/>
      <c r="Q191" s="251"/>
      <c r="R191" s="251"/>
      <c r="S191" s="251"/>
      <c r="T191" s="252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3" t="s">
        <v>158</v>
      </c>
      <c r="AU191" s="253" t="s">
        <v>86</v>
      </c>
      <c r="AV191" s="14" t="s">
        <v>157</v>
      </c>
      <c r="AW191" s="14" t="s">
        <v>32</v>
      </c>
      <c r="AX191" s="14" t="s">
        <v>84</v>
      </c>
      <c r="AY191" s="253" t="s">
        <v>150</v>
      </c>
    </row>
    <row r="192" s="2" customFormat="1" ht="16.5" customHeight="1">
      <c r="A192" s="38"/>
      <c r="B192" s="39"/>
      <c r="C192" s="265" t="s">
        <v>274</v>
      </c>
      <c r="D192" s="265" t="s">
        <v>350</v>
      </c>
      <c r="E192" s="266" t="s">
        <v>2141</v>
      </c>
      <c r="F192" s="267" t="s">
        <v>2142</v>
      </c>
      <c r="G192" s="268" t="s">
        <v>326</v>
      </c>
      <c r="H192" s="269">
        <v>46.5</v>
      </c>
      <c r="I192" s="270"/>
      <c r="J192" s="271">
        <f>ROUND(I192*H192,2)</f>
        <v>0</v>
      </c>
      <c r="K192" s="267" t="s">
        <v>156</v>
      </c>
      <c r="L192" s="272"/>
      <c r="M192" s="273" t="s">
        <v>1</v>
      </c>
      <c r="N192" s="274" t="s">
        <v>41</v>
      </c>
      <c r="O192" s="91"/>
      <c r="P192" s="227">
        <f>O192*H192</f>
        <v>0</v>
      </c>
      <c r="Q192" s="227">
        <v>0</v>
      </c>
      <c r="R192" s="227">
        <f>Q192*H192</f>
        <v>0</v>
      </c>
      <c r="S192" s="227">
        <v>0</v>
      </c>
      <c r="T192" s="228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9" t="s">
        <v>173</v>
      </c>
      <c r="AT192" s="229" t="s">
        <v>350</v>
      </c>
      <c r="AU192" s="229" t="s">
        <v>86</v>
      </c>
      <c r="AY192" s="17" t="s">
        <v>150</v>
      </c>
      <c r="BE192" s="230">
        <f>IF(N192="základní",J192,0)</f>
        <v>0</v>
      </c>
      <c r="BF192" s="230">
        <f>IF(N192="snížená",J192,0)</f>
        <v>0</v>
      </c>
      <c r="BG192" s="230">
        <f>IF(N192="zákl. přenesená",J192,0)</f>
        <v>0</v>
      </c>
      <c r="BH192" s="230">
        <f>IF(N192="sníž. přenesená",J192,0)</f>
        <v>0</v>
      </c>
      <c r="BI192" s="230">
        <f>IF(N192="nulová",J192,0)</f>
        <v>0</v>
      </c>
      <c r="BJ192" s="17" t="s">
        <v>84</v>
      </c>
      <c r="BK192" s="230">
        <f>ROUND(I192*H192,2)</f>
        <v>0</v>
      </c>
      <c r="BL192" s="17" t="s">
        <v>157</v>
      </c>
      <c r="BM192" s="229" t="s">
        <v>277</v>
      </c>
    </row>
    <row r="193" s="2" customFormat="1">
      <c r="A193" s="38"/>
      <c r="B193" s="39"/>
      <c r="C193" s="265" t="s">
        <v>225</v>
      </c>
      <c r="D193" s="265" t="s">
        <v>350</v>
      </c>
      <c r="E193" s="266" t="s">
        <v>2143</v>
      </c>
      <c r="F193" s="267" t="s">
        <v>2144</v>
      </c>
      <c r="G193" s="268" t="s">
        <v>292</v>
      </c>
      <c r="H193" s="269">
        <v>34.170000000000002</v>
      </c>
      <c r="I193" s="270"/>
      <c r="J193" s="271">
        <f>ROUND(I193*H193,2)</f>
        <v>0</v>
      </c>
      <c r="K193" s="267" t="s">
        <v>1</v>
      </c>
      <c r="L193" s="272"/>
      <c r="M193" s="273" t="s">
        <v>1</v>
      </c>
      <c r="N193" s="274" t="s">
        <v>41</v>
      </c>
      <c r="O193" s="91"/>
      <c r="P193" s="227">
        <f>O193*H193</f>
        <v>0</v>
      </c>
      <c r="Q193" s="227">
        <v>0</v>
      </c>
      <c r="R193" s="227">
        <f>Q193*H193</f>
        <v>0</v>
      </c>
      <c r="S193" s="227">
        <v>0</v>
      </c>
      <c r="T193" s="228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9" t="s">
        <v>173</v>
      </c>
      <c r="AT193" s="229" t="s">
        <v>350</v>
      </c>
      <c r="AU193" s="229" t="s">
        <v>86</v>
      </c>
      <c r="AY193" s="17" t="s">
        <v>150</v>
      </c>
      <c r="BE193" s="230">
        <f>IF(N193="základní",J193,0)</f>
        <v>0</v>
      </c>
      <c r="BF193" s="230">
        <f>IF(N193="snížená",J193,0)</f>
        <v>0</v>
      </c>
      <c r="BG193" s="230">
        <f>IF(N193="zákl. přenesená",J193,0)</f>
        <v>0</v>
      </c>
      <c r="BH193" s="230">
        <f>IF(N193="sníž. přenesená",J193,0)</f>
        <v>0</v>
      </c>
      <c r="BI193" s="230">
        <f>IF(N193="nulová",J193,0)</f>
        <v>0</v>
      </c>
      <c r="BJ193" s="17" t="s">
        <v>84</v>
      </c>
      <c r="BK193" s="230">
        <f>ROUND(I193*H193,2)</f>
        <v>0</v>
      </c>
      <c r="BL193" s="17" t="s">
        <v>157</v>
      </c>
      <c r="BM193" s="229" t="s">
        <v>281</v>
      </c>
    </row>
    <row r="194" s="13" customFormat="1">
      <c r="A194" s="13"/>
      <c r="B194" s="231"/>
      <c r="C194" s="232"/>
      <c r="D194" s="233" t="s">
        <v>158</v>
      </c>
      <c r="E194" s="234" t="s">
        <v>1</v>
      </c>
      <c r="F194" s="235" t="s">
        <v>2145</v>
      </c>
      <c r="G194" s="232"/>
      <c r="H194" s="236">
        <v>34.170000000000002</v>
      </c>
      <c r="I194" s="237"/>
      <c r="J194" s="232"/>
      <c r="K194" s="232"/>
      <c r="L194" s="238"/>
      <c r="M194" s="239"/>
      <c r="N194" s="240"/>
      <c r="O194" s="240"/>
      <c r="P194" s="240"/>
      <c r="Q194" s="240"/>
      <c r="R194" s="240"/>
      <c r="S194" s="240"/>
      <c r="T194" s="241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2" t="s">
        <v>158</v>
      </c>
      <c r="AU194" s="242" t="s">
        <v>86</v>
      </c>
      <c r="AV194" s="13" t="s">
        <v>86</v>
      </c>
      <c r="AW194" s="13" t="s">
        <v>32</v>
      </c>
      <c r="AX194" s="13" t="s">
        <v>76</v>
      </c>
      <c r="AY194" s="242" t="s">
        <v>150</v>
      </c>
    </row>
    <row r="195" s="14" customFormat="1">
      <c r="A195" s="14"/>
      <c r="B195" s="243"/>
      <c r="C195" s="244"/>
      <c r="D195" s="233" t="s">
        <v>158</v>
      </c>
      <c r="E195" s="245" t="s">
        <v>1</v>
      </c>
      <c r="F195" s="246" t="s">
        <v>160</v>
      </c>
      <c r="G195" s="244"/>
      <c r="H195" s="247">
        <v>34.170000000000002</v>
      </c>
      <c r="I195" s="248"/>
      <c r="J195" s="244"/>
      <c r="K195" s="244"/>
      <c r="L195" s="249"/>
      <c r="M195" s="250"/>
      <c r="N195" s="251"/>
      <c r="O195" s="251"/>
      <c r="P195" s="251"/>
      <c r="Q195" s="251"/>
      <c r="R195" s="251"/>
      <c r="S195" s="251"/>
      <c r="T195" s="252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3" t="s">
        <v>158</v>
      </c>
      <c r="AU195" s="253" t="s">
        <v>86</v>
      </c>
      <c r="AV195" s="14" t="s">
        <v>157</v>
      </c>
      <c r="AW195" s="14" t="s">
        <v>32</v>
      </c>
      <c r="AX195" s="14" t="s">
        <v>84</v>
      </c>
      <c r="AY195" s="253" t="s">
        <v>150</v>
      </c>
    </row>
    <row r="196" s="2" customFormat="1" ht="33" customHeight="1">
      <c r="A196" s="38"/>
      <c r="B196" s="39"/>
      <c r="C196" s="218" t="s">
        <v>289</v>
      </c>
      <c r="D196" s="218" t="s">
        <v>152</v>
      </c>
      <c r="E196" s="219" t="s">
        <v>2146</v>
      </c>
      <c r="F196" s="220" t="s">
        <v>2147</v>
      </c>
      <c r="G196" s="221" t="s">
        <v>326</v>
      </c>
      <c r="H196" s="222">
        <v>46.5</v>
      </c>
      <c r="I196" s="223"/>
      <c r="J196" s="224">
        <f>ROUND(I196*H196,2)</f>
        <v>0</v>
      </c>
      <c r="K196" s="220" t="s">
        <v>156</v>
      </c>
      <c r="L196" s="44"/>
      <c r="M196" s="225" t="s">
        <v>1</v>
      </c>
      <c r="N196" s="226" t="s">
        <v>41</v>
      </c>
      <c r="O196" s="91"/>
      <c r="P196" s="227">
        <f>O196*H196</f>
        <v>0</v>
      </c>
      <c r="Q196" s="227">
        <v>0</v>
      </c>
      <c r="R196" s="227">
        <f>Q196*H196</f>
        <v>0</v>
      </c>
      <c r="S196" s="227">
        <v>0</v>
      </c>
      <c r="T196" s="228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9" t="s">
        <v>157</v>
      </c>
      <c r="AT196" s="229" t="s">
        <v>152</v>
      </c>
      <c r="AU196" s="229" t="s">
        <v>86</v>
      </c>
      <c r="AY196" s="17" t="s">
        <v>150</v>
      </c>
      <c r="BE196" s="230">
        <f>IF(N196="základní",J196,0)</f>
        <v>0</v>
      </c>
      <c r="BF196" s="230">
        <f>IF(N196="snížená",J196,0)</f>
        <v>0</v>
      </c>
      <c r="BG196" s="230">
        <f>IF(N196="zákl. přenesená",J196,0)</f>
        <v>0</v>
      </c>
      <c r="BH196" s="230">
        <f>IF(N196="sníž. přenesená",J196,0)</f>
        <v>0</v>
      </c>
      <c r="BI196" s="230">
        <f>IF(N196="nulová",J196,0)</f>
        <v>0</v>
      </c>
      <c r="BJ196" s="17" t="s">
        <v>84</v>
      </c>
      <c r="BK196" s="230">
        <f>ROUND(I196*H196,2)</f>
        <v>0</v>
      </c>
      <c r="BL196" s="17" t="s">
        <v>157</v>
      </c>
      <c r="BM196" s="229" t="s">
        <v>293</v>
      </c>
    </row>
    <row r="197" s="2" customFormat="1">
      <c r="A197" s="38"/>
      <c r="B197" s="39"/>
      <c r="C197" s="218" t="s">
        <v>231</v>
      </c>
      <c r="D197" s="218" t="s">
        <v>152</v>
      </c>
      <c r="E197" s="219" t="s">
        <v>2148</v>
      </c>
      <c r="F197" s="220" t="s">
        <v>2149</v>
      </c>
      <c r="G197" s="221" t="s">
        <v>326</v>
      </c>
      <c r="H197" s="222">
        <v>129.47</v>
      </c>
      <c r="I197" s="223"/>
      <c r="J197" s="224">
        <f>ROUND(I197*H197,2)</f>
        <v>0</v>
      </c>
      <c r="K197" s="220" t="s">
        <v>156</v>
      </c>
      <c r="L197" s="44"/>
      <c r="M197" s="225" t="s">
        <v>1</v>
      </c>
      <c r="N197" s="226" t="s">
        <v>41</v>
      </c>
      <c r="O197" s="91"/>
      <c r="P197" s="227">
        <f>O197*H197</f>
        <v>0</v>
      </c>
      <c r="Q197" s="227">
        <v>0</v>
      </c>
      <c r="R197" s="227">
        <f>Q197*H197</f>
        <v>0</v>
      </c>
      <c r="S197" s="227">
        <v>0</v>
      </c>
      <c r="T197" s="228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9" t="s">
        <v>157</v>
      </c>
      <c r="AT197" s="229" t="s">
        <v>152</v>
      </c>
      <c r="AU197" s="229" t="s">
        <v>86</v>
      </c>
      <c r="AY197" s="17" t="s">
        <v>150</v>
      </c>
      <c r="BE197" s="230">
        <f>IF(N197="základní",J197,0)</f>
        <v>0</v>
      </c>
      <c r="BF197" s="230">
        <f>IF(N197="snížená",J197,0)</f>
        <v>0</v>
      </c>
      <c r="BG197" s="230">
        <f>IF(N197="zákl. přenesená",J197,0)</f>
        <v>0</v>
      </c>
      <c r="BH197" s="230">
        <f>IF(N197="sníž. přenesená",J197,0)</f>
        <v>0</v>
      </c>
      <c r="BI197" s="230">
        <f>IF(N197="nulová",J197,0)</f>
        <v>0</v>
      </c>
      <c r="BJ197" s="17" t="s">
        <v>84</v>
      </c>
      <c r="BK197" s="230">
        <f>ROUND(I197*H197,2)</f>
        <v>0</v>
      </c>
      <c r="BL197" s="17" t="s">
        <v>157</v>
      </c>
      <c r="BM197" s="229" t="s">
        <v>296</v>
      </c>
    </row>
    <row r="198" s="13" customFormat="1">
      <c r="A198" s="13"/>
      <c r="B198" s="231"/>
      <c r="C198" s="232"/>
      <c r="D198" s="233" t="s">
        <v>158</v>
      </c>
      <c r="E198" s="234" t="s">
        <v>1</v>
      </c>
      <c r="F198" s="235" t="s">
        <v>2150</v>
      </c>
      <c r="G198" s="232"/>
      <c r="H198" s="236">
        <v>121.97</v>
      </c>
      <c r="I198" s="237"/>
      <c r="J198" s="232"/>
      <c r="K198" s="232"/>
      <c r="L198" s="238"/>
      <c r="M198" s="239"/>
      <c r="N198" s="240"/>
      <c r="O198" s="240"/>
      <c r="P198" s="240"/>
      <c r="Q198" s="240"/>
      <c r="R198" s="240"/>
      <c r="S198" s="240"/>
      <c r="T198" s="241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2" t="s">
        <v>158</v>
      </c>
      <c r="AU198" s="242" t="s">
        <v>86</v>
      </c>
      <c r="AV198" s="13" t="s">
        <v>86</v>
      </c>
      <c r="AW198" s="13" t="s">
        <v>32</v>
      </c>
      <c r="AX198" s="13" t="s">
        <v>76</v>
      </c>
      <c r="AY198" s="242" t="s">
        <v>150</v>
      </c>
    </row>
    <row r="199" s="13" customFormat="1">
      <c r="A199" s="13"/>
      <c r="B199" s="231"/>
      <c r="C199" s="232"/>
      <c r="D199" s="233" t="s">
        <v>158</v>
      </c>
      <c r="E199" s="234" t="s">
        <v>1</v>
      </c>
      <c r="F199" s="235" t="s">
        <v>2151</v>
      </c>
      <c r="G199" s="232"/>
      <c r="H199" s="236">
        <v>7.5</v>
      </c>
      <c r="I199" s="237"/>
      <c r="J199" s="232"/>
      <c r="K199" s="232"/>
      <c r="L199" s="238"/>
      <c r="M199" s="239"/>
      <c r="N199" s="240"/>
      <c r="O199" s="240"/>
      <c r="P199" s="240"/>
      <c r="Q199" s="240"/>
      <c r="R199" s="240"/>
      <c r="S199" s="240"/>
      <c r="T199" s="241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2" t="s">
        <v>158</v>
      </c>
      <c r="AU199" s="242" t="s">
        <v>86</v>
      </c>
      <c r="AV199" s="13" t="s">
        <v>86</v>
      </c>
      <c r="AW199" s="13" t="s">
        <v>32</v>
      </c>
      <c r="AX199" s="13" t="s">
        <v>76</v>
      </c>
      <c r="AY199" s="242" t="s">
        <v>150</v>
      </c>
    </row>
    <row r="200" s="14" customFormat="1">
      <c r="A200" s="14"/>
      <c r="B200" s="243"/>
      <c r="C200" s="244"/>
      <c r="D200" s="233" t="s">
        <v>158</v>
      </c>
      <c r="E200" s="245" t="s">
        <v>1</v>
      </c>
      <c r="F200" s="246" t="s">
        <v>160</v>
      </c>
      <c r="G200" s="244"/>
      <c r="H200" s="247">
        <v>129.47</v>
      </c>
      <c r="I200" s="248"/>
      <c r="J200" s="244"/>
      <c r="K200" s="244"/>
      <c r="L200" s="249"/>
      <c r="M200" s="250"/>
      <c r="N200" s="251"/>
      <c r="O200" s="251"/>
      <c r="P200" s="251"/>
      <c r="Q200" s="251"/>
      <c r="R200" s="251"/>
      <c r="S200" s="251"/>
      <c r="T200" s="252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3" t="s">
        <v>158</v>
      </c>
      <c r="AU200" s="253" t="s">
        <v>86</v>
      </c>
      <c r="AV200" s="14" t="s">
        <v>157</v>
      </c>
      <c r="AW200" s="14" t="s">
        <v>32</v>
      </c>
      <c r="AX200" s="14" t="s">
        <v>84</v>
      </c>
      <c r="AY200" s="253" t="s">
        <v>150</v>
      </c>
    </row>
    <row r="201" s="2" customFormat="1" ht="16.5" customHeight="1">
      <c r="A201" s="38"/>
      <c r="B201" s="39"/>
      <c r="C201" s="265" t="s">
        <v>297</v>
      </c>
      <c r="D201" s="265" t="s">
        <v>350</v>
      </c>
      <c r="E201" s="266" t="s">
        <v>2152</v>
      </c>
      <c r="F201" s="267" t="s">
        <v>2153</v>
      </c>
      <c r="G201" s="268" t="s">
        <v>326</v>
      </c>
      <c r="H201" s="269">
        <v>132.059</v>
      </c>
      <c r="I201" s="270"/>
      <c r="J201" s="271">
        <f>ROUND(I201*H201,2)</f>
        <v>0</v>
      </c>
      <c r="K201" s="267" t="s">
        <v>156</v>
      </c>
      <c r="L201" s="272"/>
      <c r="M201" s="273" t="s">
        <v>1</v>
      </c>
      <c r="N201" s="274" t="s">
        <v>41</v>
      </c>
      <c r="O201" s="91"/>
      <c r="P201" s="227">
        <f>O201*H201</f>
        <v>0</v>
      </c>
      <c r="Q201" s="227">
        <v>0</v>
      </c>
      <c r="R201" s="227">
        <f>Q201*H201</f>
        <v>0</v>
      </c>
      <c r="S201" s="227">
        <v>0</v>
      </c>
      <c r="T201" s="228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29" t="s">
        <v>173</v>
      </c>
      <c r="AT201" s="229" t="s">
        <v>350</v>
      </c>
      <c r="AU201" s="229" t="s">
        <v>86</v>
      </c>
      <c r="AY201" s="17" t="s">
        <v>150</v>
      </c>
      <c r="BE201" s="230">
        <f>IF(N201="základní",J201,0)</f>
        <v>0</v>
      </c>
      <c r="BF201" s="230">
        <f>IF(N201="snížená",J201,0)</f>
        <v>0</v>
      </c>
      <c r="BG201" s="230">
        <f>IF(N201="zákl. přenesená",J201,0)</f>
        <v>0</v>
      </c>
      <c r="BH201" s="230">
        <f>IF(N201="sníž. přenesená",J201,0)</f>
        <v>0</v>
      </c>
      <c r="BI201" s="230">
        <f>IF(N201="nulová",J201,0)</f>
        <v>0</v>
      </c>
      <c r="BJ201" s="17" t="s">
        <v>84</v>
      </c>
      <c r="BK201" s="230">
        <f>ROUND(I201*H201,2)</f>
        <v>0</v>
      </c>
      <c r="BL201" s="17" t="s">
        <v>157</v>
      </c>
      <c r="BM201" s="229" t="s">
        <v>300</v>
      </c>
    </row>
    <row r="202" s="2" customFormat="1">
      <c r="A202" s="38"/>
      <c r="B202" s="39"/>
      <c r="C202" s="218" t="s">
        <v>301</v>
      </c>
      <c r="D202" s="218" t="s">
        <v>152</v>
      </c>
      <c r="E202" s="219" t="s">
        <v>2154</v>
      </c>
      <c r="F202" s="220" t="s">
        <v>2155</v>
      </c>
      <c r="G202" s="221" t="s">
        <v>168</v>
      </c>
      <c r="H202" s="222">
        <v>12.717000000000001</v>
      </c>
      <c r="I202" s="223"/>
      <c r="J202" s="224">
        <f>ROUND(I202*H202,2)</f>
        <v>0</v>
      </c>
      <c r="K202" s="220" t="s">
        <v>156</v>
      </c>
      <c r="L202" s="44"/>
      <c r="M202" s="225" t="s">
        <v>1</v>
      </c>
      <c r="N202" s="226" t="s">
        <v>41</v>
      </c>
      <c r="O202" s="91"/>
      <c r="P202" s="227">
        <f>O202*H202</f>
        <v>0</v>
      </c>
      <c r="Q202" s="227">
        <v>0</v>
      </c>
      <c r="R202" s="227">
        <f>Q202*H202</f>
        <v>0</v>
      </c>
      <c r="S202" s="227">
        <v>0</v>
      </c>
      <c r="T202" s="228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9" t="s">
        <v>157</v>
      </c>
      <c r="AT202" s="229" t="s">
        <v>152</v>
      </c>
      <c r="AU202" s="229" t="s">
        <v>86</v>
      </c>
      <c r="AY202" s="17" t="s">
        <v>150</v>
      </c>
      <c r="BE202" s="230">
        <f>IF(N202="základní",J202,0)</f>
        <v>0</v>
      </c>
      <c r="BF202" s="230">
        <f>IF(N202="snížená",J202,0)</f>
        <v>0</v>
      </c>
      <c r="BG202" s="230">
        <f>IF(N202="zákl. přenesená",J202,0)</f>
        <v>0</v>
      </c>
      <c r="BH202" s="230">
        <f>IF(N202="sníž. přenesená",J202,0)</f>
        <v>0</v>
      </c>
      <c r="BI202" s="230">
        <f>IF(N202="nulová",J202,0)</f>
        <v>0</v>
      </c>
      <c r="BJ202" s="17" t="s">
        <v>84</v>
      </c>
      <c r="BK202" s="230">
        <f>ROUND(I202*H202,2)</f>
        <v>0</v>
      </c>
      <c r="BL202" s="17" t="s">
        <v>157</v>
      </c>
      <c r="BM202" s="229" t="s">
        <v>304</v>
      </c>
    </row>
    <row r="203" s="13" customFormat="1">
      <c r="A203" s="13"/>
      <c r="B203" s="231"/>
      <c r="C203" s="232"/>
      <c r="D203" s="233" t="s">
        <v>158</v>
      </c>
      <c r="E203" s="234" t="s">
        <v>1</v>
      </c>
      <c r="F203" s="235" t="s">
        <v>2156</v>
      </c>
      <c r="G203" s="232"/>
      <c r="H203" s="236">
        <v>12.717000000000001</v>
      </c>
      <c r="I203" s="237"/>
      <c r="J203" s="232"/>
      <c r="K203" s="232"/>
      <c r="L203" s="238"/>
      <c r="M203" s="239"/>
      <c r="N203" s="240"/>
      <c r="O203" s="240"/>
      <c r="P203" s="240"/>
      <c r="Q203" s="240"/>
      <c r="R203" s="240"/>
      <c r="S203" s="240"/>
      <c r="T203" s="241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2" t="s">
        <v>158</v>
      </c>
      <c r="AU203" s="242" t="s">
        <v>86</v>
      </c>
      <c r="AV203" s="13" t="s">
        <v>86</v>
      </c>
      <c r="AW203" s="13" t="s">
        <v>32</v>
      </c>
      <c r="AX203" s="13" t="s">
        <v>76</v>
      </c>
      <c r="AY203" s="242" t="s">
        <v>150</v>
      </c>
    </row>
    <row r="204" s="14" customFormat="1">
      <c r="A204" s="14"/>
      <c r="B204" s="243"/>
      <c r="C204" s="244"/>
      <c r="D204" s="233" t="s">
        <v>158</v>
      </c>
      <c r="E204" s="245" t="s">
        <v>1</v>
      </c>
      <c r="F204" s="246" t="s">
        <v>160</v>
      </c>
      <c r="G204" s="244"/>
      <c r="H204" s="247">
        <v>12.717000000000001</v>
      </c>
      <c r="I204" s="248"/>
      <c r="J204" s="244"/>
      <c r="K204" s="244"/>
      <c r="L204" s="249"/>
      <c r="M204" s="250"/>
      <c r="N204" s="251"/>
      <c r="O204" s="251"/>
      <c r="P204" s="251"/>
      <c r="Q204" s="251"/>
      <c r="R204" s="251"/>
      <c r="S204" s="251"/>
      <c r="T204" s="252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3" t="s">
        <v>158</v>
      </c>
      <c r="AU204" s="253" t="s">
        <v>86</v>
      </c>
      <c r="AV204" s="14" t="s">
        <v>157</v>
      </c>
      <c r="AW204" s="14" t="s">
        <v>32</v>
      </c>
      <c r="AX204" s="14" t="s">
        <v>84</v>
      </c>
      <c r="AY204" s="253" t="s">
        <v>150</v>
      </c>
    </row>
    <row r="205" s="12" customFormat="1" ht="22.8" customHeight="1">
      <c r="A205" s="12"/>
      <c r="B205" s="202"/>
      <c r="C205" s="203"/>
      <c r="D205" s="204" t="s">
        <v>75</v>
      </c>
      <c r="E205" s="216" t="s">
        <v>546</v>
      </c>
      <c r="F205" s="216" t="s">
        <v>547</v>
      </c>
      <c r="G205" s="203"/>
      <c r="H205" s="203"/>
      <c r="I205" s="206"/>
      <c r="J205" s="217">
        <f>BK205</f>
        <v>0</v>
      </c>
      <c r="K205" s="203"/>
      <c r="L205" s="208"/>
      <c r="M205" s="209"/>
      <c r="N205" s="210"/>
      <c r="O205" s="210"/>
      <c r="P205" s="211">
        <f>P206</f>
        <v>0</v>
      </c>
      <c r="Q205" s="210"/>
      <c r="R205" s="211">
        <f>R206</f>
        <v>0</v>
      </c>
      <c r="S205" s="210"/>
      <c r="T205" s="212">
        <f>T206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13" t="s">
        <v>84</v>
      </c>
      <c r="AT205" s="214" t="s">
        <v>75</v>
      </c>
      <c r="AU205" s="214" t="s">
        <v>84</v>
      </c>
      <c r="AY205" s="213" t="s">
        <v>150</v>
      </c>
      <c r="BK205" s="215">
        <f>BK206</f>
        <v>0</v>
      </c>
    </row>
    <row r="206" s="2" customFormat="1">
      <c r="A206" s="38"/>
      <c r="B206" s="39"/>
      <c r="C206" s="218" t="s">
        <v>305</v>
      </c>
      <c r="D206" s="218" t="s">
        <v>152</v>
      </c>
      <c r="E206" s="219" t="s">
        <v>2157</v>
      </c>
      <c r="F206" s="220" t="s">
        <v>2158</v>
      </c>
      <c r="G206" s="221" t="s">
        <v>189</v>
      </c>
      <c r="H206" s="222">
        <v>140.69800000000001</v>
      </c>
      <c r="I206" s="223"/>
      <c r="J206" s="224">
        <f>ROUND(I206*H206,2)</f>
        <v>0</v>
      </c>
      <c r="K206" s="220" t="s">
        <v>156</v>
      </c>
      <c r="L206" s="44"/>
      <c r="M206" s="225" t="s">
        <v>1</v>
      </c>
      <c r="N206" s="226" t="s">
        <v>41</v>
      </c>
      <c r="O206" s="91"/>
      <c r="P206" s="227">
        <f>O206*H206</f>
        <v>0</v>
      </c>
      <c r="Q206" s="227">
        <v>0</v>
      </c>
      <c r="R206" s="227">
        <f>Q206*H206</f>
        <v>0</v>
      </c>
      <c r="S206" s="227">
        <v>0</v>
      </c>
      <c r="T206" s="228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9" t="s">
        <v>157</v>
      </c>
      <c r="AT206" s="229" t="s">
        <v>152</v>
      </c>
      <c r="AU206" s="229" t="s">
        <v>86</v>
      </c>
      <c r="AY206" s="17" t="s">
        <v>150</v>
      </c>
      <c r="BE206" s="230">
        <f>IF(N206="základní",J206,0)</f>
        <v>0</v>
      </c>
      <c r="BF206" s="230">
        <f>IF(N206="snížená",J206,0)</f>
        <v>0</v>
      </c>
      <c r="BG206" s="230">
        <f>IF(N206="zákl. přenesená",J206,0)</f>
        <v>0</v>
      </c>
      <c r="BH206" s="230">
        <f>IF(N206="sníž. přenesená",J206,0)</f>
        <v>0</v>
      </c>
      <c r="BI206" s="230">
        <f>IF(N206="nulová",J206,0)</f>
        <v>0</v>
      </c>
      <c r="BJ206" s="17" t="s">
        <v>84</v>
      </c>
      <c r="BK206" s="230">
        <f>ROUND(I206*H206,2)</f>
        <v>0</v>
      </c>
      <c r="BL206" s="17" t="s">
        <v>157</v>
      </c>
      <c r="BM206" s="229" t="s">
        <v>308</v>
      </c>
    </row>
    <row r="207" s="12" customFormat="1" ht="25.92" customHeight="1">
      <c r="A207" s="12"/>
      <c r="B207" s="202"/>
      <c r="C207" s="203"/>
      <c r="D207" s="204" t="s">
        <v>75</v>
      </c>
      <c r="E207" s="205" t="s">
        <v>551</v>
      </c>
      <c r="F207" s="205" t="s">
        <v>552</v>
      </c>
      <c r="G207" s="203"/>
      <c r="H207" s="203"/>
      <c r="I207" s="206"/>
      <c r="J207" s="207">
        <f>BK207</f>
        <v>0</v>
      </c>
      <c r="K207" s="203"/>
      <c r="L207" s="208"/>
      <c r="M207" s="209"/>
      <c r="N207" s="210"/>
      <c r="O207" s="210"/>
      <c r="P207" s="211">
        <f>P208+P232+P237+P242</f>
        <v>0</v>
      </c>
      <c r="Q207" s="210"/>
      <c r="R207" s="211">
        <f>R208+R232+R237+R242</f>
        <v>0</v>
      </c>
      <c r="S207" s="210"/>
      <c r="T207" s="212">
        <f>T208+T232+T237+T242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13" t="s">
        <v>86</v>
      </c>
      <c r="AT207" s="214" t="s">
        <v>75</v>
      </c>
      <c r="AU207" s="214" t="s">
        <v>76</v>
      </c>
      <c r="AY207" s="213" t="s">
        <v>150</v>
      </c>
      <c r="BK207" s="215">
        <f>BK208+BK232+BK237+BK242</f>
        <v>0</v>
      </c>
    </row>
    <row r="208" s="12" customFormat="1" ht="22.8" customHeight="1">
      <c r="A208" s="12"/>
      <c r="B208" s="202"/>
      <c r="C208" s="203"/>
      <c r="D208" s="204" t="s">
        <v>75</v>
      </c>
      <c r="E208" s="216" t="s">
        <v>685</v>
      </c>
      <c r="F208" s="216" t="s">
        <v>686</v>
      </c>
      <c r="G208" s="203"/>
      <c r="H208" s="203"/>
      <c r="I208" s="206"/>
      <c r="J208" s="217">
        <f>BK208</f>
        <v>0</v>
      </c>
      <c r="K208" s="203"/>
      <c r="L208" s="208"/>
      <c r="M208" s="209"/>
      <c r="N208" s="210"/>
      <c r="O208" s="210"/>
      <c r="P208" s="211">
        <f>SUM(P209:P231)</f>
        <v>0</v>
      </c>
      <c r="Q208" s="210"/>
      <c r="R208" s="211">
        <f>SUM(R209:R231)</f>
        <v>0</v>
      </c>
      <c r="S208" s="210"/>
      <c r="T208" s="212">
        <f>SUM(T209:T231)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13" t="s">
        <v>86</v>
      </c>
      <c r="AT208" s="214" t="s">
        <v>75</v>
      </c>
      <c r="AU208" s="214" t="s">
        <v>84</v>
      </c>
      <c r="AY208" s="213" t="s">
        <v>150</v>
      </c>
      <c r="BK208" s="215">
        <f>SUM(BK209:BK231)</f>
        <v>0</v>
      </c>
    </row>
    <row r="209" s="2" customFormat="1">
      <c r="A209" s="38"/>
      <c r="B209" s="39"/>
      <c r="C209" s="218" t="s">
        <v>309</v>
      </c>
      <c r="D209" s="218" t="s">
        <v>152</v>
      </c>
      <c r="E209" s="219" t="s">
        <v>2159</v>
      </c>
      <c r="F209" s="220" t="s">
        <v>2160</v>
      </c>
      <c r="G209" s="221" t="s">
        <v>326</v>
      </c>
      <c r="H209" s="222">
        <v>34.399999999999999</v>
      </c>
      <c r="I209" s="223"/>
      <c r="J209" s="224">
        <f>ROUND(I209*H209,2)</f>
        <v>0</v>
      </c>
      <c r="K209" s="220" t="s">
        <v>156</v>
      </c>
      <c r="L209" s="44"/>
      <c r="M209" s="225" t="s">
        <v>1</v>
      </c>
      <c r="N209" s="226" t="s">
        <v>41</v>
      </c>
      <c r="O209" s="91"/>
      <c r="P209" s="227">
        <f>O209*H209</f>
        <v>0</v>
      </c>
      <c r="Q209" s="227">
        <v>0</v>
      </c>
      <c r="R209" s="227">
        <f>Q209*H209</f>
        <v>0</v>
      </c>
      <c r="S209" s="227">
        <v>0</v>
      </c>
      <c r="T209" s="228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9" t="s">
        <v>194</v>
      </c>
      <c r="AT209" s="229" t="s">
        <v>152</v>
      </c>
      <c r="AU209" s="229" t="s">
        <v>86</v>
      </c>
      <c r="AY209" s="17" t="s">
        <v>150</v>
      </c>
      <c r="BE209" s="230">
        <f>IF(N209="základní",J209,0)</f>
        <v>0</v>
      </c>
      <c r="BF209" s="230">
        <f>IF(N209="snížená",J209,0)</f>
        <v>0</v>
      </c>
      <c r="BG209" s="230">
        <f>IF(N209="zákl. přenesená",J209,0)</f>
        <v>0</v>
      </c>
      <c r="BH209" s="230">
        <f>IF(N209="sníž. přenesená",J209,0)</f>
        <v>0</v>
      </c>
      <c r="BI209" s="230">
        <f>IF(N209="nulová",J209,0)</f>
        <v>0</v>
      </c>
      <c r="BJ209" s="17" t="s">
        <v>84</v>
      </c>
      <c r="BK209" s="230">
        <f>ROUND(I209*H209,2)</f>
        <v>0</v>
      </c>
      <c r="BL209" s="17" t="s">
        <v>194</v>
      </c>
      <c r="BM209" s="229" t="s">
        <v>312</v>
      </c>
    </row>
    <row r="210" s="13" customFormat="1">
      <c r="A210" s="13"/>
      <c r="B210" s="231"/>
      <c r="C210" s="232"/>
      <c r="D210" s="233" t="s">
        <v>158</v>
      </c>
      <c r="E210" s="234" t="s">
        <v>1</v>
      </c>
      <c r="F210" s="235" t="s">
        <v>2161</v>
      </c>
      <c r="G210" s="232"/>
      <c r="H210" s="236">
        <v>8</v>
      </c>
      <c r="I210" s="237"/>
      <c r="J210" s="232"/>
      <c r="K210" s="232"/>
      <c r="L210" s="238"/>
      <c r="M210" s="239"/>
      <c r="N210" s="240"/>
      <c r="O210" s="240"/>
      <c r="P210" s="240"/>
      <c r="Q210" s="240"/>
      <c r="R210" s="240"/>
      <c r="S210" s="240"/>
      <c r="T210" s="241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2" t="s">
        <v>158</v>
      </c>
      <c r="AU210" s="242" t="s">
        <v>86</v>
      </c>
      <c r="AV210" s="13" t="s">
        <v>86</v>
      </c>
      <c r="AW210" s="13" t="s">
        <v>32</v>
      </c>
      <c r="AX210" s="13" t="s">
        <v>76</v>
      </c>
      <c r="AY210" s="242" t="s">
        <v>150</v>
      </c>
    </row>
    <row r="211" s="13" customFormat="1">
      <c r="A211" s="13"/>
      <c r="B211" s="231"/>
      <c r="C211" s="232"/>
      <c r="D211" s="233" t="s">
        <v>158</v>
      </c>
      <c r="E211" s="234" t="s">
        <v>1</v>
      </c>
      <c r="F211" s="235" t="s">
        <v>2162</v>
      </c>
      <c r="G211" s="232"/>
      <c r="H211" s="236">
        <v>19.5</v>
      </c>
      <c r="I211" s="237"/>
      <c r="J211" s="232"/>
      <c r="K211" s="232"/>
      <c r="L211" s="238"/>
      <c r="M211" s="239"/>
      <c r="N211" s="240"/>
      <c r="O211" s="240"/>
      <c r="P211" s="240"/>
      <c r="Q211" s="240"/>
      <c r="R211" s="240"/>
      <c r="S211" s="240"/>
      <c r="T211" s="241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2" t="s">
        <v>158</v>
      </c>
      <c r="AU211" s="242" t="s">
        <v>86</v>
      </c>
      <c r="AV211" s="13" t="s">
        <v>86</v>
      </c>
      <c r="AW211" s="13" t="s">
        <v>32</v>
      </c>
      <c r="AX211" s="13" t="s">
        <v>76</v>
      </c>
      <c r="AY211" s="242" t="s">
        <v>150</v>
      </c>
    </row>
    <row r="212" s="13" customFormat="1">
      <c r="A212" s="13"/>
      <c r="B212" s="231"/>
      <c r="C212" s="232"/>
      <c r="D212" s="233" t="s">
        <v>158</v>
      </c>
      <c r="E212" s="234" t="s">
        <v>1</v>
      </c>
      <c r="F212" s="235" t="s">
        <v>2163</v>
      </c>
      <c r="G212" s="232"/>
      <c r="H212" s="236">
        <v>6.9000000000000004</v>
      </c>
      <c r="I212" s="237"/>
      <c r="J212" s="232"/>
      <c r="K212" s="232"/>
      <c r="L212" s="238"/>
      <c r="M212" s="239"/>
      <c r="N212" s="240"/>
      <c r="O212" s="240"/>
      <c r="P212" s="240"/>
      <c r="Q212" s="240"/>
      <c r="R212" s="240"/>
      <c r="S212" s="240"/>
      <c r="T212" s="241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2" t="s">
        <v>158</v>
      </c>
      <c r="AU212" s="242" t="s">
        <v>86</v>
      </c>
      <c r="AV212" s="13" t="s">
        <v>86</v>
      </c>
      <c r="AW212" s="13" t="s">
        <v>32</v>
      </c>
      <c r="AX212" s="13" t="s">
        <v>76</v>
      </c>
      <c r="AY212" s="242" t="s">
        <v>150</v>
      </c>
    </row>
    <row r="213" s="14" customFormat="1">
      <c r="A213" s="14"/>
      <c r="B213" s="243"/>
      <c r="C213" s="244"/>
      <c r="D213" s="233" t="s">
        <v>158</v>
      </c>
      <c r="E213" s="245" t="s">
        <v>1</v>
      </c>
      <c r="F213" s="246" t="s">
        <v>160</v>
      </c>
      <c r="G213" s="244"/>
      <c r="H213" s="247">
        <v>34.399999999999999</v>
      </c>
      <c r="I213" s="248"/>
      <c r="J213" s="244"/>
      <c r="K213" s="244"/>
      <c r="L213" s="249"/>
      <c r="M213" s="250"/>
      <c r="N213" s="251"/>
      <c r="O213" s="251"/>
      <c r="P213" s="251"/>
      <c r="Q213" s="251"/>
      <c r="R213" s="251"/>
      <c r="S213" s="251"/>
      <c r="T213" s="252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3" t="s">
        <v>158</v>
      </c>
      <c r="AU213" s="253" t="s">
        <v>86</v>
      </c>
      <c r="AV213" s="14" t="s">
        <v>157</v>
      </c>
      <c r="AW213" s="14" t="s">
        <v>32</v>
      </c>
      <c r="AX213" s="14" t="s">
        <v>84</v>
      </c>
      <c r="AY213" s="253" t="s">
        <v>150</v>
      </c>
    </row>
    <row r="214" s="2" customFormat="1">
      <c r="A214" s="38"/>
      <c r="B214" s="39"/>
      <c r="C214" s="218" t="s">
        <v>313</v>
      </c>
      <c r="D214" s="218" t="s">
        <v>152</v>
      </c>
      <c r="E214" s="219" t="s">
        <v>687</v>
      </c>
      <c r="F214" s="220" t="s">
        <v>2164</v>
      </c>
      <c r="G214" s="221" t="s">
        <v>326</v>
      </c>
      <c r="H214" s="222">
        <v>6.9900000000000002</v>
      </c>
      <c r="I214" s="223"/>
      <c r="J214" s="224">
        <f>ROUND(I214*H214,2)</f>
        <v>0</v>
      </c>
      <c r="K214" s="220" t="s">
        <v>156</v>
      </c>
      <c r="L214" s="44"/>
      <c r="M214" s="225" t="s">
        <v>1</v>
      </c>
      <c r="N214" s="226" t="s">
        <v>41</v>
      </c>
      <c r="O214" s="91"/>
      <c r="P214" s="227">
        <f>O214*H214</f>
        <v>0</v>
      </c>
      <c r="Q214" s="227">
        <v>0</v>
      </c>
      <c r="R214" s="227">
        <f>Q214*H214</f>
        <v>0</v>
      </c>
      <c r="S214" s="227">
        <v>0</v>
      </c>
      <c r="T214" s="228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29" t="s">
        <v>194</v>
      </c>
      <c r="AT214" s="229" t="s">
        <v>152</v>
      </c>
      <c r="AU214" s="229" t="s">
        <v>86</v>
      </c>
      <c r="AY214" s="17" t="s">
        <v>150</v>
      </c>
      <c r="BE214" s="230">
        <f>IF(N214="základní",J214,0)</f>
        <v>0</v>
      </c>
      <c r="BF214" s="230">
        <f>IF(N214="snížená",J214,0)</f>
        <v>0</v>
      </c>
      <c r="BG214" s="230">
        <f>IF(N214="zákl. přenesená",J214,0)</f>
        <v>0</v>
      </c>
      <c r="BH214" s="230">
        <f>IF(N214="sníž. přenesená",J214,0)</f>
        <v>0</v>
      </c>
      <c r="BI214" s="230">
        <f>IF(N214="nulová",J214,0)</f>
        <v>0</v>
      </c>
      <c r="BJ214" s="17" t="s">
        <v>84</v>
      </c>
      <c r="BK214" s="230">
        <f>ROUND(I214*H214,2)</f>
        <v>0</v>
      </c>
      <c r="BL214" s="17" t="s">
        <v>194</v>
      </c>
      <c r="BM214" s="229" t="s">
        <v>316</v>
      </c>
    </row>
    <row r="215" s="13" customFormat="1">
      <c r="A215" s="13"/>
      <c r="B215" s="231"/>
      <c r="C215" s="232"/>
      <c r="D215" s="233" t="s">
        <v>158</v>
      </c>
      <c r="E215" s="234" t="s">
        <v>1</v>
      </c>
      <c r="F215" s="235" t="s">
        <v>2165</v>
      </c>
      <c r="G215" s="232"/>
      <c r="H215" s="236">
        <v>6.9900000000000002</v>
      </c>
      <c r="I215" s="237"/>
      <c r="J215" s="232"/>
      <c r="K215" s="232"/>
      <c r="L215" s="238"/>
      <c r="M215" s="239"/>
      <c r="N215" s="240"/>
      <c r="O215" s="240"/>
      <c r="P215" s="240"/>
      <c r="Q215" s="240"/>
      <c r="R215" s="240"/>
      <c r="S215" s="240"/>
      <c r="T215" s="241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2" t="s">
        <v>158</v>
      </c>
      <c r="AU215" s="242" t="s">
        <v>86</v>
      </c>
      <c r="AV215" s="13" t="s">
        <v>86</v>
      </c>
      <c r="AW215" s="13" t="s">
        <v>32</v>
      </c>
      <c r="AX215" s="13" t="s">
        <v>76</v>
      </c>
      <c r="AY215" s="242" t="s">
        <v>150</v>
      </c>
    </row>
    <row r="216" s="14" customFormat="1">
      <c r="A216" s="14"/>
      <c r="B216" s="243"/>
      <c r="C216" s="244"/>
      <c r="D216" s="233" t="s">
        <v>158</v>
      </c>
      <c r="E216" s="245" t="s">
        <v>1</v>
      </c>
      <c r="F216" s="246" t="s">
        <v>160</v>
      </c>
      <c r="G216" s="244"/>
      <c r="H216" s="247">
        <v>6.9900000000000002</v>
      </c>
      <c r="I216" s="248"/>
      <c r="J216" s="244"/>
      <c r="K216" s="244"/>
      <c r="L216" s="249"/>
      <c r="M216" s="250"/>
      <c r="N216" s="251"/>
      <c r="O216" s="251"/>
      <c r="P216" s="251"/>
      <c r="Q216" s="251"/>
      <c r="R216" s="251"/>
      <c r="S216" s="251"/>
      <c r="T216" s="252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3" t="s">
        <v>158</v>
      </c>
      <c r="AU216" s="253" t="s">
        <v>86</v>
      </c>
      <c r="AV216" s="14" t="s">
        <v>157</v>
      </c>
      <c r="AW216" s="14" t="s">
        <v>32</v>
      </c>
      <c r="AX216" s="14" t="s">
        <v>84</v>
      </c>
      <c r="AY216" s="253" t="s">
        <v>150</v>
      </c>
    </row>
    <row r="217" s="2" customFormat="1">
      <c r="A217" s="38"/>
      <c r="B217" s="39"/>
      <c r="C217" s="265" t="s">
        <v>235</v>
      </c>
      <c r="D217" s="265" t="s">
        <v>350</v>
      </c>
      <c r="E217" s="266" t="s">
        <v>2166</v>
      </c>
      <c r="F217" s="267" t="s">
        <v>2167</v>
      </c>
      <c r="G217" s="268" t="s">
        <v>326</v>
      </c>
      <c r="H217" s="269">
        <v>21.449999999999999</v>
      </c>
      <c r="I217" s="270"/>
      <c r="J217" s="271">
        <f>ROUND(I217*H217,2)</f>
        <v>0</v>
      </c>
      <c r="K217" s="267" t="s">
        <v>156</v>
      </c>
      <c r="L217" s="272"/>
      <c r="M217" s="273" t="s">
        <v>1</v>
      </c>
      <c r="N217" s="274" t="s">
        <v>41</v>
      </c>
      <c r="O217" s="91"/>
      <c r="P217" s="227">
        <f>O217*H217</f>
        <v>0</v>
      </c>
      <c r="Q217" s="227">
        <v>0</v>
      </c>
      <c r="R217" s="227">
        <f>Q217*H217</f>
        <v>0</v>
      </c>
      <c r="S217" s="227">
        <v>0</v>
      </c>
      <c r="T217" s="228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29" t="s">
        <v>309</v>
      </c>
      <c r="AT217" s="229" t="s">
        <v>350</v>
      </c>
      <c r="AU217" s="229" t="s">
        <v>86</v>
      </c>
      <c r="AY217" s="17" t="s">
        <v>150</v>
      </c>
      <c r="BE217" s="230">
        <f>IF(N217="základní",J217,0)</f>
        <v>0</v>
      </c>
      <c r="BF217" s="230">
        <f>IF(N217="snížená",J217,0)</f>
        <v>0</v>
      </c>
      <c r="BG217" s="230">
        <f>IF(N217="zákl. přenesená",J217,0)</f>
        <v>0</v>
      </c>
      <c r="BH217" s="230">
        <f>IF(N217="sníž. přenesená",J217,0)</f>
        <v>0</v>
      </c>
      <c r="BI217" s="230">
        <f>IF(N217="nulová",J217,0)</f>
        <v>0</v>
      </c>
      <c r="BJ217" s="17" t="s">
        <v>84</v>
      </c>
      <c r="BK217" s="230">
        <f>ROUND(I217*H217,2)</f>
        <v>0</v>
      </c>
      <c r="BL217" s="17" t="s">
        <v>194</v>
      </c>
      <c r="BM217" s="229" t="s">
        <v>319</v>
      </c>
    </row>
    <row r="218" s="13" customFormat="1">
      <c r="A218" s="13"/>
      <c r="B218" s="231"/>
      <c r="C218" s="232"/>
      <c r="D218" s="233" t="s">
        <v>158</v>
      </c>
      <c r="E218" s="234" t="s">
        <v>1</v>
      </c>
      <c r="F218" s="235" t="s">
        <v>2168</v>
      </c>
      <c r="G218" s="232"/>
      <c r="H218" s="236">
        <v>21.449999999999999</v>
      </c>
      <c r="I218" s="237"/>
      <c r="J218" s="232"/>
      <c r="K218" s="232"/>
      <c r="L218" s="238"/>
      <c r="M218" s="239"/>
      <c r="N218" s="240"/>
      <c r="O218" s="240"/>
      <c r="P218" s="240"/>
      <c r="Q218" s="240"/>
      <c r="R218" s="240"/>
      <c r="S218" s="240"/>
      <c r="T218" s="241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2" t="s">
        <v>158</v>
      </c>
      <c r="AU218" s="242" t="s">
        <v>86</v>
      </c>
      <c r="AV218" s="13" t="s">
        <v>86</v>
      </c>
      <c r="AW218" s="13" t="s">
        <v>32</v>
      </c>
      <c r="AX218" s="13" t="s">
        <v>76</v>
      </c>
      <c r="AY218" s="242" t="s">
        <v>150</v>
      </c>
    </row>
    <row r="219" s="14" customFormat="1">
      <c r="A219" s="14"/>
      <c r="B219" s="243"/>
      <c r="C219" s="244"/>
      <c r="D219" s="233" t="s">
        <v>158</v>
      </c>
      <c r="E219" s="245" t="s">
        <v>1</v>
      </c>
      <c r="F219" s="246" t="s">
        <v>160</v>
      </c>
      <c r="G219" s="244"/>
      <c r="H219" s="247">
        <v>21.449999999999999</v>
      </c>
      <c r="I219" s="248"/>
      <c r="J219" s="244"/>
      <c r="K219" s="244"/>
      <c r="L219" s="249"/>
      <c r="M219" s="250"/>
      <c r="N219" s="251"/>
      <c r="O219" s="251"/>
      <c r="P219" s="251"/>
      <c r="Q219" s="251"/>
      <c r="R219" s="251"/>
      <c r="S219" s="251"/>
      <c r="T219" s="252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3" t="s">
        <v>158</v>
      </c>
      <c r="AU219" s="253" t="s">
        <v>86</v>
      </c>
      <c r="AV219" s="14" t="s">
        <v>157</v>
      </c>
      <c r="AW219" s="14" t="s">
        <v>32</v>
      </c>
      <c r="AX219" s="14" t="s">
        <v>84</v>
      </c>
      <c r="AY219" s="253" t="s">
        <v>150</v>
      </c>
    </row>
    <row r="220" s="2" customFormat="1">
      <c r="A220" s="38"/>
      <c r="B220" s="39"/>
      <c r="C220" s="265" t="s">
        <v>320</v>
      </c>
      <c r="D220" s="265" t="s">
        <v>350</v>
      </c>
      <c r="E220" s="266" t="s">
        <v>2169</v>
      </c>
      <c r="F220" s="267" t="s">
        <v>2170</v>
      </c>
      <c r="G220" s="268" t="s">
        <v>326</v>
      </c>
      <c r="H220" s="269">
        <v>8.8000000000000007</v>
      </c>
      <c r="I220" s="270"/>
      <c r="J220" s="271">
        <f>ROUND(I220*H220,2)</f>
        <v>0</v>
      </c>
      <c r="K220" s="267" t="s">
        <v>1</v>
      </c>
      <c r="L220" s="272"/>
      <c r="M220" s="273" t="s">
        <v>1</v>
      </c>
      <c r="N220" s="274" t="s">
        <v>41</v>
      </c>
      <c r="O220" s="91"/>
      <c r="P220" s="227">
        <f>O220*H220</f>
        <v>0</v>
      </c>
      <c r="Q220" s="227">
        <v>0</v>
      </c>
      <c r="R220" s="227">
        <f>Q220*H220</f>
        <v>0</v>
      </c>
      <c r="S220" s="227">
        <v>0</v>
      </c>
      <c r="T220" s="228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29" t="s">
        <v>309</v>
      </c>
      <c r="AT220" s="229" t="s">
        <v>350</v>
      </c>
      <c r="AU220" s="229" t="s">
        <v>86</v>
      </c>
      <c r="AY220" s="17" t="s">
        <v>150</v>
      </c>
      <c r="BE220" s="230">
        <f>IF(N220="základní",J220,0)</f>
        <v>0</v>
      </c>
      <c r="BF220" s="230">
        <f>IF(N220="snížená",J220,0)</f>
        <v>0</v>
      </c>
      <c r="BG220" s="230">
        <f>IF(N220="zákl. přenesená",J220,0)</f>
        <v>0</v>
      </c>
      <c r="BH220" s="230">
        <f>IF(N220="sníž. přenesená",J220,0)</f>
        <v>0</v>
      </c>
      <c r="BI220" s="230">
        <f>IF(N220="nulová",J220,0)</f>
        <v>0</v>
      </c>
      <c r="BJ220" s="17" t="s">
        <v>84</v>
      </c>
      <c r="BK220" s="230">
        <f>ROUND(I220*H220,2)</f>
        <v>0</v>
      </c>
      <c r="BL220" s="17" t="s">
        <v>194</v>
      </c>
      <c r="BM220" s="229" t="s">
        <v>323</v>
      </c>
    </row>
    <row r="221" s="13" customFormat="1">
      <c r="A221" s="13"/>
      <c r="B221" s="231"/>
      <c r="C221" s="232"/>
      <c r="D221" s="233" t="s">
        <v>158</v>
      </c>
      <c r="E221" s="234" t="s">
        <v>1</v>
      </c>
      <c r="F221" s="235" t="s">
        <v>2171</v>
      </c>
      <c r="G221" s="232"/>
      <c r="H221" s="236">
        <v>8.8000000000000007</v>
      </c>
      <c r="I221" s="237"/>
      <c r="J221" s="232"/>
      <c r="K221" s="232"/>
      <c r="L221" s="238"/>
      <c r="M221" s="239"/>
      <c r="N221" s="240"/>
      <c r="O221" s="240"/>
      <c r="P221" s="240"/>
      <c r="Q221" s="240"/>
      <c r="R221" s="240"/>
      <c r="S221" s="240"/>
      <c r="T221" s="241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2" t="s">
        <v>158</v>
      </c>
      <c r="AU221" s="242" t="s">
        <v>86</v>
      </c>
      <c r="AV221" s="13" t="s">
        <v>86</v>
      </c>
      <c r="AW221" s="13" t="s">
        <v>32</v>
      </c>
      <c r="AX221" s="13" t="s">
        <v>76</v>
      </c>
      <c r="AY221" s="242" t="s">
        <v>150</v>
      </c>
    </row>
    <row r="222" s="14" customFormat="1">
      <c r="A222" s="14"/>
      <c r="B222" s="243"/>
      <c r="C222" s="244"/>
      <c r="D222" s="233" t="s">
        <v>158</v>
      </c>
      <c r="E222" s="245" t="s">
        <v>1</v>
      </c>
      <c r="F222" s="246" t="s">
        <v>160</v>
      </c>
      <c r="G222" s="244"/>
      <c r="H222" s="247">
        <v>8.8000000000000007</v>
      </c>
      <c r="I222" s="248"/>
      <c r="J222" s="244"/>
      <c r="K222" s="244"/>
      <c r="L222" s="249"/>
      <c r="M222" s="250"/>
      <c r="N222" s="251"/>
      <c r="O222" s="251"/>
      <c r="P222" s="251"/>
      <c r="Q222" s="251"/>
      <c r="R222" s="251"/>
      <c r="S222" s="251"/>
      <c r="T222" s="252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3" t="s">
        <v>158</v>
      </c>
      <c r="AU222" s="253" t="s">
        <v>86</v>
      </c>
      <c r="AV222" s="14" t="s">
        <v>157</v>
      </c>
      <c r="AW222" s="14" t="s">
        <v>32</v>
      </c>
      <c r="AX222" s="14" t="s">
        <v>84</v>
      </c>
      <c r="AY222" s="253" t="s">
        <v>150</v>
      </c>
    </row>
    <row r="223" s="2" customFormat="1">
      <c r="A223" s="38"/>
      <c r="B223" s="39"/>
      <c r="C223" s="265" t="s">
        <v>243</v>
      </c>
      <c r="D223" s="265" t="s">
        <v>350</v>
      </c>
      <c r="E223" s="266" t="s">
        <v>2172</v>
      </c>
      <c r="F223" s="267" t="s">
        <v>2173</v>
      </c>
      <c r="G223" s="268" t="s">
        <v>326</v>
      </c>
      <c r="H223" s="269">
        <v>15.378</v>
      </c>
      <c r="I223" s="270"/>
      <c r="J223" s="271">
        <f>ROUND(I223*H223,2)</f>
        <v>0</v>
      </c>
      <c r="K223" s="267" t="s">
        <v>1</v>
      </c>
      <c r="L223" s="272"/>
      <c r="M223" s="273" t="s">
        <v>1</v>
      </c>
      <c r="N223" s="274" t="s">
        <v>41</v>
      </c>
      <c r="O223" s="91"/>
      <c r="P223" s="227">
        <f>O223*H223</f>
        <v>0</v>
      </c>
      <c r="Q223" s="227">
        <v>0</v>
      </c>
      <c r="R223" s="227">
        <f>Q223*H223</f>
        <v>0</v>
      </c>
      <c r="S223" s="227">
        <v>0</v>
      </c>
      <c r="T223" s="228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29" t="s">
        <v>309</v>
      </c>
      <c r="AT223" s="229" t="s">
        <v>350</v>
      </c>
      <c r="AU223" s="229" t="s">
        <v>86</v>
      </c>
      <c r="AY223" s="17" t="s">
        <v>150</v>
      </c>
      <c r="BE223" s="230">
        <f>IF(N223="základní",J223,0)</f>
        <v>0</v>
      </c>
      <c r="BF223" s="230">
        <f>IF(N223="snížená",J223,0)</f>
        <v>0</v>
      </c>
      <c r="BG223" s="230">
        <f>IF(N223="zákl. přenesená",J223,0)</f>
        <v>0</v>
      </c>
      <c r="BH223" s="230">
        <f>IF(N223="sníž. přenesená",J223,0)</f>
        <v>0</v>
      </c>
      <c r="BI223" s="230">
        <f>IF(N223="nulová",J223,0)</f>
        <v>0</v>
      </c>
      <c r="BJ223" s="17" t="s">
        <v>84</v>
      </c>
      <c r="BK223" s="230">
        <f>ROUND(I223*H223,2)</f>
        <v>0</v>
      </c>
      <c r="BL223" s="17" t="s">
        <v>194</v>
      </c>
      <c r="BM223" s="229" t="s">
        <v>327</v>
      </c>
    </row>
    <row r="224" s="13" customFormat="1">
      <c r="A224" s="13"/>
      <c r="B224" s="231"/>
      <c r="C224" s="232"/>
      <c r="D224" s="233" t="s">
        <v>158</v>
      </c>
      <c r="E224" s="234" t="s">
        <v>1</v>
      </c>
      <c r="F224" s="235" t="s">
        <v>2174</v>
      </c>
      <c r="G224" s="232"/>
      <c r="H224" s="236">
        <v>15.378</v>
      </c>
      <c r="I224" s="237"/>
      <c r="J224" s="232"/>
      <c r="K224" s="232"/>
      <c r="L224" s="238"/>
      <c r="M224" s="239"/>
      <c r="N224" s="240"/>
      <c r="O224" s="240"/>
      <c r="P224" s="240"/>
      <c r="Q224" s="240"/>
      <c r="R224" s="240"/>
      <c r="S224" s="240"/>
      <c r="T224" s="241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2" t="s">
        <v>158</v>
      </c>
      <c r="AU224" s="242" t="s">
        <v>86</v>
      </c>
      <c r="AV224" s="13" t="s">
        <v>86</v>
      </c>
      <c r="AW224" s="13" t="s">
        <v>32</v>
      </c>
      <c r="AX224" s="13" t="s">
        <v>76</v>
      </c>
      <c r="AY224" s="242" t="s">
        <v>150</v>
      </c>
    </row>
    <row r="225" s="14" customFormat="1">
      <c r="A225" s="14"/>
      <c r="B225" s="243"/>
      <c r="C225" s="244"/>
      <c r="D225" s="233" t="s">
        <v>158</v>
      </c>
      <c r="E225" s="245" t="s">
        <v>1</v>
      </c>
      <c r="F225" s="246" t="s">
        <v>160</v>
      </c>
      <c r="G225" s="244"/>
      <c r="H225" s="247">
        <v>15.378</v>
      </c>
      <c r="I225" s="248"/>
      <c r="J225" s="244"/>
      <c r="K225" s="244"/>
      <c r="L225" s="249"/>
      <c r="M225" s="250"/>
      <c r="N225" s="251"/>
      <c r="O225" s="251"/>
      <c r="P225" s="251"/>
      <c r="Q225" s="251"/>
      <c r="R225" s="251"/>
      <c r="S225" s="251"/>
      <c r="T225" s="252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3" t="s">
        <v>158</v>
      </c>
      <c r="AU225" s="253" t="s">
        <v>86</v>
      </c>
      <c r="AV225" s="14" t="s">
        <v>157</v>
      </c>
      <c r="AW225" s="14" t="s">
        <v>32</v>
      </c>
      <c r="AX225" s="14" t="s">
        <v>84</v>
      </c>
      <c r="AY225" s="253" t="s">
        <v>150</v>
      </c>
    </row>
    <row r="226" s="2" customFormat="1">
      <c r="A226" s="38"/>
      <c r="B226" s="39"/>
      <c r="C226" s="218" t="s">
        <v>329</v>
      </c>
      <c r="D226" s="218" t="s">
        <v>152</v>
      </c>
      <c r="E226" s="219" t="s">
        <v>2175</v>
      </c>
      <c r="F226" s="220" t="s">
        <v>2176</v>
      </c>
      <c r="G226" s="221" t="s">
        <v>168</v>
      </c>
      <c r="H226" s="222">
        <v>0.53300000000000003</v>
      </c>
      <c r="I226" s="223"/>
      <c r="J226" s="224">
        <f>ROUND(I226*H226,2)</f>
        <v>0</v>
      </c>
      <c r="K226" s="220" t="s">
        <v>156</v>
      </c>
      <c r="L226" s="44"/>
      <c r="M226" s="225" t="s">
        <v>1</v>
      </c>
      <c r="N226" s="226" t="s">
        <v>41</v>
      </c>
      <c r="O226" s="91"/>
      <c r="P226" s="227">
        <f>O226*H226</f>
        <v>0</v>
      </c>
      <c r="Q226" s="227">
        <v>0</v>
      </c>
      <c r="R226" s="227">
        <f>Q226*H226</f>
        <v>0</v>
      </c>
      <c r="S226" s="227">
        <v>0</v>
      </c>
      <c r="T226" s="228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29" t="s">
        <v>194</v>
      </c>
      <c r="AT226" s="229" t="s">
        <v>152</v>
      </c>
      <c r="AU226" s="229" t="s">
        <v>86</v>
      </c>
      <c r="AY226" s="17" t="s">
        <v>150</v>
      </c>
      <c r="BE226" s="230">
        <f>IF(N226="základní",J226,0)</f>
        <v>0</v>
      </c>
      <c r="BF226" s="230">
        <f>IF(N226="snížená",J226,0)</f>
        <v>0</v>
      </c>
      <c r="BG226" s="230">
        <f>IF(N226="zákl. přenesená",J226,0)</f>
        <v>0</v>
      </c>
      <c r="BH226" s="230">
        <f>IF(N226="sníž. přenesená",J226,0)</f>
        <v>0</v>
      </c>
      <c r="BI226" s="230">
        <f>IF(N226="nulová",J226,0)</f>
        <v>0</v>
      </c>
      <c r="BJ226" s="17" t="s">
        <v>84</v>
      </c>
      <c r="BK226" s="230">
        <f>ROUND(I226*H226,2)</f>
        <v>0</v>
      </c>
      <c r="BL226" s="17" t="s">
        <v>194</v>
      </c>
      <c r="BM226" s="229" t="s">
        <v>332</v>
      </c>
    </row>
    <row r="227" s="13" customFormat="1">
      <c r="A227" s="13"/>
      <c r="B227" s="231"/>
      <c r="C227" s="232"/>
      <c r="D227" s="233" t="s">
        <v>158</v>
      </c>
      <c r="E227" s="234" t="s">
        <v>1</v>
      </c>
      <c r="F227" s="235" t="s">
        <v>2177</v>
      </c>
      <c r="G227" s="232"/>
      <c r="H227" s="236">
        <v>0.27100000000000002</v>
      </c>
      <c r="I227" s="237"/>
      <c r="J227" s="232"/>
      <c r="K227" s="232"/>
      <c r="L227" s="238"/>
      <c r="M227" s="239"/>
      <c r="N227" s="240"/>
      <c r="O227" s="240"/>
      <c r="P227" s="240"/>
      <c r="Q227" s="240"/>
      <c r="R227" s="240"/>
      <c r="S227" s="240"/>
      <c r="T227" s="241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2" t="s">
        <v>158</v>
      </c>
      <c r="AU227" s="242" t="s">
        <v>86</v>
      </c>
      <c r="AV227" s="13" t="s">
        <v>86</v>
      </c>
      <c r="AW227" s="13" t="s">
        <v>32</v>
      </c>
      <c r="AX227" s="13" t="s">
        <v>76</v>
      </c>
      <c r="AY227" s="242" t="s">
        <v>150</v>
      </c>
    </row>
    <row r="228" s="13" customFormat="1">
      <c r="A228" s="13"/>
      <c r="B228" s="231"/>
      <c r="C228" s="232"/>
      <c r="D228" s="233" t="s">
        <v>158</v>
      </c>
      <c r="E228" s="234" t="s">
        <v>1</v>
      </c>
      <c r="F228" s="235" t="s">
        <v>2178</v>
      </c>
      <c r="G228" s="232"/>
      <c r="H228" s="236">
        <v>0.031</v>
      </c>
      <c r="I228" s="237"/>
      <c r="J228" s="232"/>
      <c r="K228" s="232"/>
      <c r="L228" s="238"/>
      <c r="M228" s="239"/>
      <c r="N228" s="240"/>
      <c r="O228" s="240"/>
      <c r="P228" s="240"/>
      <c r="Q228" s="240"/>
      <c r="R228" s="240"/>
      <c r="S228" s="240"/>
      <c r="T228" s="241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2" t="s">
        <v>158</v>
      </c>
      <c r="AU228" s="242" t="s">
        <v>86</v>
      </c>
      <c r="AV228" s="13" t="s">
        <v>86</v>
      </c>
      <c r="AW228" s="13" t="s">
        <v>32</v>
      </c>
      <c r="AX228" s="13" t="s">
        <v>76</v>
      </c>
      <c r="AY228" s="242" t="s">
        <v>150</v>
      </c>
    </row>
    <row r="229" s="13" customFormat="1">
      <c r="A229" s="13"/>
      <c r="B229" s="231"/>
      <c r="C229" s="232"/>
      <c r="D229" s="233" t="s">
        <v>158</v>
      </c>
      <c r="E229" s="234" t="s">
        <v>1</v>
      </c>
      <c r="F229" s="235" t="s">
        <v>2179</v>
      </c>
      <c r="G229" s="232"/>
      <c r="H229" s="236">
        <v>0.23100000000000001</v>
      </c>
      <c r="I229" s="237"/>
      <c r="J229" s="232"/>
      <c r="K229" s="232"/>
      <c r="L229" s="238"/>
      <c r="M229" s="239"/>
      <c r="N229" s="240"/>
      <c r="O229" s="240"/>
      <c r="P229" s="240"/>
      <c r="Q229" s="240"/>
      <c r="R229" s="240"/>
      <c r="S229" s="240"/>
      <c r="T229" s="241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2" t="s">
        <v>158</v>
      </c>
      <c r="AU229" s="242" t="s">
        <v>86</v>
      </c>
      <c r="AV229" s="13" t="s">
        <v>86</v>
      </c>
      <c r="AW229" s="13" t="s">
        <v>32</v>
      </c>
      <c r="AX229" s="13" t="s">
        <v>76</v>
      </c>
      <c r="AY229" s="242" t="s">
        <v>150</v>
      </c>
    </row>
    <row r="230" s="14" customFormat="1">
      <c r="A230" s="14"/>
      <c r="B230" s="243"/>
      <c r="C230" s="244"/>
      <c r="D230" s="233" t="s">
        <v>158</v>
      </c>
      <c r="E230" s="245" t="s">
        <v>1</v>
      </c>
      <c r="F230" s="246" t="s">
        <v>160</v>
      </c>
      <c r="G230" s="244"/>
      <c r="H230" s="247">
        <v>0.53300000000000003</v>
      </c>
      <c r="I230" s="248"/>
      <c r="J230" s="244"/>
      <c r="K230" s="244"/>
      <c r="L230" s="249"/>
      <c r="M230" s="250"/>
      <c r="N230" s="251"/>
      <c r="O230" s="251"/>
      <c r="P230" s="251"/>
      <c r="Q230" s="251"/>
      <c r="R230" s="251"/>
      <c r="S230" s="251"/>
      <c r="T230" s="252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3" t="s">
        <v>158</v>
      </c>
      <c r="AU230" s="253" t="s">
        <v>86</v>
      </c>
      <c r="AV230" s="14" t="s">
        <v>157</v>
      </c>
      <c r="AW230" s="14" t="s">
        <v>32</v>
      </c>
      <c r="AX230" s="14" t="s">
        <v>84</v>
      </c>
      <c r="AY230" s="253" t="s">
        <v>150</v>
      </c>
    </row>
    <row r="231" s="2" customFormat="1">
      <c r="A231" s="38"/>
      <c r="B231" s="39"/>
      <c r="C231" s="218" t="s">
        <v>248</v>
      </c>
      <c r="D231" s="218" t="s">
        <v>152</v>
      </c>
      <c r="E231" s="219" t="s">
        <v>2180</v>
      </c>
      <c r="F231" s="220" t="s">
        <v>2181</v>
      </c>
      <c r="G231" s="221" t="s">
        <v>585</v>
      </c>
      <c r="H231" s="275"/>
      <c r="I231" s="223"/>
      <c r="J231" s="224">
        <f>ROUND(I231*H231,2)</f>
        <v>0</v>
      </c>
      <c r="K231" s="220" t="s">
        <v>156</v>
      </c>
      <c r="L231" s="44"/>
      <c r="M231" s="225" t="s">
        <v>1</v>
      </c>
      <c r="N231" s="226" t="s">
        <v>41</v>
      </c>
      <c r="O231" s="91"/>
      <c r="P231" s="227">
        <f>O231*H231</f>
        <v>0</v>
      </c>
      <c r="Q231" s="227">
        <v>0</v>
      </c>
      <c r="R231" s="227">
        <f>Q231*H231</f>
        <v>0</v>
      </c>
      <c r="S231" s="227">
        <v>0</v>
      </c>
      <c r="T231" s="228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29" t="s">
        <v>194</v>
      </c>
      <c r="AT231" s="229" t="s">
        <v>152</v>
      </c>
      <c r="AU231" s="229" t="s">
        <v>86</v>
      </c>
      <c r="AY231" s="17" t="s">
        <v>150</v>
      </c>
      <c r="BE231" s="230">
        <f>IF(N231="základní",J231,0)</f>
        <v>0</v>
      </c>
      <c r="BF231" s="230">
        <f>IF(N231="snížená",J231,0)</f>
        <v>0</v>
      </c>
      <c r="BG231" s="230">
        <f>IF(N231="zákl. přenesená",J231,0)</f>
        <v>0</v>
      </c>
      <c r="BH231" s="230">
        <f>IF(N231="sníž. přenesená",J231,0)</f>
        <v>0</v>
      </c>
      <c r="BI231" s="230">
        <f>IF(N231="nulová",J231,0)</f>
        <v>0</v>
      </c>
      <c r="BJ231" s="17" t="s">
        <v>84</v>
      </c>
      <c r="BK231" s="230">
        <f>ROUND(I231*H231,2)</f>
        <v>0</v>
      </c>
      <c r="BL231" s="17" t="s">
        <v>194</v>
      </c>
      <c r="BM231" s="229" t="s">
        <v>336</v>
      </c>
    </row>
    <row r="232" s="12" customFormat="1" ht="22.8" customHeight="1">
      <c r="A232" s="12"/>
      <c r="B232" s="202"/>
      <c r="C232" s="203"/>
      <c r="D232" s="204" t="s">
        <v>75</v>
      </c>
      <c r="E232" s="216" t="s">
        <v>881</v>
      </c>
      <c r="F232" s="216" t="s">
        <v>882</v>
      </c>
      <c r="G232" s="203"/>
      <c r="H232" s="203"/>
      <c r="I232" s="206"/>
      <c r="J232" s="217">
        <f>BK232</f>
        <v>0</v>
      </c>
      <c r="K232" s="203"/>
      <c r="L232" s="208"/>
      <c r="M232" s="209"/>
      <c r="N232" s="210"/>
      <c r="O232" s="210"/>
      <c r="P232" s="211">
        <f>SUM(P233:P236)</f>
        <v>0</v>
      </c>
      <c r="Q232" s="210"/>
      <c r="R232" s="211">
        <f>SUM(R233:R236)</f>
        <v>0</v>
      </c>
      <c r="S232" s="210"/>
      <c r="T232" s="212">
        <f>SUM(T233:T236)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213" t="s">
        <v>86</v>
      </c>
      <c r="AT232" s="214" t="s">
        <v>75</v>
      </c>
      <c r="AU232" s="214" t="s">
        <v>84</v>
      </c>
      <c r="AY232" s="213" t="s">
        <v>150</v>
      </c>
      <c r="BK232" s="215">
        <f>SUM(BK233:BK236)</f>
        <v>0</v>
      </c>
    </row>
    <row r="233" s="2" customFormat="1">
      <c r="A233" s="38"/>
      <c r="B233" s="39"/>
      <c r="C233" s="218" t="s">
        <v>339</v>
      </c>
      <c r="D233" s="218" t="s">
        <v>152</v>
      </c>
      <c r="E233" s="219" t="s">
        <v>2182</v>
      </c>
      <c r="F233" s="220" t="s">
        <v>2183</v>
      </c>
      <c r="G233" s="221" t="s">
        <v>155</v>
      </c>
      <c r="H233" s="222">
        <v>2.8199999999999998</v>
      </c>
      <c r="I233" s="223"/>
      <c r="J233" s="224">
        <f>ROUND(I233*H233,2)</f>
        <v>0</v>
      </c>
      <c r="K233" s="220" t="s">
        <v>1</v>
      </c>
      <c r="L233" s="44"/>
      <c r="M233" s="225" t="s">
        <v>1</v>
      </c>
      <c r="N233" s="226" t="s">
        <v>41</v>
      </c>
      <c r="O233" s="91"/>
      <c r="P233" s="227">
        <f>O233*H233</f>
        <v>0</v>
      </c>
      <c r="Q233" s="227">
        <v>0</v>
      </c>
      <c r="R233" s="227">
        <f>Q233*H233</f>
        <v>0</v>
      </c>
      <c r="S233" s="227">
        <v>0</v>
      </c>
      <c r="T233" s="228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29" t="s">
        <v>194</v>
      </c>
      <c r="AT233" s="229" t="s">
        <v>152</v>
      </c>
      <c r="AU233" s="229" t="s">
        <v>86</v>
      </c>
      <c r="AY233" s="17" t="s">
        <v>150</v>
      </c>
      <c r="BE233" s="230">
        <f>IF(N233="základní",J233,0)</f>
        <v>0</v>
      </c>
      <c r="BF233" s="230">
        <f>IF(N233="snížená",J233,0)</f>
        <v>0</v>
      </c>
      <c r="BG233" s="230">
        <f>IF(N233="zákl. přenesená",J233,0)</f>
        <v>0</v>
      </c>
      <c r="BH233" s="230">
        <f>IF(N233="sníž. přenesená",J233,0)</f>
        <v>0</v>
      </c>
      <c r="BI233" s="230">
        <f>IF(N233="nulová",J233,0)</f>
        <v>0</v>
      </c>
      <c r="BJ233" s="17" t="s">
        <v>84</v>
      </c>
      <c r="BK233" s="230">
        <f>ROUND(I233*H233,2)</f>
        <v>0</v>
      </c>
      <c r="BL233" s="17" t="s">
        <v>194</v>
      </c>
      <c r="BM233" s="229" t="s">
        <v>342</v>
      </c>
    </row>
    <row r="234" s="13" customFormat="1">
      <c r="A234" s="13"/>
      <c r="B234" s="231"/>
      <c r="C234" s="232"/>
      <c r="D234" s="233" t="s">
        <v>158</v>
      </c>
      <c r="E234" s="234" t="s">
        <v>1</v>
      </c>
      <c r="F234" s="235" t="s">
        <v>2184</v>
      </c>
      <c r="G234" s="232"/>
      <c r="H234" s="236">
        <v>2.8199999999999998</v>
      </c>
      <c r="I234" s="237"/>
      <c r="J234" s="232"/>
      <c r="K234" s="232"/>
      <c r="L234" s="238"/>
      <c r="M234" s="239"/>
      <c r="N234" s="240"/>
      <c r="O234" s="240"/>
      <c r="P234" s="240"/>
      <c r="Q234" s="240"/>
      <c r="R234" s="240"/>
      <c r="S234" s="240"/>
      <c r="T234" s="241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2" t="s">
        <v>158</v>
      </c>
      <c r="AU234" s="242" t="s">
        <v>86</v>
      </c>
      <c r="AV234" s="13" t="s">
        <v>86</v>
      </c>
      <c r="AW234" s="13" t="s">
        <v>32</v>
      </c>
      <c r="AX234" s="13" t="s">
        <v>76</v>
      </c>
      <c r="AY234" s="242" t="s">
        <v>150</v>
      </c>
    </row>
    <row r="235" s="14" customFormat="1">
      <c r="A235" s="14"/>
      <c r="B235" s="243"/>
      <c r="C235" s="244"/>
      <c r="D235" s="233" t="s">
        <v>158</v>
      </c>
      <c r="E235" s="245" t="s">
        <v>1</v>
      </c>
      <c r="F235" s="246" t="s">
        <v>160</v>
      </c>
      <c r="G235" s="244"/>
      <c r="H235" s="247">
        <v>2.8199999999999998</v>
      </c>
      <c r="I235" s="248"/>
      <c r="J235" s="244"/>
      <c r="K235" s="244"/>
      <c r="L235" s="249"/>
      <c r="M235" s="250"/>
      <c r="N235" s="251"/>
      <c r="O235" s="251"/>
      <c r="P235" s="251"/>
      <c r="Q235" s="251"/>
      <c r="R235" s="251"/>
      <c r="S235" s="251"/>
      <c r="T235" s="252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3" t="s">
        <v>158</v>
      </c>
      <c r="AU235" s="253" t="s">
        <v>86</v>
      </c>
      <c r="AV235" s="14" t="s">
        <v>157</v>
      </c>
      <c r="AW235" s="14" t="s">
        <v>32</v>
      </c>
      <c r="AX235" s="14" t="s">
        <v>84</v>
      </c>
      <c r="AY235" s="253" t="s">
        <v>150</v>
      </c>
    </row>
    <row r="236" s="2" customFormat="1">
      <c r="A236" s="38"/>
      <c r="B236" s="39"/>
      <c r="C236" s="218" t="s">
        <v>252</v>
      </c>
      <c r="D236" s="218" t="s">
        <v>152</v>
      </c>
      <c r="E236" s="219" t="s">
        <v>933</v>
      </c>
      <c r="F236" s="220" t="s">
        <v>934</v>
      </c>
      <c r="G236" s="221" t="s">
        <v>585</v>
      </c>
      <c r="H236" s="275"/>
      <c r="I236" s="223"/>
      <c r="J236" s="224">
        <f>ROUND(I236*H236,2)</f>
        <v>0</v>
      </c>
      <c r="K236" s="220" t="s">
        <v>156</v>
      </c>
      <c r="L236" s="44"/>
      <c r="M236" s="225" t="s">
        <v>1</v>
      </c>
      <c r="N236" s="226" t="s">
        <v>41</v>
      </c>
      <c r="O236" s="91"/>
      <c r="P236" s="227">
        <f>O236*H236</f>
        <v>0</v>
      </c>
      <c r="Q236" s="227">
        <v>0</v>
      </c>
      <c r="R236" s="227">
        <f>Q236*H236</f>
        <v>0</v>
      </c>
      <c r="S236" s="227">
        <v>0</v>
      </c>
      <c r="T236" s="228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29" t="s">
        <v>194</v>
      </c>
      <c r="AT236" s="229" t="s">
        <v>152</v>
      </c>
      <c r="AU236" s="229" t="s">
        <v>86</v>
      </c>
      <c r="AY236" s="17" t="s">
        <v>150</v>
      </c>
      <c r="BE236" s="230">
        <f>IF(N236="základní",J236,0)</f>
        <v>0</v>
      </c>
      <c r="BF236" s="230">
        <f>IF(N236="snížená",J236,0)</f>
        <v>0</v>
      </c>
      <c r="BG236" s="230">
        <f>IF(N236="zákl. přenesená",J236,0)</f>
        <v>0</v>
      </c>
      <c r="BH236" s="230">
        <f>IF(N236="sníž. přenesená",J236,0)</f>
        <v>0</v>
      </c>
      <c r="BI236" s="230">
        <f>IF(N236="nulová",J236,0)</f>
        <v>0</v>
      </c>
      <c r="BJ236" s="17" t="s">
        <v>84</v>
      </c>
      <c r="BK236" s="230">
        <f>ROUND(I236*H236,2)</f>
        <v>0</v>
      </c>
      <c r="BL236" s="17" t="s">
        <v>194</v>
      </c>
      <c r="BM236" s="229" t="s">
        <v>538</v>
      </c>
    </row>
    <row r="237" s="12" customFormat="1" ht="22.8" customHeight="1">
      <c r="A237" s="12"/>
      <c r="B237" s="202"/>
      <c r="C237" s="203"/>
      <c r="D237" s="204" t="s">
        <v>75</v>
      </c>
      <c r="E237" s="216" t="s">
        <v>936</v>
      </c>
      <c r="F237" s="216" t="s">
        <v>937</v>
      </c>
      <c r="G237" s="203"/>
      <c r="H237" s="203"/>
      <c r="I237" s="206"/>
      <c r="J237" s="217">
        <f>BK237</f>
        <v>0</v>
      </c>
      <c r="K237" s="203"/>
      <c r="L237" s="208"/>
      <c r="M237" s="209"/>
      <c r="N237" s="210"/>
      <c r="O237" s="210"/>
      <c r="P237" s="211">
        <f>SUM(P238:P241)</f>
        <v>0</v>
      </c>
      <c r="Q237" s="210"/>
      <c r="R237" s="211">
        <f>SUM(R238:R241)</f>
        <v>0</v>
      </c>
      <c r="S237" s="210"/>
      <c r="T237" s="212">
        <f>SUM(T238:T241)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13" t="s">
        <v>86</v>
      </c>
      <c r="AT237" s="214" t="s">
        <v>75</v>
      </c>
      <c r="AU237" s="214" t="s">
        <v>84</v>
      </c>
      <c r="AY237" s="213" t="s">
        <v>150</v>
      </c>
      <c r="BK237" s="215">
        <f>SUM(BK238:BK241)</f>
        <v>0</v>
      </c>
    </row>
    <row r="238" s="2" customFormat="1">
      <c r="A238" s="38"/>
      <c r="B238" s="39"/>
      <c r="C238" s="218" t="s">
        <v>344</v>
      </c>
      <c r="D238" s="218" t="s">
        <v>152</v>
      </c>
      <c r="E238" s="219" t="s">
        <v>2185</v>
      </c>
      <c r="F238" s="220" t="s">
        <v>2186</v>
      </c>
      <c r="G238" s="221" t="s">
        <v>155</v>
      </c>
      <c r="H238" s="222">
        <v>8.0239999999999991</v>
      </c>
      <c r="I238" s="223"/>
      <c r="J238" s="224">
        <f>ROUND(I238*H238,2)</f>
        <v>0</v>
      </c>
      <c r="K238" s="220" t="s">
        <v>1</v>
      </c>
      <c r="L238" s="44"/>
      <c r="M238" s="225" t="s">
        <v>1</v>
      </c>
      <c r="N238" s="226" t="s">
        <v>41</v>
      </c>
      <c r="O238" s="91"/>
      <c r="P238" s="227">
        <f>O238*H238</f>
        <v>0</v>
      </c>
      <c r="Q238" s="227">
        <v>0</v>
      </c>
      <c r="R238" s="227">
        <f>Q238*H238</f>
        <v>0</v>
      </c>
      <c r="S238" s="227">
        <v>0</v>
      </c>
      <c r="T238" s="228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29" t="s">
        <v>194</v>
      </c>
      <c r="AT238" s="229" t="s">
        <v>152</v>
      </c>
      <c r="AU238" s="229" t="s">
        <v>86</v>
      </c>
      <c r="AY238" s="17" t="s">
        <v>150</v>
      </c>
      <c r="BE238" s="230">
        <f>IF(N238="základní",J238,0)</f>
        <v>0</v>
      </c>
      <c r="BF238" s="230">
        <f>IF(N238="snížená",J238,0)</f>
        <v>0</v>
      </c>
      <c r="BG238" s="230">
        <f>IF(N238="zákl. přenesená",J238,0)</f>
        <v>0</v>
      </c>
      <c r="BH238" s="230">
        <f>IF(N238="sníž. přenesená",J238,0)</f>
        <v>0</v>
      </c>
      <c r="BI238" s="230">
        <f>IF(N238="nulová",J238,0)</f>
        <v>0</v>
      </c>
      <c r="BJ238" s="17" t="s">
        <v>84</v>
      </c>
      <c r="BK238" s="230">
        <f>ROUND(I238*H238,2)</f>
        <v>0</v>
      </c>
      <c r="BL238" s="17" t="s">
        <v>194</v>
      </c>
      <c r="BM238" s="229" t="s">
        <v>347</v>
      </c>
    </row>
    <row r="239" s="13" customFormat="1">
      <c r="A239" s="13"/>
      <c r="B239" s="231"/>
      <c r="C239" s="232"/>
      <c r="D239" s="233" t="s">
        <v>158</v>
      </c>
      <c r="E239" s="234" t="s">
        <v>1</v>
      </c>
      <c r="F239" s="235" t="s">
        <v>2187</v>
      </c>
      <c r="G239" s="232"/>
      <c r="H239" s="236">
        <v>8.0239999999999991</v>
      </c>
      <c r="I239" s="237"/>
      <c r="J239" s="232"/>
      <c r="K239" s="232"/>
      <c r="L239" s="238"/>
      <c r="M239" s="239"/>
      <c r="N239" s="240"/>
      <c r="O239" s="240"/>
      <c r="P239" s="240"/>
      <c r="Q239" s="240"/>
      <c r="R239" s="240"/>
      <c r="S239" s="240"/>
      <c r="T239" s="241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2" t="s">
        <v>158</v>
      </c>
      <c r="AU239" s="242" t="s">
        <v>86</v>
      </c>
      <c r="AV239" s="13" t="s">
        <v>86</v>
      </c>
      <c r="AW239" s="13" t="s">
        <v>32</v>
      </c>
      <c r="AX239" s="13" t="s">
        <v>76</v>
      </c>
      <c r="AY239" s="242" t="s">
        <v>150</v>
      </c>
    </row>
    <row r="240" s="14" customFormat="1">
      <c r="A240" s="14"/>
      <c r="B240" s="243"/>
      <c r="C240" s="244"/>
      <c r="D240" s="233" t="s">
        <v>158</v>
      </c>
      <c r="E240" s="245" t="s">
        <v>1</v>
      </c>
      <c r="F240" s="246" t="s">
        <v>160</v>
      </c>
      <c r="G240" s="244"/>
      <c r="H240" s="247">
        <v>8.0239999999999991</v>
      </c>
      <c r="I240" s="248"/>
      <c r="J240" s="244"/>
      <c r="K240" s="244"/>
      <c r="L240" s="249"/>
      <c r="M240" s="250"/>
      <c r="N240" s="251"/>
      <c r="O240" s="251"/>
      <c r="P240" s="251"/>
      <c r="Q240" s="251"/>
      <c r="R240" s="251"/>
      <c r="S240" s="251"/>
      <c r="T240" s="252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3" t="s">
        <v>158</v>
      </c>
      <c r="AU240" s="253" t="s">
        <v>86</v>
      </c>
      <c r="AV240" s="14" t="s">
        <v>157</v>
      </c>
      <c r="AW240" s="14" t="s">
        <v>32</v>
      </c>
      <c r="AX240" s="14" t="s">
        <v>84</v>
      </c>
      <c r="AY240" s="253" t="s">
        <v>150</v>
      </c>
    </row>
    <row r="241" s="2" customFormat="1">
      <c r="A241" s="38"/>
      <c r="B241" s="39"/>
      <c r="C241" s="218" t="s">
        <v>256</v>
      </c>
      <c r="D241" s="218" t="s">
        <v>152</v>
      </c>
      <c r="E241" s="219" t="s">
        <v>1019</v>
      </c>
      <c r="F241" s="220" t="s">
        <v>1020</v>
      </c>
      <c r="G241" s="221" t="s">
        <v>585</v>
      </c>
      <c r="H241" s="275"/>
      <c r="I241" s="223"/>
      <c r="J241" s="224">
        <f>ROUND(I241*H241,2)</f>
        <v>0</v>
      </c>
      <c r="K241" s="220" t="s">
        <v>156</v>
      </c>
      <c r="L241" s="44"/>
      <c r="M241" s="225" t="s">
        <v>1</v>
      </c>
      <c r="N241" s="226" t="s">
        <v>41</v>
      </c>
      <c r="O241" s="91"/>
      <c r="P241" s="227">
        <f>O241*H241</f>
        <v>0</v>
      </c>
      <c r="Q241" s="227">
        <v>0</v>
      </c>
      <c r="R241" s="227">
        <f>Q241*H241</f>
        <v>0</v>
      </c>
      <c r="S241" s="227">
        <v>0</v>
      </c>
      <c r="T241" s="228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29" t="s">
        <v>194</v>
      </c>
      <c r="AT241" s="229" t="s">
        <v>152</v>
      </c>
      <c r="AU241" s="229" t="s">
        <v>86</v>
      </c>
      <c r="AY241" s="17" t="s">
        <v>150</v>
      </c>
      <c r="BE241" s="230">
        <f>IF(N241="základní",J241,0)</f>
        <v>0</v>
      </c>
      <c r="BF241" s="230">
        <f>IF(N241="snížená",J241,0)</f>
        <v>0</v>
      </c>
      <c r="BG241" s="230">
        <f>IF(N241="zákl. přenesená",J241,0)</f>
        <v>0</v>
      </c>
      <c r="BH241" s="230">
        <f>IF(N241="sníž. přenesená",J241,0)</f>
        <v>0</v>
      </c>
      <c r="BI241" s="230">
        <f>IF(N241="nulová",J241,0)</f>
        <v>0</v>
      </c>
      <c r="BJ241" s="17" t="s">
        <v>84</v>
      </c>
      <c r="BK241" s="230">
        <f>ROUND(I241*H241,2)</f>
        <v>0</v>
      </c>
      <c r="BL241" s="17" t="s">
        <v>194</v>
      </c>
      <c r="BM241" s="229" t="s">
        <v>353</v>
      </c>
    </row>
    <row r="242" s="12" customFormat="1" ht="22.8" customHeight="1">
      <c r="A242" s="12"/>
      <c r="B242" s="202"/>
      <c r="C242" s="203"/>
      <c r="D242" s="204" t="s">
        <v>75</v>
      </c>
      <c r="E242" s="216" t="s">
        <v>1190</v>
      </c>
      <c r="F242" s="216" t="s">
        <v>1191</v>
      </c>
      <c r="G242" s="203"/>
      <c r="H242" s="203"/>
      <c r="I242" s="206"/>
      <c r="J242" s="217">
        <f>BK242</f>
        <v>0</v>
      </c>
      <c r="K242" s="203"/>
      <c r="L242" s="208"/>
      <c r="M242" s="209"/>
      <c r="N242" s="210"/>
      <c r="O242" s="210"/>
      <c r="P242" s="211">
        <f>P243</f>
        <v>0</v>
      </c>
      <c r="Q242" s="210"/>
      <c r="R242" s="211">
        <f>R243</f>
        <v>0</v>
      </c>
      <c r="S242" s="210"/>
      <c r="T242" s="212">
        <f>T243</f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213" t="s">
        <v>86</v>
      </c>
      <c r="AT242" s="214" t="s">
        <v>75</v>
      </c>
      <c r="AU242" s="214" t="s">
        <v>84</v>
      </c>
      <c r="AY242" s="213" t="s">
        <v>150</v>
      </c>
      <c r="BK242" s="215">
        <f>BK243</f>
        <v>0</v>
      </c>
    </row>
    <row r="243" s="2" customFormat="1">
      <c r="A243" s="38"/>
      <c r="B243" s="39"/>
      <c r="C243" s="218" t="s">
        <v>355</v>
      </c>
      <c r="D243" s="218" t="s">
        <v>152</v>
      </c>
      <c r="E243" s="219" t="s">
        <v>2188</v>
      </c>
      <c r="F243" s="220" t="s">
        <v>2189</v>
      </c>
      <c r="G243" s="221" t="s">
        <v>163</v>
      </c>
      <c r="H243" s="222">
        <v>1</v>
      </c>
      <c r="I243" s="223"/>
      <c r="J243" s="224">
        <f>ROUND(I243*H243,2)</f>
        <v>0</v>
      </c>
      <c r="K243" s="220" t="s">
        <v>1</v>
      </c>
      <c r="L243" s="44"/>
      <c r="M243" s="279" t="s">
        <v>1</v>
      </c>
      <c r="N243" s="280" t="s">
        <v>41</v>
      </c>
      <c r="O243" s="281"/>
      <c r="P243" s="282">
        <f>O243*H243</f>
        <v>0</v>
      </c>
      <c r="Q243" s="282">
        <v>0</v>
      </c>
      <c r="R243" s="282">
        <f>Q243*H243</f>
        <v>0</v>
      </c>
      <c r="S243" s="282">
        <v>0</v>
      </c>
      <c r="T243" s="283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29" t="s">
        <v>194</v>
      </c>
      <c r="AT243" s="229" t="s">
        <v>152</v>
      </c>
      <c r="AU243" s="229" t="s">
        <v>86</v>
      </c>
      <c r="AY243" s="17" t="s">
        <v>150</v>
      </c>
      <c r="BE243" s="230">
        <f>IF(N243="základní",J243,0)</f>
        <v>0</v>
      </c>
      <c r="BF243" s="230">
        <f>IF(N243="snížená",J243,0)</f>
        <v>0</v>
      </c>
      <c r="BG243" s="230">
        <f>IF(N243="zákl. přenesená",J243,0)</f>
        <v>0</v>
      </c>
      <c r="BH243" s="230">
        <f>IF(N243="sníž. přenesená",J243,0)</f>
        <v>0</v>
      </c>
      <c r="BI243" s="230">
        <f>IF(N243="nulová",J243,0)</f>
        <v>0</v>
      </c>
      <c r="BJ243" s="17" t="s">
        <v>84</v>
      </c>
      <c r="BK243" s="230">
        <f>ROUND(I243*H243,2)</f>
        <v>0</v>
      </c>
      <c r="BL243" s="17" t="s">
        <v>194</v>
      </c>
      <c r="BM243" s="229" t="s">
        <v>358</v>
      </c>
    </row>
    <row r="244" s="2" customFormat="1" ht="6.96" customHeight="1">
      <c r="A244" s="38"/>
      <c r="B244" s="66"/>
      <c r="C244" s="67"/>
      <c r="D244" s="67"/>
      <c r="E244" s="67"/>
      <c r="F244" s="67"/>
      <c r="G244" s="67"/>
      <c r="H244" s="67"/>
      <c r="I244" s="67"/>
      <c r="J244" s="67"/>
      <c r="K244" s="67"/>
      <c r="L244" s="44"/>
      <c r="M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</row>
  </sheetData>
  <sheetProtection sheet="1" autoFilter="0" formatColumns="0" formatRows="0" objects="1" scenarios="1" spinCount="100000" saltValue="SrBBwFwiAboqYWUpDL3lPGM5+UHTD3+9fFnhzhqnUfNzU+fBz8Xz8+OxwMJqCiVTgZSOUwly+7Z59HuafTzqBw==" hashValue="o0G2cVqX8Wv8fPX88D0qJnW/CabIk9fn47shx4bthEkiJJA0BIsj5BA2ZsTvs2emecm5yJHtxQt4zszW5d59tQ==" algorithmName="SHA-512" password="CC35"/>
  <autoFilter ref="C126:K243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105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106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Návštěvnické centrum turistické oblasti Králický Sněžník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107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2190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4. 1. 2021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2191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ROUND(J120,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ROUND((SUM(BE120:BE131)),  2)</f>
        <v>0</v>
      </c>
      <c r="G33" s="38"/>
      <c r="H33" s="38"/>
      <c r="I33" s="155">
        <v>0.20999999999999999</v>
      </c>
      <c r="J33" s="154">
        <f>ROUND(((SUM(BE120:BE131))*I33),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ROUND((SUM(BF120:BF131)),  2)</f>
        <v>0</v>
      </c>
      <c r="G34" s="38"/>
      <c r="H34" s="38"/>
      <c r="I34" s="155">
        <v>0.14999999999999999</v>
      </c>
      <c r="J34" s="154">
        <f>ROUND(((SUM(BF120:BF131))*I34),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ROUND((SUM(BG120:BG131)),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ROUND((SUM(BH120:BH131)),  2)</f>
        <v>0</v>
      </c>
      <c r="G36" s="38"/>
      <c r="H36" s="38"/>
      <c r="I36" s="155">
        <v>0.14999999999999999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ROUND((SUM(BI120:BI131)),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110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Návštěvnické centrum turistické oblasti Králický Sněžník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107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Objekt 03 - Vedlejší rozpočtové náklady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Králíky</v>
      </c>
      <c r="G89" s="40"/>
      <c r="H89" s="40"/>
      <c r="I89" s="32" t="s">
        <v>22</v>
      </c>
      <c r="J89" s="79" t="str">
        <f>IF(J12="","",J12)</f>
        <v>4. 1. 2021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Město Králíky,Velké nám.5,561 69 Králíky</v>
      </c>
      <c r="G91" s="40"/>
      <c r="H91" s="40"/>
      <c r="I91" s="32" t="s">
        <v>30</v>
      </c>
      <c r="J91" s="36" t="str">
        <f>E21</f>
        <v xml:space="preserve"> ing.arch.David Vahala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111</v>
      </c>
      <c r="D94" s="176"/>
      <c r="E94" s="176"/>
      <c r="F94" s="176"/>
      <c r="G94" s="176"/>
      <c r="H94" s="176"/>
      <c r="I94" s="176"/>
      <c r="J94" s="177" t="s">
        <v>112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113</v>
      </c>
      <c r="D96" s="40"/>
      <c r="E96" s="40"/>
      <c r="F96" s="40"/>
      <c r="G96" s="40"/>
      <c r="H96" s="40"/>
      <c r="I96" s="40"/>
      <c r="J96" s="110">
        <f>J120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114</v>
      </c>
    </row>
    <row r="97" s="9" customFormat="1" ht="24.96" customHeight="1">
      <c r="A97" s="9"/>
      <c r="B97" s="179"/>
      <c r="C97" s="180"/>
      <c r="D97" s="181" t="s">
        <v>2192</v>
      </c>
      <c r="E97" s="182"/>
      <c r="F97" s="182"/>
      <c r="G97" s="182"/>
      <c r="H97" s="182"/>
      <c r="I97" s="182"/>
      <c r="J97" s="183">
        <f>J121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2193</v>
      </c>
      <c r="E98" s="188"/>
      <c r="F98" s="188"/>
      <c r="G98" s="188"/>
      <c r="H98" s="188"/>
      <c r="I98" s="188"/>
      <c r="J98" s="189">
        <f>J122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2194</v>
      </c>
      <c r="E99" s="188"/>
      <c r="F99" s="188"/>
      <c r="G99" s="188"/>
      <c r="H99" s="188"/>
      <c r="I99" s="188"/>
      <c r="J99" s="189">
        <f>J127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2195</v>
      </c>
      <c r="E100" s="188"/>
      <c r="F100" s="188"/>
      <c r="G100" s="188"/>
      <c r="H100" s="188"/>
      <c r="I100" s="188"/>
      <c r="J100" s="189">
        <f>J130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8"/>
      <c r="C106" s="69"/>
      <c r="D106" s="69"/>
      <c r="E106" s="69"/>
      <c r="F106" s="69"/>
      <c r="G106" s="69"/>
      <c r="H106" s="69"/>
      <c r="I106" s="69"/>
      <c r="J106" s="69"/>
      <c r="K106" s="69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135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174" t="str">
        <f>E7</f>
        <v>Návštěvnické centrum turistické oblasti Králický Sněžník</v>
      </c>
      <c r="F110" s="32"/>
      <c r="G110" s="32"/>
      <c r="H110" s="32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107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76" t="str">
        <f>E9</f>
        <v>Objekt 03 - Vedlejší rozpočtové náklady</v>
      </c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20</v>
      </c>
      <c r="D114" s="40"/>
      <c r="E114" s="40"/>
      <c r="F114" s="27" t="str">
        <f>F12</f>
        <v>Králíky</v>
      </c>
      <c r="G114" s="40"/>
      <c r="H114" s="40"/>
      <c r="I114" s="32" t="s">
        <v>22</v>
      </c>
      <c r="J114" s="79" t="str">
        <f>IF(J12="","",J12)</f>
        <v>4. 1. 2021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25.65" customHeight="1">
      <c r="A116" s="38"/>
      <c r="B116" s="39"/>
      <c r="C116" s="32" t="s">
        <v>24</v>
      </c>
      <c r="D116" s="40"/>
      <c r="E116" s="40"/>
      <c r="F116" s="27" t="str">
        <f>E15</f>
        <v>Město Králíky,Velké nám.5,561 69 Králíky</v>
      </c>
      <c r="G116" s="40"/>
      <c r="H116" s="40"/>
      <c r="I116" s="32" t="s">
        <v>30</v>
      </c>
      <c r="J116" s="36" t="str">
        <f>E21</f>
        <v xml:space="preserve"> ing.arch.David Vahala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28</v>
      </c>
      <c r="D117" s="40"/>
      <c r="E117" s="40"/>
      <c r="F117" s="27" t="str">
        <f>IF(E18="","",E18)</f>
        <v>Vyplň údaj</v>
      </c>
      <c r="G117" s="40"/>
      <c r="H117" s="40"/>
      <c r="I117" s="32" t="s">
        <v>33</v>
      </c>
      <c r="J117" s="36" t="str">
        <f>E24</f>
        <v xml:space="preserve"> 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0.32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11" customFormat="1" ht="29.28" customHeight="1">
      <c r="A119" s="191"/>
      <c r="B119" s="192"/>
      <c r="C119" s="193" t="s">
        <v>136</v>
      </c>
      <c r="D119" s="194" t="s">
        <v>61</v>
      </c>
      <c r="E119" s="194" t="s">
        <v>57</v>
      </c>
      <c r="F119" s="194" t="s">
        <v>58</v>
      </c>
      <c r="G119" s="194" t="s">
        <v>137</v>
      </c>
      <c r="H119" s="194" t="s">
        <v>138</v>
      </c>
      <c r="I119" s="194" t="s">
        <v>139</v>
      </c>
      <c r="J119" s="194" t="s">
        <v>112</v>
      </c>
      <c r="K119" s="195" t="s">
        <v>140</v>
      </c>
      <c r="L119" s="196"/>
      <c r="M119" s="100" t="s">
        <v>1</v>
      </c>
      <c r="N119" s="101" t="s">
        <v>40</v>
      </c>
      <c r="O119" s="101" t="s">
        <v>141</v>
      </c>
      <c r="P119" s="101" t="s">
        <v>142</v>
      </c>
      <c r="Q119" s="101" t="s">
        <v>143</v>
      </c>
      <c r="R119" s="101" t="s">
        <v>144</v>
      </c>
      <c r="S119" s="101" t="s">
        <v>145</v>
      </c>
      <c r="T119" s="102" t="s">
        <v>146</v>
      </c>
      <c r="U119" s="191"/>
      <c r="V119" s="191"/>
      <c r="W119" s="191"/>
      <c r="X119" s="191"/>
      <c r="Y119" s="191"/>
      <c r="Z119" s="191"/>
      <c r="AA119" s="191"/>
      <c r="AB119" s="191"/>
      <c r="AC119" s="191"/>
      <c r="AD119" s="191"/>
      <c r="AE119" s="191"/>
    </row>
    <row r="120" s="2" customFormat="1" ht="22.8" customHeight="1">
      <c r="A120" s="38"/>
      <c r="B120" s="39"/>
      <c r="C120" s="107" t="s">
        <v>147</v>
      </c>
      <c r="D120" s="40"/>
      <c r="E120" s="40"/>
      <c r="F120" s="40"/>
      <c r="G120" s="40"/>
      <c r="H120" s="40"/>
      <c r="I120" s="40"/>
      <c r="J120" s="197">
        <f>BK120</f>
        <v>0</v>
      </c>
      <c r="K120" s="40"/>
      <c r="L120" s="44"/>
      <c r="M120" s="103"/>
      <c r="N120" s="198"/>
      <c r="O120" s="104"/>
      <c r="P120" s="199">
        <f>P121</f>
        <v>0</v>
      </c>
      <c r="Q120" s="104"/>
      <c r="R120" s="199">
        <f>R121</f>
        <v>0</v>
      </c>
      <c r="S120" s="104"/>
      <c r="T120" s="200">
        <f>T121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75</v>
      </c>
      <c r="AU120" s="17" t="s">
        <v>114</v>
      </c>
      <c r="BK120" s="201">
        <f>BK121</f>
        <v>0</v>
      </c>
    </row>
    <row r="121" s="12" customFormat="1" ht="25.92" customHeight="1">
      <c r="A121" s="12"/>
      <c r="B121" s="202"/>
      <c r="C121" s="203"/>
      <c r="D121" s="204" t="s">
        <v>75</v>
      </c>
      <c r="E121" s="205" t="s">
        <v>2196</v>
      </c>
      <c r="F121" s="205" t="s">
        <v>103</v>
      </c>
      <c r="G121" s="203"/>
      <c r="H121" s="203"/>
      <c r="I121" s="206"/>
      <c r="J121" s="207">
        <f>BK121</f>
        <v>0</v>
      </c>
      <c r="K121" s="203"/>
      <c r="L121" s="208"/>
      <c r="M121" s="209"/>
      <c r="N121" s="210"/>
      <c r="O121" s="210"/>
      <c r="P121" s="211">
        <f>P122+P127+P130</f>
        <v>0</v>
      </c>
      <c r="Q121" s="210"/>
      <c r="R121" s="211">
        <f>R122+R127+R130</f>
        <v>0</v>
      </c>
      <c r="S121" s="210"/>
      <c r="T121" s="212">
        <f>T122+T127+T130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3" t="s">
        <v>177</v>
      </c>
      <c r="AT121" s="214" t="s">
        <v>75</v>
      </c>
      <c r="AU121" s="214" t="s">
        <v>76</v>
      </c>
      <c r="AY121" s="213" t="s">
        <v>150</v>
      </c>
      <c r="BK121" s="215">
        <f>BK122+BK127+BK130</f>
        <v>0</v>
      </c>
    </row>
    <row r="122" s="12" customFormat="1" ht="22.8" customHeight="1">
      <c r="A122" s="12"/>
      <c r="B122" s="202"/>
      <c r="C122" s="203"/>
      <c r="D122" s="204" t="s">
        <v>75</v>
      </c>
      <c r="E122" s="216" t="s">
        <v>2197</v>
      </c>
      <c r="F122" s="216" t="s">
        <v>2198</v>
      </c>
      <c r="G122" s="203"/>
      <c r="H122" s="203"/>
      <c r="I122" s="206"/>
      <c r="J122" s="217">
        <f>BK122</f>
        <v>0</v>
      </c>
      <c r="K122" s="203"/>
      <c r="L122" s="208"/>
      <c r="M122" s="209"/>
      <c r="N122" s="210"/>
      <c r="O122" s="210"/>
      <c r="P122" s="211">
        <f>SUM(P123:P126)</f>
        <v>0</v>
      </c>
      <c r="Q122" s="210"/>
      <c r="R122" s="211">
        <f>SUM(R123:R126)</f>
        <v>0</v>
      </c>
      <c r="S122" s="210"/>
      <c r="T122" s="212">
        <f>SUM(T123:T126)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3" t="s">
        <v>177</v>
      </c>
      <c r="AT122" s="214" t="s">
        <v>75</v>
      </c>
      <c r="AU122" s="214" t="s">
        <v>84</v>
      </c>
      <c r="AY122" s="213" t="s">
        <v>150</v>
      </c>
      <c r="BK122" s="215">
        <f>SUM(BK123:BK126)</f>
        <v>0</v>
      </c>
    </row>
    <row r="123" s="2" customFormat="1" ht="16.5" customHeight="1">
      <c r="A123" s="38"/>
      <c r="B123" s="39"/>
      <c r="C123" s="218" t="s">
        <v>84</v>
      </c>
      <c r="D123" s="218" t="s">
        <v>152</v>
      </c>
      <c r="E123" s="219" t="s">
        <v>2199</v>
      </c>
      <c r="F123" s="220" t="s">
        <v>2200</v>
      </c>
      <c r="G123" s="221" t="s">
        <v>163</v>
      </c>
      <c r="H123" s="222">
        <v>1</v>
      </c>
      <c r="I123" s="223"/>
      <c r="J123" s="224">
        <f>ROUND(I123*H123,2)</f>
        <v>0</v>
      </c>
      <c r="K123" s="220" t="s">
        <v>156</v>
      </c>
      <c r="L123" s="44"/>
      <c r="M123" s="225" t="s">
        <v>1</v>
      </c>
      <c r="N123" s="226" t="s">
        <v>41</v>
      </c>
      <c r="O123" s="91"/>
      <c r="P123" s="227">
        <f>O123*H123</f>
        <v>0</v>
      </c>
      <c r="Q123" s="227">
        <v>0</v>
      </c>
      <c r="R123" s="227">
        <f>Q123*H123</f>
        <v>0</v>
      </c>
      <c r="S123" s="227">
        <v>0</v>
      </c>
      <c r="T123" s="228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29" t="s">
        <v>157</v>
      </c>
      <c r="AT123" s="229" t="s">
        <v>152</v>
      </c>
      <c r="AU123" s="229" t="s">
        <v>86</v>
      </c>
      <c r="AY123" s="17" t="s">
        <v>150</v>
      </c>
      <c r="BE123" s="230">
        <f>IF(N123="základní",J123,0)</f>
        <v>0</v>
      </c>
      <c r="BF123" s="230">
        <f>IF(N123="snížená",J123,0)</f>
        <v>0</v>
      </c>
      <c r="BG123" s="230">
        <f>IF(N123="zákl. přenesená",J123,0)</f>
        <v>0</v>
      </c>
      <c r="BH123" s="230">
        <f>IF(N123="sníž. přenesená",J123,0)</f>
        <v>0</v>
      </c>
      <c r="BI123" s="230">
        <f>IF(N123="nulová",J123,0)</f>
        <v>0</v>
      </c>
      <c r="BJ123" s="17" t="s">
        <v>84</v>
      </c>
      <c r="BK123" s="230">
        <f>ROUND(I123*H123,2)</f>
        <v>0</v>
      </c>
      <c r="BL123" s="17" t="s">
        <v>157</v>
      </c>
      <c r="BM123" s="229" t="s">
        <v>86</v>
      </c>
    </row>
    <row r="124" s="2" customFormat="1" ht="16.5" customHeight="1">
      <c r="A124" s="38"/>
      <c r="B124" s="39"/>
      <c r="C124" s="218" t="s">
        <v>86</v>
      </c>
      <c r="D124" s="218" t="s">
        <v>152</v>
      </c>
      <c r="E124" s="219" t="s">
        <v>2201</v>
      </c>
      <c r="F124" s="220" t="s">
        <v>2202</v>
      </c>
      <c r="G124" s="221" t="s">
        <v>163</v>
      </c>
      <c r="H124" s="222">
        <v>1</v>
      </c>
      <c r="I124" s="223"/>
      <c r="J124" s="224">
        <f>ROUND(I124*H124,2)</f>
        <v>0</v>
      </c>
      <c r="K124" s="220" t="s">
        <v>156</v>
      </c>
      <c r="L124" s="44"/>
      <c r="M124" s="225" t="s">
        <v>1</v>
      </c>
      <c r="N124" s="226" t="s">
        <v>41</v>
      </c>
      <c r="O124" s="91"/>
      <c r="P124" s="227">
        <f>O124*H124</f>
        <v>0</v>
      </c>
      <c r="Q124" s="227">
        <v>0</v>
      </c>
      <c r="R124" s="227">
        <f>Q124*H124</f>
        <v>0</v>
      </c>
      <c r="S124" s="227">
        <v>0</v>
      </c>
      <c r="T124" s="228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9" t="s">
        <v>157</v>
      </c>
      <c r="AT124" s="229" t="s">
        <v>152</v>
      </c>
      <c r="AU124" s="229" t="s">
        <v>86</v>
      </c>
      <c r="AY124" s="17" t="s">
        <v>150</v>
      </c>
      <c r="BE124" s="230">
        <f>IF(N124="základní",J124,0)</f>
        <v>0</v>
      </c>
      <c r="BF124" s="230">
        <f>IF(N124="snížená",J124,0)</f>
        <v>0</v>
      </c>
      <c r="BG124" s="230">
        <f>IF(N124="zákl. přenesená",J124,0)</f>
        <v>0</v>
      </c>
      <c r="BH124" s="230">
        <f>IF(N124="sníž. přenesená",J124,0)</f>
        <v>0</v>
      </c>
      <c r="BI124" s="230">
        <f>IF(N124="nulová",J124,0)</f>
        <v>0</v>
      </c>
      <c r="BJ124" s="17" t="s">
        <v>84</v>
      </c>
      <c r="BK124" s="230">
        <f>ROUND(I124*H124,2)</f>
        <v>0</v>
      </c>
      <c r="BL124" s="17" t="s">
        <v>157</v>
      </c>
      <c r="BM124" s="229" t="s">
        <v>157</v>
      </c>
    </row>
    <row r="125" s="2" customFormat="1" ht="16.5" customHeight="1">
      <c r="A125" s="38"/>
      <c r="B125" s="39"/>
      <c r="C125" s="218" t="s">
        <v>165</v>
      </c>
      <c r="D125" s="218" t="s">
        <v>152</v>
      </c>
      <c r="E125" s="219" t="s">
        <v>2203</v>
      </c>
      <c r="F125" s="220" t="s">
        <v>2204</v>
      </c>
      <c r="G125" s="221" t="s">
        <v>163</v>
      </c>
      <c r="H125" s="222">
        <v>1</v>
      </c>
      <c r="I125" s="223"/>
      <c r="J125" s="224">
        <f>ROUND(I125*H125,2)</f>
        <v>0</v>
      </c>
      <c r="K125" s="220" t="s">
        <v>1</v>
      </c>
      <c r="L125" s="44"/>
      <c r="M125" s="225" t="s">
        <v>1</v>
      </c>
      <c r="N125" s="226" t="s">
        <v>41</v>
      </c>
      <c r="O125" s="91"/>
      <c r="P125" s="227">
        <f>O125*H125</f>
        <v>0</v>
      </c>
      <c r="Q125" s="227">
        <v>0</v>
      </c>
      <c r="R125" s="227">
        <f>Q125*H125</f>
        <v>0</v>
      </c>
      <c r="S125" s="227">
        <v>0</v>
      </c>
      <c r="T125" s="228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9" t="s">
        <v>157</v>
      </c>
      <c r="AT125" s="229" t="s">
        <v>152</v>
      </c>
      <c r="AU125" s="229" t="s">
        <v>86</v>
      </c>
      <c r="AY125" s="17" t="s">
        <v>150</v>
      </c>
      <c r="BE125" s="230">
        <f>IF(N125="základní",J125,0)</f>
        <v>0</v>
      </c>
      <c r="BF125" s="230">
        <f>IF(N125="snížená",J125,0)</f>
        <v>0</v>
      </c>
      <c r="BG125" s="230">
        <f>IF(N125="zákl. přenesená",J125,0)</f>
        <v>0</v>
      </c>
      <c r="BH125" s="230">
        <f>IF(N125="sníž. přenesená",J125,0)</f>
        <v>0</v>
      </c>
      <c r="BI125" s="230">
        <f>IF(N125="nulová",J125,0)</f>
        <v>0</v>
      </c>
      <c r="BJ125" s="17" t="s">
        <v>84</v>
      </c>
      <c r="BK125" s="230">
        <f>ROUND(I125*H125,2)</f>
        <v>0</v>
      </c>
      <c r="BL125" s="17" t="s">
        <v>157</v>
      </c>
      <c r="BM125" s="229" t="s">
        <v>169</v>
      </c>
    </row>
    <row r="126" s="2" customFormat="1" ht="21.75" customHeight="1">
      <c r="A126" s="38"/>
      <c r="B126" s="39"/>
      <c r="C126" s="218" t="s">
        <v>157</v>
      </c>
      <c r="D126" s="218" t="s">
        <v>152</v>
      </c>
      <c r="E126" s="219" t="s">
        <v>2205</v>
      </c>
      <c r="F126" s="220" t="s">
        <v>2206</v>
      </c>
      <c r="G126" s="221" t="s">
        <v>163</v>
      </c>
      <c r="H126" s="222">
        <v>1</v>
      </c>
      <c r="I126" s="223"/>
      <c r="J126" s="224">
        <f>ROUND(I126*H126,2)</f>
        <v>0</v>
      </c>
      <c r="K126" s="220" t="s">
        <v>1</v>
      </c>
      <c r="L126" s="44"/>
      <c r="M126" s="225" t="s">
        <v>1</v>
      </c>
      <c r="N126" s="226" t="s">
        <v>41</v>
      </c>
      <c r="O126" s="91"/>
      <c r="P126" s="227">
        <f>O126*H126</f>
        <v>0</v>
      </c>
      <c r="Q126" s="227">
        <v>0</v>
      </c>
      <c r="R126" s="227">
        <f>Q126*H126</f>
        <v>0</v>
      </c>
      <c r="S126" s="227">
        <v>0</v>
      </c>
      <c r="T126" s="228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9" t="s">
        <v>157</v>
      </c>
      <c r="AT126" s="229" t="s">
        <v>152</v>
      </c>
      <c r="AU126" s="229" t="s">
        <v>86</v>
      </c>
      <c r="AY126" s="17" t="s">
        <v>150</v>
      </c>
      <c r="BE126" s="230">
        <f>IF(N126="základní",J126,0)</f>
        <v>0</v>
      </c>
      <c r="BF126" s="230">
        <f>IF(N126="snížená",J126,0)</f>
        <v>0</v>
      </c>
      <c r="BG126" s="230">
        <f>IF(N126="zákl. přenesená",J126,0)</f>
        <v>0</v>
      </c>
      <c r="BH126" s="230">
        <f>IF(N126="sníž. přenesená",J126,0)</f>
        <v>0</v>
      </c>
      <c r="BI126" s="230">
        <f>IF(N126="nulová",J126,0)</f>
        <v>0</v>
      </c>
      <c r="BJ126" s="17" t="s">
        <v>84</v>
      </c>
      <c r="BK126" s="230">
        <f>ROUND(I126*H126,2)</f>
        <v>0</v>
      </c>
      <c r="BL126" s="17" t="s">
        <v>157</v>
      </c>
      <c r="BM126" s="229" t="s">
        <v>173</v>
      </c>
    </row>
    <row r="127" s="12" customFormat="1" ht="22.8" customHeight="1">
      <c r="A127" s="12"/>
      <c r="B127" s="202"/>
      <c r="C127" s="203"/>
      <c r="D127" s="204" t="s">
        <v>75</v>
      </c>
      <c r="E127" s="216" t="s">
        <v>2207</v>
      </c>
      <c r="F127" s="216" t="s">
        <v>2208</v>
      </c>
      <c r="G127" s="203"/>
      <c r="H127" s="203"/>
      <c r="I127" s="206"/>
      <c r="J127" s="217">
        <f>BK127</f>
        <v>0</v>
      </c>
      <c r="K127" s="203"/>
      <c r="L127" s="208"/>
      <c r="M127" s="209"/>
      <c r="N127" s="210"/>
      <c r="O127" s="210"/>
      <c r="P127" s="211">
        <f>SUM(P128:P129)</f>
        <v>0</v>
      </c>
      <c r="Q127" s="210"/>
      <c r="R127" s="211">
        <f>SUM(R128:R129)</f>
        <v>0</v>
      </c>
      <c r="S127" s="210"/>
      <c r="T127" s="212">
        <f>SUM(T128:T129)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3" t="s">
        <v>177</v>
      </c>
      <c r="AT127" s="214" t="s">
        <v>75</v>
      </c>
      <c r="AU127" s="214" t="s">
        <v>84</v>
      </c>
      <c r="AY127" s="213" t="s">
        <v>150</v>
      </c>
      <c r="BK127" s="215">
        <f>SUM(BK128:BK129)</f>
        <v>0</v>
      </c>
    </row>
    <row r="128" s="2" customFormat="1" ht="16.5" customHeight="1">
      <c r="A128" s="38"/>
      <c r="B128" s="39"/>
      <c r="C128" s="218" t="s">
        <v>177</v>
      </c>
      <c r="D128" s="218" t="s">
        <v>152</v>
      </c>
      <c r="E128" s="219" t="s">
        <v>2209</v>
      </c>
      <c r="F128" s="220" t="s">
        <v>2208</v>
      </c>
      <c r="G128" s="221" t="s">
        <v>163</v>
      </c>
      <c r="H128" s="222">
        <v>1</v>
      </c>
      <c r="I128" s="223"/>
      <c r="J128" s="224">
        <f>ROUND(I128*H128,2)</f>
        <v>0</v>
      </c>
      <c r="K128" s="220" t="s">
        <v>1</v>
      </c>
      <c r="L128" s="44"/>
      <c r="M128" s="225" t="s">
        <v>1</v>
      </c>
      <c r="N128" s="226" t="s">
        <v>41</v>
      </c>
      <c r="O128" s="91"/>
      <c r="P128" s="227">
        <f>O128*H128</f>
        <v>0</v>
      </c>
      <c r="Q128" s="227">
        <v>0</v>
      </c>
      <c r="R128" s="227">
        <f>Q128*H128</f>
        <v>0</v>
      </c>
      <c r="S128" s="227">
        <v>0</v>
      </c>
      <c r="T128" s="228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9" t="s">
        <v>157</v>
      </c>
      <c r="AT128" s="229" t="s">
        <v>152</v>
      </c>
      <c r="AU128" s="229" t="s">
        <v>86</v>
      </c>
      <c r="AY128" s="17" t="s">
        <v>150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7" t="s">
        <v>84</v>
      </c>
      <c r="BK128" s="230">
        <f>ROUND(I128*H128,2)</f>
        <v>0</v>
      </c>
      <c r="BL128" s="17" t="s">
        <v>157</v>
      </c>
      <c r="BM128" s="229" t="s">
        <v>180</v>
      </c>
    </row>
    <row r="129" s="2" customFormat="1" ht="16.5" customHeight="1">
      <c r="A129" s="38"/>
      <c r="B129" s="39"/>
      <c r="C129" s="218" t="s">
        <v>169</v>
      </c>
      <c r="D129" s="218" t="s">
        <v>152</v>
      </c>
      <c r="E129" s="219" t="s">
        <v>2210</v>
      </c>
      <c r="F129" s="220" t="s">
        <v>2211</v>
      </c>
      <c r="G129" s="221" t="s">
        <v>163</v>
      </c>
      <c r="H129" s="222">
        <v>1</v>
      </c>
      <c r="I129" s="223"/>
      <c r="J129" s="224">
        <f>ROUND(I129*H129,2)</f>
        <v>0</v>
      </c>
      <c r="K129" s="220" t="s">
        <v>1</v>
      </c>
      <c r="L129" s="44"/>
      <c r="M129" s="225" t="s">
        <v>1</v>
      </c>
      <c r="N129" s="226" t="s">
        <v>41</v>
      </c>
      <c r="O129" s="91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9" t="s">
        <v>157</v>
      </c>
      <c r="AT129" s="229" t="s">
        <v>152</v>
      </c>
      <c r="AU129" s="229" t="s">
        <v>86</v>
      </c>
      <c r="AY129" s="17" t="s">
        <v>150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7" t="s">
        <v>84</v>
      </c>
      <c r="BK129" s="230">
        <f>ROUND(I129*H129,2)</f>
        <v>0</v>
      </c>
      <c r="BL129" s="17" t="s">
        <v>157</v>
      </c>
      <c r="BM129" s="229" t="s">
        <v>184</v>
      </c>
    </row>
    <row r="130" s="12" customFormat="1" ht="22.8" customHeight="1">
      <c r="A130" s="12"/>
      <c r="B130" s="202"/>
      <c r="C130" s="203"/>
      <c r="D130" s="204" t="s">
        <v>75</v>
      </c>
      <c r="E130" s="216" t="s">
        <v>2212</v>
      </c>
      <c r="F130" s="216" t="s">
        <v>2213</v>
      </c>
      <c r="G130" s="203"/>
      <c r="H130" s="203"/>
      <c r="I130" s="206"/>
      <c r="J130" s="217">
        <f>BK130</f>
        <v>0</v>
      </c>
      <c r="K130" s="203"/>
      <c r="L130" s="208"/>
      <c r="M130" s="209"/>
      <c r="N130" s="210"/>
      <c r="O130" s="210"/>
      <c r="P130" s="211">
        <f>P131</f>
        <v>0</v>
      </c>
      <c r="Q130" s="210"/>
      <c r="R130" s="211">
        <f>R131</f>
        <v>0</v>
      </c>
      <c r="S130" s="210"/>
      <c r="T130" s="212">
        <f>T131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3" t="s">
        <v>177</v>
      </c>
      <c r="AT130" s="214" t="s">
        <v>75</v>
      </c>
      <c r="AU130" s="214" t="s">
        <v>84</v>
      </c>
      <c r="AY130" s="213" t="s">
        <v>150</v>
      </c>
      <c r="BK130" s="215">
        <f>BK131</f>
        <v>0</v>
      </c>
    </row>
    <row r="131" s="2" customFormat="1">
      <c r="A131" s="38"/>
      <c r="B131" s="39"/>
      <c r="C131" s="218" t="s">
        <v>186</v>
      </c>
      <c r="D131" s="218" t="s">
        <v>152</v>
      </c>
      <c r="E131" s="219" t="s">
        <v>2214</v>
      </c>
      <c r="F131" s="220" t="s">
        <v>2215</v>
      </c>
      <c r="G131" s="221" t="s">
        <v>163</v>
      </c>
      <c r="H131" s="222">
        <v>1</v>
      </c>
      <c r="I131" s="223"/>
      <c r="J131" s="224">
        <f>ROUND(I131*H131,2)</f>
        <v>0</v>
      </c>
      <c r="K131" s="220" t="s">
        <v>1</v>
      </c>
      <c r="L131" s="44"/>
      <c r="M131" s="279" t="s">
        <v>1</v>
      </c>
      <c r="N131" s="280" t="s">
        <v>41</v>
      </c>
      <c r="O131" s="281"/>
      <c r="P131" s="282">
        <f>O131*H131</f>
        <v>0</v>
      </c>
      <c r="Q131" s="282">
        <v>0</v>
      </c>
      <c r="R131" s="282">
        <f>Q131*H131</f>
        <v>0</v>
      </c>
      <c r="S131" s="282">
        <v>0</v>
      </c>
      <c r="T131" s="283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9" t="s">
        <v>157</v>
      </c>
      <c r="AT131" s="229" t="s">
        <v>152</v>
      </c>
      <c r="AU131" s="229" t="s">
        <v>86</v>
      </c>
      <c r="AY131" s="17" t="s">
        <v>150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7" t="s">
        <v>84</v>
      </c>
      <c r="BK131" s="230">
        <f>ROUND(I131*H131,2)</f>
        <v>0</v>
      </c>
      <c r="BL131" s="17" t="s">
        <v>157</v>
      </c>
      <c r="BM131" s="229" t="s">
        <v>190</v>
      </c>
    </row>
    <row r="132" s="2" customFormat="1" ht="6.96" customHeight="1">
      <c r="A132" s="38"/>
      <c r="B132" s="66"/>
      <c r="C132" s="67"/>
      <c r="D132" s="67"/>
      <c r="E132" s="67"/>
      <c r="F132" s="67"/>
      <c r="G132" s="67"/>
      <c r="H132" s="67"/>
      <c r="I132" s="67"/>
      <c r="J132" s="67"/>
      <c r="K132" s="67"/>
      <c r="L132" s="44"/>
      <c r="M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</sheetData>
  <sheetProtection sheet="1" autoFilter="0" formatColumns="0" formatRows="0" objects="1" scenarios="1" spinCount="100000" saltValue="mob2BeH062OvL2GMCTGCg5b7wsYBV/MLWhAnl8gaTb13iuqW4j8hvN+pwnCOZqY60geWy/SA9FiGneIN08EpCA==" hashValue="+PPOMnMBdzgn0lsc9lcpxfSQYE7H1RhT1ZlCmIuj5i7PK8lok23vH50SKotcG5Bkps/0/DC2YiVsmVh1fhvtPg==" algorithmName="SHA-512" password="CC35"/>
  <autoFilter ref="C119:K131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KUCERA-NB\Miroslav Kučera</dc:creator>
  <cp:lastModifiedBy>KUCERA-NB\Miroslav Kučera</cp:lastModifiedBy>
  <dcterms:created xsi:type="dcterms:W3CDTF">2021-03-16T17:29:27Z</dcterms:created>
  <dcterms:modified xsi:type="dcterms:W3CDTF">2021-03-16T17:29:41Z</dcterms:modified>
</cp:coreProperties>
</file>