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4_vr_4_software\01_vyhlaseni\"/>
    </mc:Choice>
  </mc:AlternateContent>
  <xr:revisionPtr revIDLastSave="0" documentId="13_ncr:1_{CB85F85C-6A9A-478B-8476-8AC564FDBB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B12" i="1" l="1"/>
  <c r="A17" i="2"/>
  <c r="C6" i="2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D5" i="2"/>
  <c r="A21" i="2"/>
  <c r="B5" i="8" l="1"/>
  <c r="B10" i="2"/>
  <c r="C7" i="1" s="1"/>
  <c r="C13" i="1" s="1"/>
  <c r="D7" i="2"/>
  <c r="B12" i="2" s="1"/>
  <c r="C9" i="1" s="1"/>
  <c r="C15" i="1" s="1"/>
  <c r="D6" i="2"/>
  <c r="B11" i="2" s="1"/>
  <c r="C8" i="1" s="1"/>
  <c r="C14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<sst xmlns="http://schemas.openxmlformats.org/spreadsheetml/2006/main" count="810" uniqueCount="255">
  <si>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</si>
  <si>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</si>
  <si>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</si>
  <si>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</si>
  <si>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</si>
  <si>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</si>
  <si>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</si>
  <si>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</si>
  <si>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</si>
  <si>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</si>
  <si>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</si>
  <si>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</si>
  <si>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</si>
  <si>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</si>
  <si>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</si>
  <si>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</si>
  <si>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</si>
  <si>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</si>
  <si>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</si>
  <si>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</si>
  <si>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</si>
  <si>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</si>
  <si>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</si>
  <si>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</si>
  <si>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</si>
  <si>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</si>
  <si>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</si>
  <si>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</si>
  <si>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</si>
  <si>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</si>
  <si>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</si>
  <si>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</si>
  <si>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</si>
  <si>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</si>
  <si>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</si>
  <si>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</si>
  <si>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</si>
  <si>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</si>
  <si>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</si>
  <si>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</si>
  <si>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</si>
  <si>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</si>
  <si>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</si>
  <si>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</si>
  <si>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</si>
  <si>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</si>
  <si>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</si>
  <si>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</si>
  <si>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</si>
  <si>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</si>
  <si>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</si>
  <si>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</si>
  <si>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</si>
  <si>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</si>
  <si>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</si>
  <si>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</si>
  <si>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</si>
  <si>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</si>
  <si>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</si>
  <si>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</si>
  <si>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</si>
  <si>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</si>
  <si>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</si>
  <si>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</si>
  <si>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</si>
  <si>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</si>
  <si>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</si>
  <si>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</si>
  <si>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</si>
  <si>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</si>
  <si>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</si>
  <si>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</si>
  <si>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</si>
  <si>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</si>
  <si>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</si>
  <si>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</si>
  <si>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</si>
  <si>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</si>
  <si>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</si>
  <si>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</si>
  <si>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</si>
  <si>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</si>
  <si>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</si>
  <si>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</si>
  <si>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</si>
  <si>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</si>
  <si>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</si>
  <si>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</si>
  <si>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</si>
  <si>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</si>
  <si>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</si>
  <si>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</si>
  <si>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</si>
  <si>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</si>
  <si>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</si>
  <si>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</si>
  <si>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</si>
  <si>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</si>
  <si>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</si>
  <si>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</si>
  <si>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</si>
  <si>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</si>
  <si>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</si>
  <si>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</si>
  <si>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</si>
  <si>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</si>
  <si>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</si>
  <si>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</si>
  <si>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</si>
  <si>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</si>
  <si>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</si>
  <si>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</si>
  <si>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</si>
  <si>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</si>
  <si>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</si>
  <si>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</si>
  <si>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</si>
  <si>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</si>
  <si>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</si>
  <si>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</si>
  <si>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</si>
  <si>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</si>
  <si>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</si>
  <si>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</si>
  <si>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</si>
  <si>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</si>
  <si>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</si>
  <si>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</si>
  <si>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</si>
  <si>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</si>
  <si>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</si>
  <si>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</si>
  <si>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</si>
  <si>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</si>
  <si>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</si>
  <si>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</si>
  <si>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</si>
  <si>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</si>
  <si>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</si>
  <si>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</si>
  <si>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</si>
  <si>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</si>
  <si>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</si>
  <si>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</si>
  <si>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</si>
  <si>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</si>
  <si>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</si>
  <si>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</si>
  <si>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</si>
  <si>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</si>
  <si>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</si>
  <si>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</si>
  <si>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</si>
  <si>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</si>
  <si>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</si>
  <si>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</si>
  <si>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</si>
  <si>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</si>
  <si>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</si>
  <si>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</si>
  <si>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</si>
  <si>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</si>
  <si>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</si>
  <si>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</si>
  <si>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</si>
  <si>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</si>
  <si>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</si>
  <si>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</si>
  <si>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</si>
  <si>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</si>
  <si>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</si>
  <si>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</si>
  <si>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</si>
  <si>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</si>
  <si>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</si>
  <si>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</si>
  <si>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</si>
  <si>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</si>
  <si>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</si>
  <si>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</si>
  <si>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</si>
  <si>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</si>
  <si>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</si>
  <si>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</si>
  <si>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</si>
  <si>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</si>
  <si>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</si>
  <si>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</si>
  <si>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</si>
  <si>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</si>
  <si>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</si>
  <si>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</si>
  <si>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</si>
  <si>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</si>
  <si>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</si>
  <si>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</si>
  <si>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</si>
  <si>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</si>
  <si>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</si>
  <si>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</si>
  <si>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</si>
  <si>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</si>
  <si>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</si>
  <si>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</si>
  <si>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</si>
  <si>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</si>
  <si>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</si>
  <si>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</si>
  <si>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</si>
  <si>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</si>
  <si>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</si>
  <si>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</si>
  <si>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</si>
  <si>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</si>
  <si>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</si>
  <si>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</si>
  <si>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</si>
  <si>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</si>
  <si>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</si>
  <si>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</si>
  <si>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</si>
  <si>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</si>
  <si>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</si>
  <si>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</si>
  <si>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</si>
  <si>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</si>
  <si>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</si>
  <si>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</si>
  <si>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</si>
  <si>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</si>
  <si>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</si>
  <si>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</si>
  <si>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</si>
  <si>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</si>
  <si>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</si>
  <si>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</si>
  <si>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</si>
  <si>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</si>
  <si>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</si>
  <si>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</si>
  <si>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</si>
  <si>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</si>
  <si>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</si>
  <si>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</si>
  <si>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</si>
  <si>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</si>
  <si>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</si>
  <si>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</si>
  <si>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</si>
  <si>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</si>
  <si>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</si>
  <si>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</si>
  <si>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„Výběrové řízení na dodávku souboru SW pro organizaci a řízení a na dodávku infrastruktury pro společnost LAUB-KOVOVÝROBA, s.r.o.“</t>
  </si>
  <si>
    <t>Dílčí plnění část A: Dodávka 1 souboru SW pro organizaci a řízení</t>
  </si>
  <si>
    <t>Celková cena za pořízení 1 souboru SW pro organizaci a řízení (v požadovaném počtu,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</si>
</sst>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" fontId="3" fillId="4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="115" zoomScaleNormal="115" workbookViewId="0">
      <selection activeCell="G9" sqref="G9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252</v>
      </c>
      <c r="B1" s="89"/>
      <c r="C1" s="89"/>
    </row>
    <row r="2" spans="1:3" ht="32.25" customHeight="1" x14ac:dyDescent="0.25">
      <c r="A2" s="91" t="s">
        <v>253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254</v>
      </c>
      <c r="B6" s="27"/>
      <c r="C6" s="27"/>
    </row>
    <row r="7" spans="1:3" x14ac:dyDescent="0.25">
      <c r="A7" s="5" t="s">
        <v>19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88">
        <f>B7</f>
        <v>100</v>
      </c>
      <c r="C12" s="9" t="s">
        <v>2</v>
      </c>
    </row>
    <row r="13" spans="1:3" x14ac:dyDescent="0.25">
      <c r="A13" s="10" t="s">
        <v>19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18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D12" sqref="D12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254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19</v>
      </c>
      <c r="B5" s="35"/>
      <c r="C5" s="60">
        <v>100</v>
      </c>
      <c r="D5" s="19" t="e">
        <f>(B4/B5)*C5</f>
        <v>#DIV/0!</v>
      </c>
    </row>
    <row r="6" spans="1:4" x14ac:dyDescent="0.25">
      <c r="A6" s="17" t="s">
        <v>3</v>
      </c>
      <c r="B6" s="35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35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19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17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160</v>
      </c>
      <c r="F1" t="s">
        <v>37</v>
      </c>
      <c r="K1" t="s">
        <v>161</v>
      </c>
    </row>
    <row r="2" spans="1:26" ht="23.25" customHeight="1" x14ac:dyDescent="0.2">
      <c r="A2" s="108" t="s">
        <v>55</v>
      </c>
      <c r="B2" s="109"/>
      <c r="C2" s="92" t="s">
        <v>20</v>
      </c>
      <c r="D2" s="44" t="s">
        <v>21</v>
      </c>
      <c r="F2" s="103" t="s">
        <v>67</v>
      </c>
      <c r="G2" s="104"/>
      <c r="H2" s="101" t="s">
        <v>68</v>
      </c>
      <c r="I2" s="47" t="s">
        <v>69</v>
      </c>
    </row>
    <row r="3" spans="1:26" ht="15.75" thickBot="1" x14ac:dyDescent="0.25">
      <c r="A3" s="110"/>
      <c r="B3" s="111"/>
      <c r="C3" s="93"/>
      <c r="D3" s="45" t="s">
        <v>22</v>
      </c>
      <c r="F3" s="105"/>
      <c r="G3" s="106"/>
      <c r="H3" s="102"/>
      <c r="I3" s="48" t="s">
        <v>70</v>
      </c>
    </row>
    <row r="4" spans="1:26" ht="15" customHeight="1" x14ac:dyDescent="0.2">
      <c r="A4" s="97" t="s">
        <v>40</v>
      </c>
      <c r="B4" s="99" t="e">
        <f>#REF!</f>
        <v>#REF!</v>
      </c>
      <c r="C4" s="52" t="str">
        <f>IF('Zadávací LIST1'!E2="min.","MAXIMÁLNÍ","MINIMÁLNÍ")</f>
        <v>MAXIMÁLNÍ</v>
      </c>
      <c r="D4" s="92" t="e">
        <f>#REF!</f>
        <v>#REF!</v>
      </c>
      <c r="F4" s="97" t="s">
        <v>40</v>
      </c>
      <c r="G4" s="107" t="e">
        <f>B4</f>
        <v>#REF!</v>
      </c>
      <c r="H4" s="52" t="str">
        <f>C4</f>
        <v>MAXIMÁLNÍ</v>
      </c>
      <c r="I4" s="40" t="str">
        <f>H4</f>
        <v>MAXIMÁLNÍ</v>
      </c>
      <c r="K4" s="65" t="s">
        <v>40</v>
      </c>
      <c r="L4" s="67" t="e">
        <f>#REF!</f>
        <v>#REF!</v>
      </c>
      <c r="N4" t="s">
        <v>165</v>
      </c>
      <c r="O4" s="52" t="s">
        <v>163</v>
      </c>
      <c r="P4">
        <v>1</v>
      </c>
      <c r="Q4" t="str">
        <f t="shared" ref="Q4:Q35" si="0">"E"&amp;P4</f>
        <v>E1</v>
      </c>
      <c r="R4" t="s">
        <v>171</v>
      </c>
      <c r="S4" t="s">
        <v>164</v>
      </c>
    </row>
    <row r="5" spans="1:26" ht="15.75" customHeight="1" thickBot="1" x14ac:dyDescent="0.25">
      <c r="A5" s="98"/>
      <c r="B5" s="100"/>
      <c r="C5" s="56" t="str">
        <f>'Zadávací LIST1'!E2&amp;" "&amp;'Zadávací LIST1'!F2&amp;" "&amp;'Zadávací LIST1'!D2</f>
        <v>Min. 580 mm</v>
      </c>
      <c r="D5" s="93"/>
      <c r="F5" s="98"/>
      <c r="G5" s="100"/>
      <c r="H5" s="56" t="str">
        <f>C5</f>
        <v>Min. 580 mm</v>
      </c>
      <c r="I5" s="41"/>
      <c r="K5" s="65" t="s">
        <v>41</v>
      </c>
      <c r="L5" s="67" t="e">
        <f>#REF!</f>
        <v>#REF!</v>
      </c>
      <c r="N5" t="s">
        <v>177</v>
      </c>
      <c r="O5" s="52" t="s">
        <v>163</v>
      </c>
      <c r="P5">
        <v>1.5</v>
      </c>
      <c r="Q5" t="str">
        <f t="shared" si="0"/>
        <v>E1,5</v>
      </c>
      <c r="R5" t="s">
        <v>171</v>
      </c>
      <c r="S5" t="s">
        <v>164</v>
      </c>
      <c r="W5" t="s">
        <v>174</v>
      </c>
      <c r="X5">
        <v>1</v>
      </c>
      <c r="Y5" t="s">
        <v>175</v>
      </c>
      <c r="Z5" t="s">
        <v>176</v>
      </c>
    </row>
    <row r="6" spans="1:26" ht="15" customHeight="1" x14ac:dyDescent="0.2">
      <c r="A6" s="97" t="s">
        <v>41</v>
      </c>
      <c r="B6" s="99" t="e">
        <f>#REF!</f>
        <v>#REF!</v>
      </c>
      <c r="C6" s="52" t="str">
        <f>IF('Zadávací LIST1'!E3="min.","MAXIMÁLNÍ","MINIMÁLNÍ")</f>
        <v>MAXIMÁLNÍ</v>
      </c>
      <c r="D6" s="92" t="e">
        <f>#REF!</f>
        <v>#REF!</v>
      </c>
      <c r="F6" s="97" t="s">
        <v>41</v>
      </c>
      <c r="G6" s="107" t="e">
        <f>B6</f>
        <v>#REF!</v>
      </c>
      <c r="H6" s="52" t="str">
        <f>C6</f>
        <v>MAXIMÁLNÍ</v>
      </c>
      <c r="I6" s="40" t="str">
        <f>H6</f>
        <v>MAXIMÁLNÍ</v>
      </c>
      <c r="K6" s="65" t="s">
        <v>42</v>
      </c>
      <c r="L6" s="67" t="e">
        <f>#REF!</f>
        <v>#REF!</v>
      </c>
      <c r="N6" t="s">
        <v>162</v>
      </c>
      <c r="O6" s="52" t="s">
        <v>163</v>
      </c>
      <c r="P6">
        <v>2</v>
      </c>
      <c r="Q6" t="str">
        <f t="shared" si="0"/>
        <v>E2</v>
      </c>
      <c r="R6" t="s">
        <v>171</v>
      </c>
      <c r="S6" t="s">
        <v>164</v>
      </c>
      <c r="W6" t="s">
        <v>174</v>
      </c>
      <c r="X6">
        <v>1.5</v>
      </c>
      <c r="Y6" t="s">
        <v>175</v>
      </c>
      <c r="Z6" t="s">
        <v>176</v>
      </c>
    </row>
    <row r="7" spans="1:26" ht="15.75" customHeight="1" thickBot="1" x14ac:dyDescent="0.25">
      <c r="A7" s="98"/>
      <c r="B7" s="100"/>
      <c r="C7" s="56" t="str">
        <f>'Zadávací LIST1'!E3&amp;" "&amp;'Zadávací LIST1'!F3&amp;" "&amp;'Zadávací LIST1'!D3</f>
        <v>Min. 380 mm</v>
      </c>
      <c r="D7" s="93" t="s">
        <v>137</v>
      </c>
      <c r="F7" s="98"/>
      <c r="G7" s="100"/>
      <c r="H7" s="56" t="str">
        <f>C7</f>
        <v>Min. 380 mm</v>
      </c>
      <c r="I7" s="41"/>
      <c r="K7" s="65" t="s">
        <v>43</v>
      </c>
      <c r="L7" s="67" t="e">
        <f>#REF!</f>
        <v>#REF!</v>
      </c>
      <c r="N7" t="s">
        <v>178</v>
      </c>
      <c r="O7" s="52" t="s">
        <v>163</v>
      </c>
      <c r="P7">
        <v>2.5</v>
      </c>
      <c r="Q7" t="str">
        <f t="shared" si="0"/>
        <v>E2,5</v>
      </c>
      <c r="R7" t="s">
        <v>171</v>
      </c>
      <c r="S7" t="s">
        <v>164</v>
      </c>
      <c r="W7" t="s">
        <v>174</v>
      </c>
      <c r="X7">
        <v>2</v>
      </c>
      <c r="Y7" t="s">
        <v>175</v>
      </c>
      <c r="Z7" t="s">
        <v>176</v>
      </c>
    </row>
    <row r="8" spans="1:26" ht="15" customHeight="1" x14ac:dyDescent="0.2">
      <c r="A8" s="97" t="s">
        <v>42</v>
      </c>
      <c r="B8" s="99" t="e">
        <f>#REF!</f>
        <v>#REF!</v>
      </c>
      <c r="C8" s="52" t="str">
        <f>IF('Zadávací LIST1'!E4="min.","MAXIMÁLNÍ","MINIMÁLNÍ")</f>
        <v>MAXIMÁLNÍ</v>
      </c>
      <c r="D8" s="92" t="e">
        <f>#REF!</f>
        <v>#REF!</v>
      </c>
      <c r="F8" s="97" t="s">
        <v>42</v>
      </c>
      <c r="G8" s="107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5" t="s">
        <v>44</v>
      </c>
      <c r="L8" s="67" t="e">
        <f>#REF!</f>
        <v>#REF!</v>
      </c>
      <c r="N8" t="s">
        <v>166</v>
      </c>
      <c r="O8" s="52" t="s">
        <v>163</v>
      </c>
      <c r="P8">
        <v>3</v>
      </c>
      <c r="Q8" t="str">
        <f t="shared" si="0"/>
        <v>E3</v>
      </c>
      <c r="R8" t="s">
        <v>171</v>
      </c>
      <c r="S8" t="s">
        <v>164</v>
      </c>
      <c r="W8" t="s">
        <v>174</v>
      </c>
      <c r="X8">
        <v>2.5</v>
      </c>
      <c r="Y8" t="s">
        <v>175</v>
      </c>
      <c r="Z8" t="s">
        <v>176</v>
      </c>
    </row>
    <row r="9" spans="1:26" ht="15.75" customHeight="1" thickBot="1" x14ac:dyDescent="0.25">
      <c r="A9" s="98"/>
      <c r="B9" s="100"/>
      <c r="C9" s="56" t="str">
        <f>'Zadávací LIST1'!E4&amp;" "&amp;'Zadávací LIST1'!F4&amp;" "&amp;'Zadávací LIST1'!D4</f>
        <v>Min. 280 mm</v>
      </c>
      <c r="D9" s="93" t="s">
        <v>138</v>
      </c>
      <c r="F9" s="98"/>
      <c r="G9" s="100"/>
      <c r="H9" s="56" t="str">
        <f t="shared" si="2"/>
        <v>Min. 280 mm</v>
      </c>
      <c r="I9" s="41"/>
      <c r="K9" s="65" t="s">
        <v>23</v>
      </c>
      <c r="L9" s="67" t="e">
        <f>#REF!</f>
        <v>#REF!</v>
      </c>
      <c r="N9" t="s">
        <v>179</v>
      </c>
      <c r="O9" s="52" t="s">
        <v>163</v>
      </c>
      <c r="P9">
        <v>3.5</v>
      </c>
      <c r="Q9" t="str">
        <f t="shared" si="0"/>
        <v>E3,5</v>
      </c>
      <c r="R9" t="s">
        <v>171</v>
      </c>
      <c r="S9" t="s">
        <v>164</v>
      </c>
      <c r="W9" t="s">
        <v>174</v>
      </c>
      <c r="X9">
        <v>3</v>
      </c>
      <c r="Y9" t="s">
        <v>175</v>
      </c>
      <c r="Z9" t="s">
        <v>176</v>
      </c>
    </row>
    <row r="10" spans="1:26" ht="15.75" customHeight="1" x14ac:dyDescent="0.2">
      <c r="A10" s="97" t="s">
        <v>43</v>
      </c>
      <c r="B10" s="99" t="e">
        <f>#REF!</f>
        <v>#REF!</v>
      </c>
      <c r="C10" s="52" t="str">
        <f>IF('Zadávací LIST1'!E5="min.","MAXIMÁLNÍ","MINIMÁLNÍ")</f>
        <v>MAXIMÁLNÍ</v>
      </c>
      <c r="D10" s="92" t="e">
        <f>#REF!</f>
        <v>#REF!</v>
      </c>
      <c r="F10" s="97" t="s">
        <v>43</v>
      </c>
      <c r="G10" s="107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5" t="s">
        <v>24</v>
      </c>
      <c r="L10" s="67" t="e">
        <f>#REF!</f>
        <v>#REF!</v>
      </c>
      <c r="N10" t="s">
        <v>167</v>
      </c>
      <c r="O10" s="52" t="s">
        <v>163</v>
      </c>
      <c r="P10">
        <v>4</v>
      </c>
      <c r="Q10" t="str">
        <f t="shared" si="0"/>
        <v>E4</v>
      </c>
      <c r="R10" t="s">
        <v>171</v>
      </c>
      <c r="S10" t="s">
        <v>164</v>
      </c>
      <c r="W10" t="s">
        <v>174</v>
      </c>
      <c r="X10">
        <v>3.5</v>
      </c>
      <c r="Y10" t="s">
        <v>175</v>
      </c>
      <c r="Z10" t="s">
        <v>176</v>
      </c>
    </row>
    <row r="11" spans="1:26" ht="15.75" customHeight="1" thickBot="1" x14ac:dyDescent="0.25">
      <c r="A11" s="98"/>
      <c r="B11" s="100"/>
      <c r="C11" s="56" t="str">
        <f>'Zadávací LIST1'!E5&amp;" "&amp;'Zadávací LIST1'!F5&amp;" "&amp;'Zadávací LIST1'!D5</f>
        <v>Min. 500 mm</v>
      </c>
      <c r="D11" s="93" t="s">
        <v>139</v>
      </c>
      <c r="F11" s="98"/>
      <c r="G11" s="100"/>
      <c r="H11" s="56" t="str">
        <f t="shared" si="2"/>
        <v>Min. 500 mm</v>
      </c>
      <c r="I11" s="41"/>
      <c r="K11" s="65" t="s">
        <v>29</v>
      </c>
      <c r="L11" s="67" t="e">
        <f>#REF!</f>
        <v>#REF!</v>
      </c>
      <c r="N11" t="s">
        <v>180</v>
      </c>
      <c r="O11" s="52" t="s">
        <v>163</v>
      </c>
      <c r="P11">
        <v>4.5</v>
      </c>
      <c r="Q11" t="str">
        <f t="shared" si="0"/>
        <v>E4,5</v>
      </c>
      <c r="R11" t="s">
        <v>171</v>
      </c>
      <c r="S11" t="s">
        <v>164</v>
      </c>
      <c r="W11" t="s">
        <v>174</v>
      </c>
      <c r="X11">
        <v>4</v>
      </c>
      <c r="Y11" t="s">
        <v>175</v>
      </c>
      <c r="Z11" t="s">
        <v>176</v>
      </c>
    </row>
    <row r="12" spans="1:26" ht="15" customHeight="1" x14ac:dyDescent="0.2">
      <c r="A12" s="97" t="s">
        <v>44</v>
      </c>
      <c r="B12" s="99" t="e">
        <f>#REF!</f>
        <v>#REF!</v>
      </c>
      <c r="C12" s="52" t="str">
        <f>IF('Zadávací LIST1'!E6="min.","MAXIMÁLNÍ","MINIMÁLNÍ")</f>
        <v>MAXIMÁLNÍ</v>
      </c>
      <c r="D12" s="92" t="e">
        <f>#REF!</f>
        <v>#REF!</v>
      </c>
      <c r="F12" s="97" t="s">
        <v>44</v>
      </c>
      <c r="G12" s="107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5" t="s">
        <v>25</v>
      </c>
      <c r="L12" s="67" t="e">
        <f>#REF!</f>
        <v>#REF!</v>
      </c>
      <c r="N12" t="s">
        <v>168</v>
      </c>
      <c r="O12" s="52" t="s">
        <v>163</v>
      </c>
      <c r="P12">
        <v>5</v>
      </c>
      <c r="Q12" t="str">
        <f t="shared" si="0"/>
        <v>E5</v>
      </c>
      <c r="R12" t="s">
        <v>171</v>
      </c>
      <c r="S12" t="s">
        <v>164</v>
      </c>
      <c r="W12" t="s">
        <v>174</v>
      </c>
      <c r="X12">
        <v>4.5</v>
      </c>
      <c r="Y12" t="s">
        <v>175</v>
      </c>
      <c r="Z12" t="s">
        <v>176</v>
      </c>
    </row>
    <row r="13" spans="1:26" ht="15.75" customHeight="1" thickBot="1" x14ac:dyDescent="0.25">
      <c r="A13" s="98"/>
      <c r="B13" s="100"/>
      <c r="C13" s="56" t="str">
        <f>'Zadávací LIST1'!E6&amp;" "&amp;'Zadávací LIST1'!F6&amp;" "&amp;'Zadávací LIST1'!D6</f>
        <v>Min. 50 mm</v>
      </c>
      <c r="D13" s="93" t="s">
        <v>140</v>
      </c>
      <c r="F13" s="98"/>
      <c r="G13" s="100"/>
      <c r="H13" s="56" t="str">
        <f t="shared" si="2"/>
        <v>Min. 50 mm</v>
      </c>
      <c r="I13" s="41"/>
      <c r="K13" s="65" t="s">
        <v>26</v>
      </c>
      <c r="L13" s="67" t="e">
        <f>#REF!</f>
        <v>#REF!</v>
      </c>
      <c r="N13" t="s">
        <v>181</v>
      </c>
      <c r="O13" s="52" t="s">
        <v>163</v>
      </c>
      <c r="P13">
        <v>5.5</v>
      </c>
      <c r="Q13" t="str">
        <f t="shared" si="0"/>
        <v>E5,5</v>
      </c>
      <c r="R13" t="s">
        <v>171</v>
      </c>
      <c r="S13" t="s">
        <v>164</v>
      </c>
      <c r="W13" t="s">
        <v>174</v>
      </c>
      <c r="X13">
        <v>5</v>
      </c>
      <c r="Y13" t="s">
        <v>175</v>
      </c>
      <c r="Z13" t="s">
        <v>176</v>
      </c>
    </row>
    <row r="14" spans="1:26" ht="15" customHeight="1" x14ac:dyDescent="0.2">
      <c r="A14" s="97" t="s">
        <v>23</v>
      </c>
      <c r="B14" s="99" t="e">
        <f>#REF!</f>
        <v>#REF!</v>
      </c>
      <c r="C14" s="52" t="str">
        <f>IF('Zadávací LIST1'!E7="min.","MAXIMÁLNÍ","MINIMÁLNÍ")</f>
        <v>MAXIMÁLNÍ</v>
      </c>
      <c r="D14" s="92" t="e">
        <f>#REF!</f>
        <v>#REF!</v>
      </c>
      <c r="F14" s="97" t="s">
        <v>23</v>
      </c>
      <c r="G14" s="107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5" t="s">
        <v>27</v>
      </c>
      <c r="L14" s="67" t="e">
        <f>#REF!</f>
        <v>#REF!</v>
      </c>
      <c r="N14" t="s">
        <v>169</v>
      </c>
      <c r="O14" s="52" t="s">
        <v>163</v>
      </c>
      <c r="P14">
        <v>6</v>
      </c>
      <c r="Q14" t="str">
        <f t="shared" si="0"/>
        <v>E6</v>
      </c>
      <c r="R14" t="s">
        <v>171</v>
      </c>
      <c r="S14" t="s">
        <v>164</v>
      </c>
      <c r="W14" t="s">
        <v>174</v>
      </c>
      <c r="X14">
        <v>5.5</v>
      </c>
      <c r="Y14" t="s">
        <v>175</v>
      </c>
      <c r="Z14" t="s">
        <v>176</v>
      </c>
    </row>
    <row r="15" spans="1:26" ht="15.75" customHeight="1" thickBot="1" x14ac:dyDescent="0.25">
      <c r="A15" s="98"/>
      <c r="B15" s="100"/>
      <c r="C15" s="56" t="str">
        <f>'Zadávací LIST1'!E7&amp;" "&amp;'Zadávací LIST1'!F7&amp;" "&amp;'Zadávací LIST1'!D7</f>
        <v>Min. 200 mm</v>
      </c>
      <c r="D15" s="93" t="s">
        <v>141</v>
      </c>
      <c r="F15" s="98"/>
      <c r="G15" s="100"/>
      <c r="H15" s="56" t="str">
        <f t="shared" si="2"/>
        <v>Min. 200 mm</v>
      </c>
      <c r="I15" s="41"/>
      <c r="K15" s="65" t="s">
        <v>28</v>
      </c>
      <c r="L15" s="67" t="e">
        <f>#REF!</f>
        <v>#REF!</v>
      </c>
      <c r="N15" t="s">
        <v>182</v>
      </c>
      <c r="O15" s="52" t="s">
        <v>163</v>
      </c>
      <c r="P15">
        <v>6.5</v>
      </c>
      <c r="Q15" t="str">
        <f t="shared" si="0"/>
        <v>E6,5</v>
      </c>
      <c r="R15" t="s">
        <v>171</v>
      </c>
      <c r="S15" t="s">
        <v>164</v>
      </c>
      <c r="W15" t="s">
        <v>174</v>
      </c>
      <c r="X15">
        <v>6</v>
      </c>
      <c r="Y15" t="s">
        <v>175</v>
      </c>
      <c r="Z15" t="s">
        <v>176</v>
      </c>
    </row>
    <row r="16" spans="1:26" ht="15" customHeight="1" x14ac:dyDescent="0.2">
      <c r="A16" s="97" t="s">
        <v>24</v>
      </c>
      <c r="B16" s="99" t="e">
        <f>#REF!</f>
        <v>#REF!</v>
      </c>
      <c r="C16" s="52" t="str">
        <f>IF('Zadávací LIST1'!E8="min.","MAXIMÁLNÍ","MINIMÁLNÍ")</f>
        <v>MAXIMÁLNÍ</v>
      </c>
      <c r="D16" s="92" t="e">
        <f>#REF!</f>
        <v>#REF!</v>
      </c>
      <c r="F16" s="97" t="s">
        <v>24</v>
      </c>
      <c r="G16" s="107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5" t="s">
        <v>45</v>
      </c>
      <c r="L16" s="67" t="e">
        <f>#REF!</f>
        <v>#REF!</v>
      </c>
      <c r="N16" t="s">
        <v>170</v>
      </c>
      <c r="O16" s="52" t="s">
        <v>163</v>
      </c>
      <c r="P16">
        <v>7</v>
      </c>
      <c r="Q16" t="str">
        <f t="shared" si="0"/>
        <v>E7</v>
      </c>
      <c r="R16" t="s">
        <v>171</v>
      </c>
      <c r="S16" t="s">
        <v>164</v>
      </c>
      <c r="W16" t="s">
        <v>174</v>
      </c>
      <c r="X16">
        <v>6.5</v>
      </c>
      <c r="Y16" t="s">
        <v>175</v>
      </c>
      <c r="Z16" t="s">
        <v>176</v>
      </c>
    </row>
    <row r="17" spans="1:26" ht="15.75" customHeight="1" thickBot="1" x14ac:dyDescent="0.25">
      <c r="A17" s="98"/>
      <c r="B17" s="100"/>
      <c r="C17" s="56" t="str">
        <f>'Zadávací LIST1'!E8&amp;" "&amp;'Zadávací LIST1'!F8&amp;" "&amp;'Zadávací LIST1'!D8</f>
        <v>Min. 100-50 mm</v>
      </c>
      <c r="D17" s="93" t="s">
        <v>142</v>
      </c>
      <c r="F17" s="98"/>
      <c r="G17" s="100"/>
      <c r="H17" s="56" t="str">
        <f t="shared" si="2"/>
        <v>Min. 100-50 mm</v>
      </c>
      <c r="I17" s="41"/>
      <c r="K17" s="65" t="s">
        <v>46</v>
      </c>
      <c r="L17" s="67" t="e">
        <f>#REF!</f>
        <v>#REF!</v>
      </c>
      <c r="N17" t="s">
        <v>183</v>
      </c>
      <c r="O17" s="52" t="s">
        <v>163</v>
      </c>
      <c r="P17">
        <v>7.5</v>
      </c>
      <c r="Q17" t="str">
        <f t="shared" si="0"/>
        <v>E7,5</v>
      </c>
      <c r="R17" t="s">
        <v>171</v>
      </c>
      <c r="S17" t="s">
        <v>164</v>
      </c>
      <c r="W17" t="s">
        <v>174</v>
      </c>
      <c r="X17">
        <v>7</v>
      </c>
      <c r="Y17" t="s">
        <v>175</v>
      </c>
      <c r="Z17" t="s">
        <v>176</v>
      </c>
    </row>
    <row r="18" spans="1:26" ht="15" customHeight="1" x14ac:dyDescent="0.2">
      <c r="A18" s="97" t="s">
        <v>29</v>
      </c>
      <c r="B18" s="99" t="e">
        <f>#REF!</f>
        <v>#REF!</v>
      </c>
      <c r="C18" s="52" t="str">
        <f>IF('Zadávací LIST1'!E9="min.","MAXIMÁLNÍ","MINIMÁLNÍ")</f>
        <v>MAXIMÁLNÍ</v>
      </c>
      <c r="D18" s="92" t="e">
        <f>#REF!</f>
        <v>#REF!</v>
      </c>
      <c r="F18" s="97" t="s">
        <v>29</v>
      </c>
      <c r="G18" s="107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5" t="s">
        <v>47</v>
      </c>
      <c r="L18" s="67" t="e">
        <f>#REF!</f>
        <v>#REF!</v>
      </c>
      <c r="N18" t="s">
        <v>184</v>
      </c>
      <c r="O18" s="52" t="s">
        <v>163</v>
      </c>
      <c r="P18">
        <v>8</v>
      </c>
      <c r="Q18" t="str">
        <f t="shared" si="0"/>
        <v>E8</v>
      </c>
      <c r="R18" t="s">
        <v>171</v>
      </c>
      <c r="S18" t="s">
        <v>164</v>
      </c>
      <c r="W18" t="s">
        <v>174</v>
      </c>
      <c r="X18">
        <v>7.5</v>
      </c>
      <c r="Y18" t="s">
        <v>175</v>
      </c>
      <c r="Z18" t="s">
        <v>176</v>
      </c>
    </row>
    <row r="19" spans="1:26" ht="15.75" customHeight="1" thickBot="1" x14ac:dyDescent="0.25">
      <c r="A19" s="98"/>
      <c r="B19" s="100"/>
      <c r="C19" s="56" t="str">
        <f>'Zadávací LIST1'!E9&amp;" "&amp;'Zadávací LIST1'!F9&amp;" "&amp;'Zadávací LIST1'!D9</f>
        <v>Min. 100+50 mm</v>
      </c>
      <c r="D19" s="93" t="s">
        <v>143</v>
      </c>
      <c r="F19" s="98"/>
      <c r="G19" s="100"/>
      <c r="H19" s="56" t="str">
        <f t="shared" si="2"/>
        <v>Min. 100+50 mm</v>
      </c>
      <c r="I19" s="41"/>
      <c r="K19" s="65" t="s">
        <v>48</v>
      </c>
      <c r="L19" s="67" t="e">
        <f>#REF!</f>
        <v>#REF!</v>
      </c>
      <c r="N19" t="s">
        <v>185</v>
      </c>
      <c r="O19" s="52" t="s">
        <v>163</v>
      </c>
      <c r="P19">
        <v>8.5</v>
      </c>
      <c r="Q19" t="str">
        <f t="shared" si="0"/>
        <v>E8,5</v>
      </c>
      <c r="R19" t="s">
        <v>171</v>
      </c>
      <c r="S19" t="s">
        <v>164</v>
      </c>
      <c r="W19" t="s">
        <v>174</v>
      </c>
      <c r="X19">
        <v>8</v>
      </c>
      <c r="Y19" t="s">
        <v>175</v>
      </c>
      <c r="Z19" t="s">
        <v>176</v>
      </c>
    </row>
    <row r="20" spans="1:26" ht="15" customHeight="1" x14ac:dyDescent="0.2">
      <c r="A20" s="97" t="s">
        <v>25</v>
      </c>
      <c r="B20" s="99" t="e">
        <f>#REF!</f>
        <v>#REF!</v>
      </c>
      <c r="C20" s="52" t="str">
        <f>IF('Zadávací LIST1'!E10="min.","MAXIMÁLNÍ","MINIMÁLNÍ")</f>
        <v>MAXIMÁLNÍ</v>
      </c>
      <c r="D20" s="92" t="e">
        <f>#REF!</f>
        <v>#REF!</v>
      </c>
      <c r="F20" s="97" t="s">
        <v>25</v>
      </c>
      <c r="G20" s="107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5" t="s">
        <v>49</v>
      </c>
      <c r="L20" s="67" t="e">
        <f>#REF!</f>
        <v>#REF!</v>
      </c>
      <c r="N20" t="s">
        <v>186</v>
      </c>
      <c r="O20" s="52" t="s">
        <v>163</v>
      </c>
      <c r="P20">
        <v>9</v>
      </c>
      <c r="Q20" t="str">
        <f t="shared" si="0"/>
        <v>E9</v>
      </c>
      <c r="R20" t="s">
        <v>171</v>
      </c>
      <c r="S20" t="s">
        <v>164</v>
      </c>
      <c r="W20" t="s">
        <v>174</v>
      </c>
      <c r="X20">
        <v>8.5</v>
      </c>
      <c r="Y20" t="s">
        <v>175</v>
      </c>
      <c r="Z20" t="s">
        <v>176</v>
      </c>
    </row>
    <row r="21" spans="1:26" ht="15.75" customHeight="1" thickBot="1" x14ac:dyDescent="0.25">
      <c r="A21" s="98"/>
      <c r="B21" s="100"/>
      <c r="C21" s="56" t="str">
        <f>'Zadávací LIST1'!E10&amp;" "&amp;'Zadávací LIST1'!F10&amp;" "&amp;'Zadávací LIST1'!D10</f>
        <v>Min. 550 mm</v>
      </c>
      <c r="D21" s="93" t="s">
        <v>144</v>
      </c>
      <c r="F21" s="98"/>
      <c r="G21" s="100"/>
      <c r="H21" s="56" t="str">
        <f t="shared" si="2"/>
        <v>Min. 550 mm</v>
      </c>
      <c r="I21" s="41"/>
      <c r="K21" s="65" t="s">
        <v>50</v>
      </c>
      <c r="L21" s="67" t="e">
        <f>#REF!</f>
        <v>#REF!</v>
      </c>
      <c r="N21" t="s">
        <v>187</v>
      </c>
      <c r="O21" s="52" t="s">
        <v>163</v>
      </c>
      <c r="P21">
        <v>9.5</v>
      </c>
      <c r="Q21" t="str">
        <f t="shared" si="0"/>
        <v>E9,5</v>
      </c>
      <c r="R21" t="s">
        <v>171</v>
      </c>
      <c r="S21" t="s">
        <v>164</v>
      </c>
      <c r="W21" t="s">
        <v>174</v>
      </c>
      <c r="X21">
        <v>9</v>
      </c>
      <c r="Y21" t="s">
        <v>175</v>
      </c>
      <c r="Z21" t="s">
        <v>176</v>
      </c>
    </row>
    <row r="22" spans="1:26" ht="15" customHeight="1" x14ac:dyDescent="0.2">
      <c r="A22" s="97" t="s">
        <v>26</v>
      </c>
      <c r="B22" s="99" t="e">
        <f>#REF!</f>
        <v>#REF!</v>
      </c>
      <c r="C22" s="52" t="str">
        <f>IF('Zadávací LIST1'!E11="min.","MAXIMÁLNÍ","MINIMÁLNÍ")</f>
        <v>MAXIMÁLNÍ</v>
      </c>
      <c r="D22" s="92" t="e">
        <f>#REF!</f>
        <v>#REF!</v>
      </c>
      <c r="F22" s="97" t="s">
        <v>26</v>
      </c>
      <c r="G22" s="107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5" t="s">
        <v>51</v>
      </c>
      <c r="L22" s="67" t="e">
        <f>#REF!</f>
        <v>#REF!</v>
      </c>
      <c r="N22" t="s">
        <v>188</v>
      </c>
      <c r="O22" s="52" t="s">
        <v>163</v>
      </c>
      <c r="P22">
        <v>10</v>
      </c>
      <c r="Q22" t="str">
        <f t="shared" si="0"/>
        <v>E10</v>
      </c>
      <c r="R22" t="s">
        <v>171</v>
      </c>
      <c r="S22" t="s">
        <v>164</v>
      </c>
      <c r="W22" t="s">
        <v>174</v>
      </c>
      <c r="X22">
        <v>9.5</v>
      </c>
      <c r="Y22" t="s">
        <v>175</v>
      </c>
      <c r="Z22" t="s">
        <v>176</v>
      </c>
    </row>
    <row r="23" spans="1:26" ht="15.75" customHeight="1" thickBot="1" x14ac:dyDescent="0.25">
      <c r="A23" s="98"/>
      <c r="B23" s="100"/>
      <c r="C23" s="56" t="str">
        <f>'Zadávací LIST1'!E11&amp;" "&amp;'Zadávací LIST1'!F11&amp;" "&amp;'Zadávací LIST1'!D11</f>
        <v>Min. 30000 mm/min</v>
      </c>
      <c r="D23" s="93" t="s">
        <v>145</v>
      </c>
      <c r="F23" s="98"/>
      <c r="G23" s="100"/>
      <c r="H23" s="56" t="str">
        <f t="shared" si="2"/>
        <v>Min. 30000 mm/min</v>
      </c>
      <c r="I23" s="41"/>
      <c r="K23" s="65" t="s">
        <v>52</v>
      </c>
      <c r="L23" s="67" t="e">
        <f>#REF!</f>
        <v>#REF!</v>
      </c>
      <c r="N23" t="s">
        <v>189</v>
      </c>
      <c r="O23" s="52" t="s">
        <v>163</v>
      </c>
      <c r="P23">
        <v>10.5</v>
      </c>
      <c r="Q23" t="str">
        <f t="shared" si="0"/>
        <v>E10,5</v>
      </c>
      <c r="R23" t="s">
        <v>171</v>
      </c>
      <c r="S23" t="s">
        <v>164</v>
      </c>
      <c r="W23" t="s">
        <v>174</v>
      </c>
      <c r="X23">
        <v>10</v>
      </c>
      <c r="Y23" t="s">
        <v>175</v>
      </c>
      <c r="Z23" t="s">
        <v>176</v>
      </c>
    </row>
    <row r="24" spans="1:26" ht="15" customHeight="1" x14ac:dyDescent="0.2">
      <c r="A24" s="97" t="s">
        <v>27</v>
      </c>
      <c r="B24" s="99" t="e">
        <f>#REF!</f>
        <v>#REF!</v>
      </c>
      <c r="C24" s="52" t="str">
        <f>IF('Zadávací LIST1'!E12="min.","MAXIMÁLNÍ","MINIMÁLNÍ")</f>
        <v>MAXIMÁLNÍ</v>
      </c>
      <c r="D24" s="92" t="e">
        <f>#REF!</f>
        <v>#REF!</v>
      </c>
      <c r="F24" s="97" t="s">
        <v>27</v>
      </c>
      <c r="G24" s="107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5" t="s">
        <v>30</v>
      </c>
      <c r="L24" s="67" t="e">
        <f>#REF!</f>
        <v>#REF!</v>
      </c>
      <c r="N24" t="s">
        <v>190</v>
      </c>
      <c r="O24" s="52" t="s">
        <v>163</v>
      </c>
      <c r="P24">
        <v>11</v>
      </c>
      <c r="Q24" t="str">
        <f t="shared" si="0"/>
        <v>E11</v>
      </c>
      <c r="R24" t="s">
        <v>171</v>
      </c>
      <c r="S24" t="s">
        <v>164</v>
      </c>
      <c r="W24" t="s">
        <v>174</v>
      </c>
      <c r="X24">
        <v>10.5</v>
      </c>
      <c r="Y24" t="s">
        <v>175</v>
      </c>
      <c r="Z24" t="s">
        <v>176</v>
      </c>
    </row>
    <row r="25" spans="1:26" ht="15.75" customHeight="1" thickBot="1" x14ac:dyDescent="0.25">
      <c r="A25" s="98"/>
      <c r="B25" s="100"/>
      <c r="C25" s="56" t="str">
        <f>'Zadávací LIST1'!E12&amp;" "&amp;'Zadávací LIST1'!F12&amp;" "&amp;'Zadávací LIST1'!D12</f>
        <v>Min. 10000 mm/min</v>
      </c>
      <c r="D25" s="93" t="s">
        <v>146</v>
      </c>
      <c r="F25" s="98"/>
      <c r="G25" s="100"/>
      <c r="H25" s="56" t="str">
        <f t="shared" si="2"/>
        <v>Min. 10000 mm/min</v>
      </c>
      <c r="I25" s="41"/>
      <c r="K25" s="65" t="s">
        <v>31</v>
      </c>
      <c r="L25" s="67" t="e">
        <f>#REF!</f>
        <v>#REF!</v>
      </c>
      <c r="N25" t="s">
        <v>191</v>
      </c>
      <c r="O25" s="52" t="s">
        <v>163</v>
      </c>
      <c r="P25">
        <v>11.5</v>
      </c>
      <c r="Q25" t="str">
        <f t="shared" si="0"/>
        <v>E11,5</v>
      </c>
      <c r="R25" t="s">
        <v>171</v>
      </c>
      <c r="S25" t="s">
        <v>164</v>
      </c>
      <c r="W25" t="s">
        <v>174</v>
      </c>
      <c r="X25">
        <v>11</v>
      </c>
      <c r="Y25" t="s">
        <v>175</v>
      </c>
      <c r="Z25" t="s">
        <v>176</v>
      </c>
    </row>
    <row r="26" spans="1:26" ht="15" customHeight="1" x14ac:dyDescent="0.2">
      <c r="A26" s="97" t="s">
        <v>28</v>
      </c>
      <c r="B26" s="99" t="e">
        <f>#REF!</f>
        <v>#REF!</v>
      </c>
      <c r="C26" s="52" t="str">
        <f>IF('Zadávací LIST1'!E13="min.","MAXIMÁLNÍ","MINIMÁLNÍ")</f>
        <v>MAXIMÁLNÍ</v>
      </c>
      <c r="D26" s="92" t="e">
        <f>#REF!</f>
        <v>#REF!</v>
      </c>
      <c r="F26" s="97" t="s">
        <v>28</v>
      </c>
      <c r="G26" s="107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5" t="s">
        <v>32</v>
      </c>
      <c r="L26" s="67" t="e">
        <f>#REF!</f>
        <v>#REF!</v>
      </c>
      <c r="N26" t="s">
        <v>192</v>
      </c>
      <c r="O26" s="52" t="s">
        <v>163</v>
      </c>
      <c r="P26">
        <v>12</v>
      </c>
      <c r="Q26" t="str">
        <f t="shared" si="0"/>
        <v>E12</v>
      </c>
      <c r="R26" t="s">
        <v>171</v>
      </c>
      <c r="S26" t="s">
        <v>164</v>
      </c>
      <c r="W26" t="s">
        <v>174</v>
      </c>
      <c r="X26">
        <v>11.5</v>
      </c>
      <c r="Y26" t="s">
        <v>175</v>
      </c>
      <c r="Z26" t="s">
        <v>176</v>
      </c>
    </row>
    <row r="27" spans="1:26" ht="15.75" customHeight="1" thickBot="1" x14ac:dyDescent="0.25">
      <c r="A27" s="98"/>
      <c r="B27" s="100"/>
      <c r="C27" s="56" t="str">
        <f>'Zadávací LIST1'!E13&amp;" "&amp;'Zadávací LIST1'!F13&amp;" "&amp;'Zadávací LIST1'!D13</f>
        <v>Min. 30000 mm/min</v>
      </c>
      <c r="D27" s="93" t="s">
        <v>147</v>
      </c>
      <c r="F27" s="98"/>
      <c r="G27" s="100"/>
      <c r="H27" s="56" t="str">
        <f t="shared" si="2"/>
        <v>Min. 30000 mm/min</v>
      </c>
      <c r="I27" s="41"/>
      <c r="K27" s="65" t="s">
        <v>53</v>
      </c>
      <c r="L27" s="67" t="e">
        <f>#REF!</f>
        <v>#REF!</v>
      </c>
      <c r="N27" t="s">
        <v>193</v>
      </c>
      <c r="O27" s="52" t="s">
        <v>163</v>
      </c>
      <c r="P27">
        <v>12.5</v>
      </c>
      <c r="Q27" t="str">
        <f t="shared" si="0"/>
        <v>E12,5</v>
      </c>
      <c r="R27" t="s">
        <v>171</v>
      </c>
      <c r="S27" t="s">
        <v>164</v>
      </c>
      <c r="W27" t="s">
        <v>174</v>
      </c>
      <c r="X27">
        <v>12</v>
      </c>
      <c r="Y27" t="s">
        <v>175</v>
      </c>
      <c r="Z27" t="s">
        <v>176</v>
      </c>
    </row>
    <row r="28" spans="1:26" ht="15" customHeight="1" x14ac:dyDescent="0.2">
      <c r="A28" s="97" t="s">
        <v>45</v>
      </c>
      <c r="B28" s="99" t="e">
        <f>#REF!</f>
        <v>#REF!</v>
      </c>
      <c r="C28" s="52" t="str">
        <f>IF('Zadávací LIST1'!E14="min.","MAXIMÁLNÍ","MINIMÁLNÍ")</f>
        <v>MAXIMÁLNÍ</v>
      </c>
      <c r="D28" s="92" t="e">
        <f>#REF!</f>
        <v>#REF!</v>
      </c>
      <c r="F28" s="97" t="s">
        <v>45</v>
      </c>
      <c r="G28" s="107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5" t="s">
        <v>54</v>
      </c>
      <c r="L28" s="67" t="e">
        <f>#REF!</f>
        <v>#REF!</v>
      </c>
      <c r="N28" t="s">
        <v>194</v>
      </c>
      <c r="O28" s="52" t="s">
        <v>163</v>
      </c>
      <c r="P28">
        <v>13</v>
      </c>
      <c r="Q28" t="str">
        <f t="shared" si="0"/>
        <v>E13</v>
      </c>
      <c r="R28" t="s">
        <v>171</v>
      </c>
      <c r="S28" t="s">
        <v>164</v>
      </c>
      <c r="W28" t="s">
        <v>174</v>
      </c>
      <c r="X28">
        <v>12.5</v>
      </c>
      <c r="Y28" t="s">
        <v>175</v>
      </c>
      <c r="Z28" t="s">
        <v>176</v>
      </c>
    </row>
    <row r="29" spans="1:26" ht="15.75" customHeight="1" thickBot="1" x14ac:dyDescent="0.25">
      <c r="A29" s="98"/>
      <c r="B29" s="100"/>
      <c r="C29" s="56" t="str">
        <f>'Zadávací LIST1'!E14&amp;" "&amp;'Zadávací LIST1'!F14&amp;" "&amp;'Zadávací LIST1'!D14</f>
        <v>Min. 5500 ot/min</v>
      </c>
      <c r="D29" s="93" t="s">
        <v>148</v>
      </c>
      <c r="F29" s="98"/>
      <c r="G29" s="100"/>
      <c r="H29" s="56" t="str">
        <f t="shared" si="2"/>
        <v>Min. 5500 ot/min</v>
      </c>
      <c r="I29" s="41"/>
      <c r="K29" s="65" t="s">
        <v>109</v>
      </c>
      <c r="L29" s="67" t="e">
        <f>#REF!</f>
        <v>#REF!</v>
      </c>
      <c r="N29" t="s">
        <v>195</v>
      </c>
      <c r="O29" s="52" t="s">
        <v>163</v>
      </c>
      <c r="P29">
        <v>13.5</v>
      </c>
      <c r="Q29" t="str">
        <f t="shared" si="0"/>
        <v>E13,5</v>
      </c>
      <c r="R29" t="s">
        <v>171</v>
      </c>
      <c r="S29" t="s">
        <v>164</v>
      </c>
      <c r="W29" t="s">
        <v>174</v>
      </c>
      <c r="X29">
        <v>13</v>
      </c>
      <c r="Y29" t="s">
        <v>175</v>
      </c>
      <c r="Z29" t="s">
        <v>176</v>
      </c>
    </row>
    <row r="30" spans="1:26" ht="15" customHeight="1" x14ac:dyDescent="0.2">
      <c r="A30" s="97" t="s">
        <v>46</v>
      </c>
      <c r="B30" s="99" t="e">
        <f>#REF!</f>
        <v>#REF!</v>
      </c>
      <c r="C30" s="52" t="str">
        <f>IF('Zadávací LIST1'!E15="min.","MAXIMÁLNÍ","MINIMÁLNÍ")</f>
        <v>MAXIMÁLNÍ</v>
      </c>
      <c r="D30" s="92" t="e">
        <f>#REF!</f>
        <v>#REF!</v>
      </c>
      <c r="F30" s="97" t="s">
        <v>46</v>
      </c>
      <c r="G30" s="107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5" t="s">
        <v>111</v>
      </c>
      <c r="L30" s="67" t="e">
        <f>#REF!</f>
        <v>#REF!</v>
      </c>
      <c r="N30" t="s">
        <v>196</v>
      </c>
      <c r="O30" s="52" t="s">
        <v>163</v>
      </c>
      <c r="P30">
        <v>14</v>
      </c>
      <c r="Q30" t="str">
        <f t="shared" si="0"/>
        <v>E14</v>
      </c>
      <c r="R30" t="s">
        <v>171</v>
      </c>
      <c r="S30" t="s">
        <v>164</v>
      </c>
      <c r="W30" t="s">
        <v>174</v>
      </c>
      <c r="X30">
        <v>13.5</v>
      </c>
      <c r="Y30" t="s">
        <v>175</v>
      </c>
      <c r="Z30" t="s">
        <v>176</v>
      </c>
    </row>
    <row r="31" spans="1:26" ht="15.75" customHeight="1" thickBot="1" x14ac:dyDescent="0.25">
      <c r="A31" s="98"/>
      <c r="B31" s="100"/>
      <c r="C31" s="56" t="str">
        <f>'Zadávací LIST1'!E15&amp;" "&amp;'Zadávací LIST1'!F15&amp;" "&amp;'Zadávací LIST1'!D15</f>
        <v>Min. 120 Nm</v>
      </c>
      <c r="D31" s="93" t="s">
        <v>149</v>
      </c>
      <c r="F31" s="98"/>
      <c r="G31" s="100"/>
      <c r="H31" s="56" t="str">
        <f t="shared" si="2"/>
        <v>Min. 120 Nm</v>
      </c>
      <c r="I31" s="41"/>
      <c r="K31" s="65" t="s">
        <v>112</v>
      </c>
      <c r="L31" s="67" t="e">
        <f>#REF!</f>
        <v>#REF!</v>
      </c>
      <c r="N31" t="s">
        <v>197</v>
      </c>
      <c r="O31" s="52" t="s">
        <v>163</v>
      </c>
      <c r="P31">
        <v>14.5</v>
      </c>
      <c r="Q31" t="str">
        <f t="shared" si="0"/>
        <v>E14,5</v>
      </c>
      <c r="R31" t="s">
        <v>171</v>
      </c>
      <c r="S31" t="s">
        <v>164</v>
      </c>
      <c r="W31" t="s">
        <v>174</v>
      </c>
      <c r="X31">
        <v>14</v>
      </c>
      <c r="Y31" t="s">
        <v>175</v>
      </c>
      <c r="Z31" t="s">
        <v>176</v>
      </c>
    </row>
    <row r="32" spans="1:26" ht="15" customHeight="1" x14ac:dyDescent="0.2">
      <c r="A32" s="97" t="s">
        <v>47</v>
      </c>
      <c r="B32" s="99" t="e">
        <f>#REF!</f>
        <v>#REF!</v>
      </c>
      <c r="C32" s="52" t="str">
        <f>IF('Zadávací LIST1'!E16="min.","MAXIMÁLNÍ","MINIMÁLNÍ")</f>
        <v>MAXIMÁLNÍ</v>
      </c>
      <c r="D32" s="92" t="e">
        <f>#REF!</f>
        <v>#REF!</v>
      </c>
      <c r="F32" s="97" t="s">
        <v>47</v>
      </c>
      <c r="G32" s="107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5" t="s">
        <v>113</v>
      </c>
      <c r="L32" s="67" t="e">
        <f>#REF!</f>
        <v>#REF!</v>
      </c>
      <c r="N32" t="s">
        <v>198</v>
      </c>
      <c r="O32" s="52" t="s">
        <v>163</v>
      </c>
      <c r="P32">
        <v>15</v>
      </c>
      <c r="Q32" t="str">
        <f t="shared" si="0"/>
        <v>E15</v>
      </c>
      <c r="R32" t="s">
        <v>171</v>
      </c>
      <c r="S32" t="s">
        <v>164</v>
      </c>
      <c r="W32" t="s">
        <v>174</v>
      </c>
      <c r="X32">
        <v>14.5</v>
      </c>
      <c r="Y32" t="s">
        <v>175</v>
      </c>
      <c r="Z32" t="s">
        <v>176</v>
      </c>
    </row>
    <row r="33" spans="1:26" ht="23.25" thickBot="1" x14ac:dyDescent="0.25">
      <c r="A33" s="98"/>
      <c r="B33" s="100"/>
      <c r="C33" s="56" t="str">
        <f>'Zadávací LIST1'!E16&amp;" "&amp;'Zadávací LIST1'!F16&amp;" "&amp;'Zadávací LIST1'!D16</f>
        <v>Min. 13 kW</v>
      </c>
      <c r="D33" s="93" t="s">
        <v>150</v>
      </c>
      <c r="F33" s="98"/>
      <c r="G33" s="100"/>
      <c r="H33" s="56" t="str">
        <f t="shared" si="2"/>
        <v>Min. 13 kW</v>
      </c>
      <c r="I33" s="41"/>
      <c r="K33" s="65" t="s">
        <v>114</v>
      </c>
      <c r="L33" s="67" t="e">
        <f>#REF!</f>
        <v>#REF!</v>
      </c>
      <c r="N33" t="s">
        <v>199</v>
      </c>
      <c r="O33" s="52" t="s">
        <v>163</v>
      </c>
      <c r="P33">
        <v>15.5</v>
      </c>
      <c r="Q33" t="str">
        <f t="shared" si="0"/>
        <v>E15,5</v>
      </c>
      <c r="R33" t="s">
        <v>171</v>
      </c>
      <c r="S33" t="s">
        <v>164</v>
      </c>
      <c r="W33" t="s">
        <v>174</v>
      </c>
      <c r="X33">
        <v>15</v>
      </c>
      <c r="Y33" t="s">
        <v>175</v>
      </c>
      <c r="Z33" t="s">
        <v>176</v>
      </c>
    </row>
    <row r="34" spans="1:26" ht="15" customHeight="1" x14ac:dyDescent="0.2">
      <c r="A34" s="97" t="s">
        <v>48</v>
      </c>
      <c r="B34" s="99" t="e">
        <f>#REF!</f>
        <v>#REF!</v>
      </c>
      <c r="C34" s="52" t="str">
        <f>IF('Zadávací LIST1'!E17="min.","MAXIMÁLNÍ","MINIMÁLNÍ")</f>
        <v>MAXIMÁLNÍ</v>
      </c>
      <c r="D34" s="92" t="e">
        <f>#REF!</f>
        <v>#REF!</v>
      </c>
      <c r="F34" s="97" t="s">
        <v>48</v>
      </c>
      <c r="G34" s="107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200</v>
      </c>
      <c r="O34" s="52" t="s">
        <v>163</v>
      </c>
      <c r="P34">
        <v>16</v>
      </c>
      <c r="Q34" t="str">
        <f t="shared" si="0"/>
        <v>E16</v>
      </c>
      <c r="R34" t="s">
        <v>171</v>
      </c>
      <c r="S34" t="s">
        <v>164</v>
      </c>
      <c r="W34" t="s">
        <v>174</v>
      </c>
      <c r="X34">
        <v>15.5</v>
      </c>
      <c r="Y34" t="s">
        <v>175</v>
      </c>
      <c r="Z34" t="s">
        <v>176</v>
      </c>
    </row>
    <row r="35" spans="1:26" ht="23.25" thickBot="1" x14ac:dyDescent="0.25">
      <c r="A35" s="98"/>
      <c r="B35" s="100"/>
      <c r="C35" s="56" t="str">
        <f>'Zadávací LIST1'!E17&amp;" "&amp;'Zadávací LIST1'!F17&amp;" "&amp;'Zadávací LIST1'!D17</f>
        <v>Min. 5500 ot/min</v>
      </c>
      <c r="D35" s="93" t="s">
        <v>151</v>
      </c>
      <c r="F35" s="98"/>
      <c r="G35" s="100"/>
      <c r="H35" s="56" t="str">
        <f t="shared" si="2"/>
        <v>Min. 5500 ot/min</v>
      </c>
      <c r="I35" s="41"/>
      <c r="N35" t="s">
        <v>201</v>
      </c>
      <c r="O35" s="52" t="s">
        <v>163</v>
      </c>
      <c r="P35">
        <v>16.5</v>
      </c>
      <c r="Q35" t="str">
        <f t="shared" si="0"/>
        <v>E16,5</v>
      </c>
      <c r="R35" t="s">
        <v>171</v>
      </c>
      <c r="S35" t="s">
        <v>164</v>
      </c>
      <c r="W35" t="s">
        <v>174</v>
      </c>
      <c r="X35">
        <v>16</v>
      </c>
      <c r="Y35" t="s">
        <v>175</v>
      </c>
      <c r="Z35" t="s">
        <v>176</v>
      </c>
    </row>
    <row r="36" spans="1:26" ht="15" customHeight="1" x14ac:dyDescent="0.2">
      <c r="A36" s="97" t="s">
        <v>49</v>
      </c>
      <c r="B36" s="99" t="e">
        <f>#REF!</f>
        <v>#REF!</v>
      </c>
      <c r="C36" s="52" t="str">
        <f>IF('Zadávací LIST1'!E18="min.","MAXIMÁLNÍ","MINIMÁLNÍ")</f>
        <v>MAXIMÁLNÍ</v>
      </c>
      <c r="D36" s="92" t="e">
        <f>#REF!</f>
        <v>#REF!</v>
      </c>
      <c r="F36" s="97" t="s">
        <v>49</v>
      </c>
      <c r="G36" s="107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202</v>
      </c>
      <c r="O36" s="52" t="s">
        <v>163</v>
      </c>
      <c r="P36">
        <v>17</v>
      </c>
      <c r="Q36" t="str">
        <f t="shared" ref="Q36:Q62" si="29">"E"&amp;P36</f>
        <v>E17</v>
      </c>
      <c r="R36" t="s">
        <v>171</v>
      </c>
      <c r="S36" t="s">
        <v>164</v>
      </c>
      <c r="W36" t="s">
        <v>174</v>
      </c>
      <c r="X36">
        <v>16.5</v>
      </c>
      <c r="Y36" t="s">
        <v>175</v>
      </c>
      <c r="Z36" t="s">
        <v>176</v>
      </c>
    </row>
    <row r="37" spans="1:26" ht="23.25" thickBot="1" x14ac:dyDescent="0.25">
      <c r="A37" s="98"/>
      <c r="B37" s="100"/>
      <c r="C37" s="56" t="str">
        <f>'Zadávací LIST1'!E18&amp;" "&amp;'Zadávací LIST1'!F18&amp;" "&amp;'Zadávací LIST1'!D18</f>
        <v>Min. 20 Nm</v>
      </c>
      <c r="D37" s="93" t="s">
        <v>152</v>
      </c>
      <c r="F37" s="98"/>
      <c r="G37" s="100"/>
      <c r="H37" s="56" t="str">
        <f t="shared" si="2"/>
        <v>Min. 20 Nm</v>
      </c>
      <c r="I37" s="41"/>
      <c r="N37" t="s">
        <v>203</v>
      </c>
      <c r="O37" s="52" t="s">
        <v>163</v>
      </c>
      <c r="P37">
        <v>17.5</v>
      </c>
      <c r="Q37" t="str">
        <f t="shared" si="29"/>
        <v>E17,5</v>
      </c>
      <c r="R37" t="s">
        <v>171</v>
      </c>
      <c r="S37" t="s">
        <v>164</v>
      </c>
      <c r="W37" t="s">
        <v>174</v>
      </c>
      <c r="X37">
        <v>17</v>
      </c>
      <c r="Y37" t="s">
        <v>175</v>
      </c>
      <c r="Z37" t="s">
        <v>176</v>
      </c>
    </row>
    <row r="38" spans="1:26" ht="22.5" x14ac:dyDescent="0.2">
      <c r="A38" s="97" t="s">
        <v>50</v>
      </c>
      <c r="B38" s="99" t="e">
        <f>#REF!</f>
        <v>#REF!</v>
      </c>
      <c r="C38" s="52" t="str">
        <f>IF('Zadávací LIST1'!E19="min.","MAXIMÁLNÍ","MINIMÁLNÍ")</f>
        <v>MAXIMÁLNÍ</v>
      </c>
      <c r="D38" s="92" t="e">
        <f>#REF!</f>
        <v>#REF!</v>
      </c>
      <c r="F38" s="97" t="s">
        <v>50</v>
      </c>
      <c r="G38" s="107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204</v>
      </c>
      <c r="O38" s="52" t="s">
        <v>163</v>
      </c>
      <c r="P38">
        <v>18</v>
      </c>
      <c r="Q38" t="str">
        <f t="shared" si="29"/>
        <v>E18</v>
      </c>
      <c r="R38" t="s">
        <v>171</v>
      </c>
      <c r="S38" t="s">
        <v>164</v>
      </c>
      <c r="W38" t="s">
        <v>174</v>
      </c>
      <c r="X38">
        <v>17.5</v>
      </c>
      <c r="Y38" t="s">
        <v>175</v>
      </c>
      <c r="Z38" t="s">
        <v>176</v>
      </c>
    </row>
    <row r="39" spans="1:26" ht="23.25" thickBot="1" x14ac:dyDescent="0.25">
      <c r="A39" s="98"/>
      <c r="B39" s="100"/>
      <c r="C39" s="56" t="str">
        <f>'Zadávací LIST1'!E19&amp;" "&amp;'Zadávací LIST1'!F19&amp;" "&amp;'Zadávací LIST1'!D19</f>
        <v>Min. 5500 ot/min</v>
      </c>
      <c r="D39" s="93" t="s">
        <v>153</v>
      </c>
      <c r="F39" s="98"/>
      <c r="G39" s="100"/>
      <c r="H39" s="56" t="str">
        <f t="shared" si="2"/>
        <v>Min. 5500 ot/min</v>
      </c>
      <c r="I39" s="41"/>
      <c r="N39" t="s">
        <v>205</v>
      </c>
      <c r="O39" s="52" t="s">
        <v>163</v>
      </c>
      <c r="P39">
        <v>18.5</v>
      </c>
      <c r="Q39" t="str">
        <f t="shared" si="29"/>
        <v>E18,5</v>
      </c>
      <c r="R39" t="s">
        <v>171</v>
      </c>
      <c r="S39" t="s">
        <v>164</v>
      </c>
      <c r="W39" t="s">
        <v>174</v>
      </c>
      <c r="X39">
        <v>18</v>
      </c>
      <c r="Y39" t="s">
        <v>175</v>
      </c>
      <c r="Z39" t="s">
        <v>176</v>
      </c>
    </row>
    <row r="40" spans="1:26" ht="15" customHeight="1" x14ac:dyDescent="0.2">
      <c r="A40" s="97" t="s">
        <v>51</v>
      </c>
      <c r="B40" s="99" t="e">
        <f>#REF!</f>
        <v>#REF!</v>
      </c>
      <c r="C40" s="52" t="str">
        <f>IF('Zadávací LIST1'!E20="min.","MAXIMÁLNÍ","MINIMÁLNÍ")</f>
        <v>MAXIMÁLNÍ</v>
      </c>
      <c r="D40" s="92" t="e">
        <f>#REF!</f>
        <v>#REF!</v>
      </c>
      <c r="F40" s="97" t="s">
        <v>51</v>
      </c>
      <c r="G40" s="107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206</v>
      </c>
      <c r="O40" s="52" t="s">
        <v>163</v>
      </c>
      <c r="P40">
        <v>19</v>
      </c>
      <c r="Q40" t="str">
        <f t="shared" si="29"/>
        <v>E19</v>
      </c>
      <c r="R40" t="s">
        <v>171</v>
      </c>
      <c r="S40" t="s">
        <v>164</v>
      </c>
      <c r="W40" t="s">
        <v>174</v>
      </c>
      <c r="X40">
        <v>18.5</v>
      </c>
      <c r="Y40" t="s">
        <v>175</v>
      </c>
      <c r="Z40" t="s">
        <v>176</v>
      </c>
    </row>
    <row r="41" spans="1:26" ht="23.25" thickBot="1" x14ac:dyDescent="0.25">
      <c r="A41" s="98"/>
      <c r="B41" s="100"/>
      <c r="C41" s="56" t="str">
        <f>'Zadávací LIST1'!E20&amp;" "&amp;'Zadávací LIST1'!F20&amp;" "&amp;'Zadávací LIST1'!D20</f>
        <v>Min. 120 Nm</v>
      </c>
      <c r="D41" s="93" t="s">
        <v>154</v>
      </c>
      <c r="F41" s="98"/>
      <c r="G41" s="100"/>
      <c r="H41" s="56" t="str">
        <f t="shared" si="2"/>
        <v>Min. 120 Nm</v>
      </c>
      <c r="I41" s="41"/>
      <c r="N41" t="s">
        <v>207</v>
      </c>
      <c r="O41" s="52" t="s">
        <v>163</v>
      </c>
      <c r="P41">
        <v>19.5</v>
      </c>
      <c r="Q41" t="str">
        <f t="shared" si="29"/>
        <v>E19,5</v>
      </c>
      <c r="R41" t="s">
        <v>171</v>
      </c>
      <c r="S41" t="s">
        <v>164</v>
      </c>
      <c r="W41" t="s">
        <v>174</v>
      </c>
      <c r="X41">
        <v>19</v>
      </c>
      <c r="Y41" t="s">
        <v>175</v>
      </c>
      <c r="Z41" t="s">
        <v>176</v>
      </c>
    </row>
    <row r="42" spans="1:26" ht="15" customHeight="1" x14ac:dyDescent="0.2">
      <c r="A42" s="97" t="s">
        <v>52</v>
      </c>
      <c r="B42" s="99" t="e">
        <f>#REF!</f>
        <v>#REF!</v>
      </c>
      <c r="C42" s="52" t="str">
        <f>IF('Zadávací LIST1'!E21="min.","MAXIMÁLNÍ","MINIMÁLNÍ")</f>
        <v>MAXIMÁLNÍ</v>
      </c>
      <c r="D42" s="92" t="e">
        <f>#REF!</f>
        <v>#REF!</v>
      </c>
      <c r="F42" s="97" t="s">
        <v>52</v>
      </c>
      <c r="G42" s="107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208</v>
      </c>
      <c r="O42" s="52" t="s">
        <v>163</v>
      </c>
      <c r="P42">
        <v>20</v>
      </c>
      <c r="Q42" t="str">
        <f t="shared" si="29"/>
        <v>E20</v>
      </c>
      <c r="R42" t="s">
        <v>171</v>
      </c>
      <c r="S42" t="s">
        <v>164</v>
      </c>
      <c r="W42" t="s">
        <v>174</v>
      </c>
      <c r="X42">
        <v>19.5</v>
      </c>
      <c r="Y42" t="s">
        <v>175</v>
      </c>
      <c r="Z42" t="s">
        <v>176</v>
      </c>
    </row>
    <row r="43" spans="1:26" ht="23.25" thickBot="1" x14ac:dyDescent="0.25">
      <c r="A43" s="98"/>
      <c r="B43" s="100"/>
      <c r="C43" s="56" t="str">
        <f>'Zadávací LIST1'!E21&amp;" "&amp;'Zadávací LIST1'!F21&amp;" "&amp;'Zadávací LIST1'!D21</f>
        <v>Min. 13 kW</v>
      </c>
      <c r="D43" s="93" t="s">
        <v>155</v>
      </c>
      <c r="F43" s="98"/>
      <c r="G43" s="100"/>
      <c r="H43" s="56" t="str">
        <f t="shared" si="2"/>
        <v>Min. 13 kW</v>
      </c>
      <c r="I43" s="41"/>
      <c r="N43" t="s">
        <v>209</v>
      </c>
      <c r="O43" s="52" t="s">
        <v>163</v>
      </c>
      <c r="P43">
        <v>20.5</v>
      </c>
      <c r="Q43" t="str">
        <f t="shared" si="29"/>
        <v>E20,5</v>
      </c>
      <c r="R43" t="s">
        <v>171</v>
      </c>
      <c r="S43" t="s">
        <v>164</v>
      </c>
      <c r="W43" t="s">
        <v>174</v>
      </c>
      <c r="X43">
        <v>20</v>
      </c>
      <c r="Y43" t="s">
        <v>175</v>
      </c>
      <c r="Z43" t="s">
        <v>176</v>
      </c>
    </row>
    <row r="44" spans="1:26" ht="15" customHeight="1" x14ac:dyDescent="0.2">
      <c r="A44" s="97" t="s">
        <v>30</v>
      </c>
      <c r="B44" s="112" t="e">
        <f>#REF!</f>
        <v>#REF!</v>
      </c>
      <c r="C44" s="52" t="str">
        <f>IF('Zadávací LIST1'!E22="min.","MAXIMÁLNÍ","MINIMÁLNÍ")</f>
        <v>MAXIMÁLNÍ</v>
      </c>
      <c r="D44" s="92" t="e">
        <f>#REF!</f>
        <v>#REF!</v>
      </c>
      <c r="F44" s="97" t="s">
        <v>30</v>
      </c>
      <c r="G44" s="107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210</v>
      </c>
      <c r="O44" s="52" t="s">
        <v>163</v>
      </c>
      <c r="P44">
        <v>21</v>
      </c>
      <c r="Q44" t="str">
        <f t="shared" si="29"/>
        <v>E21</v>
      </c>
      <c r="R44" t="s">
        <v>171</v>
      </c>
      <c r="S44" t="s">
        <v>164</v>
      </c>
      <c r="W44" t="s">
        <v>174</v>
      </c>
      <c r="X44">
        <v>20.5</v>
      </c>
      <c r="Y44" t="s">
        <v>175</v>
      </c>
      <c r="Z44" t="s">
        <v>176</v>
      </c>
    </row>
    <row r="45" spans="1:26" ht="23.25" thickBot="1" x14ac:dyDescent="0.25">
      <c r="A45" s="98"/>
      <c r="B45" s="113"/>
      <c r="C45" s="56" t="str">
        <f>'Zadávací LIST1'!E22&amp;" "&amp;'Zadávací LIST1'!F22&amp;" "&amp;'Zadávací LIST1'!D22</f>
        <v>Min. 5500 ot/min</v>
      </c>
      <c r="D45" s="93" t="s">
        <v>127</v>
      </c>
      <c r="F45" s="98"/>
      <c r="G45" s="100"/>
      <c r="H45" s="56" t="str">
        <f t="shared" si="2"/>
        <v>Min. 5500 ot/min</v>
      </c>
      <c r="I45" s="41"/>
      <c r="N45" t="s">
        <v>211</v>
      </c>
      <c r="O45" s="52" t="s">
        <v>163</v>
      </c>
      <c r="P45">
        <v>21.5</v>
      </c>
      <c r="Q45" t="str">
        <f t="shared" si="29"/>
        <v>E21,5</v>
      </c>
      <c r="R45" t="s">
        <v>171</v>
      </c>
      <c r="S45" t="s">
        <v>164</v>
      </c>
      <c r="W45" t="s">
        <v>174</v>
      </c>
      <c r="X45">
        <v>21</v>
      </c>
      <c r="Y45" t="s">
        <v>175</v>
      </c>
      <c r="Z45" t="s">
        <v>176</v>
      </c>
    </row>
    <row r="46" spans="1:26" ht="15" customHeight="1" x14ac:dyDescent="0.2">
      <c r="A46" s="97" t="s">
        <v>31</v>
      </c>
      <c r="B46" s="99" t="e">
        <f>#REF!</f>
        <v>#REF!</v>
      </c>
      <c r="C46" s="52" t="str">
        <f>IF('Zadávací LIST1'!E23="min.","MAXIMÁLNÍ","MINIMÁLNÍ")</f>
        <v>MAXIMÁLNÍ</v>
      </c>
      <c r="D46" s="92" t="e">
        <f>#REF!</f>
        <v>#REF!</v>
      </c>
      <c r="F46" s="97" t="s">
        <v>31</v>
      </c>
      <c r="G46" s="107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212</v>
      </c>
      <c r="O46" s="52" t="s">
        <v>163</v>
      </c>
      <c r="P46">
        <v>22</v>
      </c>
      <c r="Q46" t="str">
        <f t="shared" si="29"/>
        <v>E22</v>
      </c>
      <c r="R46" t="s">
        <v>171</v>
      </c>
      <c r="S46" t="s">
        <v>164</v>
      </c>
      <c r="W46" t="s">
        <v>174</v>
      </c>
      <c r="X46">
        <v>21.5</v>
      </c>
      <c r="Y46" t="s">
        <v>175</v>
      </c>
      <c r="Z46" t="s">
        <v>176</v>
      </c>
    </row>
    <row r="47" spans="1:26" ht="23.25" thickBot="1" x14ac:dyDescent="0.25">
      <c r="A47" s="98"/>
      <c r="B47" s="100"/>
      <c r="C47" s="56" t="str">
        <f>'Zadávací LIST1'!E23&amp;" "&amp;'Zadávací LIST1'!F23&amp;" "&amp;'Zadávací LIST1'!D23</f>
        <v>Min. 20 Nm</v>
      </c>
      <c r="D47" s="93" t="s">
        <v>128</v>
      </c>
      <c r="F47" s="98"/>
      <c r="G47" s="100"/>
      <c r="H47" s="56" t="str">
        <f t="shared" si="2"/>
        <v>Min. 20 Nm</v>
      </c>
      <c r="I47" s="41"/>
      <c r="N47" t="s">
        <v>213</v>
      </c>
      <c r="O47" s="52" t="s">
        <v>163</v>
      </c>
      <c r="P47">
        <v>22.5</v>
      </c>
      <c r="Q47" t="str">
        <f t="shared" si="29"/>
        <v>E22,5</v>
      </c>
      <c r="R47" t="s">
        <v>171</v>
      </c>
      <c r="S47" t="s">
        <v>164</v>
      </c>
      <c r="W47" t="s">
        <v>174</v>
      </c>
      <c r="X47">
        <v>22</v>
      </c>
      <c r="Y47" t="s">
        <v>175</v>
      </c>
      <c r="Z47" t="s">
        <v>176</v>
      </c>
    </row>
    <row r="48" spans="1:26" ht="15" customHeight="1" x14ac:dyDescent="0.2">
      <c r="A48" s="97" t="s">
        <v>32</v>
      </c>
      <c r="B48" s="99" t="e">
        <f>#REF!</f>
        <v>#REF!</v>
      </c>
      <c r="C48" s="52" t="str">
        <f>IF('Zadávací LIST1'!E24="min.","MAXIMÁLNÍ","MINIMÁLNÍ")</f>
        <v>MAXIMÁLNÍ</v>
      </c>
      <c r="D48" s="92" t="e">
        <f>#REF!</f>
        <v>#REF!</v>
      </c>
      <c r="F48" s="97" t="s">
        <v>32</v>
      </c>
      <c r="G48" s="107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214</v>
      </c>
      <c r="O48" s="52" t="s">
        <v>163</v>
      </c>
      <c r="P48">
        <v>23</v>
      </c>
      <c r="Q48" t="str">
        <f t="shared" si="29"/>
        <v>E23</v>
      </c>
      <c r="R48" t="s">
        <v>171</v>
      </c>
      <c r="S48" t="s">
        <v>164</v>
      </c>
      <c r="W48" t="s">
        <v>174</v>
      </c>
      <c r="X48">
        <v>22.5</v>
      </c>
      <c r="Y48" t="s">
        <v>175</v>
      </c>
      <c r="Z48" t="s">
        <v>176</v>
      </c>
    </row>
    <row r="49" spans="1:26" ht="23.25" thickBot="1" x14ac:dyDescent="0.25">
      <c r="A49" s="98"/>
      <c r="B49" s="100"/>
      <c r="C49" s="56" t="str">
        <f>'Zadávací LIST1'!E24&amp;" "&amp;'Zadávací LIST1'!F24&amp;" "&amp;'Zadávací LIST1'!D24</f>
        <v xml:space="preserve">Min.  </v>
      </c>
      <c r="D49" s="93" t="s">
        <v>129</v>
      </c>
      <c r="F49" s="98"/>
      <c r="G49" s="100"/>
      <c r="H49" s="56" t="str">
        <f t="shared" si="2"/>
        <v xml:space="preserve">Min.  </v>
      </c>
      <c r="I49" s="41"/>
      <c r="N49" t="s">
        <v>215</v>
      </c>
      <c r="O49" s="52" t="s">
        <v>163</v>
      </c>
      <c r="P49">
        <v>23.5</v>
      </c>
      <c r="Q49" t="str">
        <f t="shared" si="29"/>
        <v>E23,5</v>
      </c>
      <c r="R49" t="s">
        <v>171</v>
      </c>
      <c r="S49" t="s">
        <v>164</v>
      </c>
      <c r="W49" t="s">
        <v>174</v>
      </c>
      <c r="X49">
        <v>23</v>
      </c>
      <c r="Y49" t="s">
        <v>175</v>
      </c>
      <c r="Z49" t="s">
        <v>176</v>
      </c>
    </row>
    <row r="50" spans="1:26" ht="12.75" customHeight="1" x14ac:dyDescent="0.2">
      <c r="A50" s="97" t="s">
        <v>53</v>
      </c>
      <c r="B50" s="99" t="e">
        <f>#REF!</f>
        <v>#REF!</v>
      </c>
      <c r="C50" s="52" t="str">
        <f>IF('Zadávací LIST1'!E25="min.","MAXIMÁLNÍ","MINIMÁLNÍ")</f>
        <v>MAXIMÁLNÍ</v>
      </c>
      <c r="D50" s="92" t="e">
        <f>#REF!</f>
        <v>#REF!</v>
      </c>
      <c r="F50" s="97" t="s">
        <v>53</v>
      </c>
      <c r="G50" s="107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216</v>
      </c>
      <c r="O50" s="52" t="s">
        <v>163</v>
      </c>
      <c r="P50">
        <v>24</v>
      </c>
      <c r="Q50" t="str">
        <f t="shared" si="29"/>
        <v>E24</v>
      </c>
      <c r="R50" t="s">
        <v>171</v>
      </c>
      <c r="S50" t="s">
        <v>164</v>
      </c>
      <c r="W50" t="s">
        <v>174</v>
      </c>
      <c r="X50">
        <v>23.5</v>
      </c>
      <c r="Y50" t="s">
        <v>175</v>
      </c>
      <c r="Z50" t="s">
        <v>176</v>
      </c>
    </row>
    <row r="51" spans="1:26" ht="12.75" customHeight="1" thickBot="1" x14ac:dyDescent="0.25">
      <c r="A51" s="98"/>
      <c r="B51" s="100"/>
      <c r="C51" s="56" t="str">
        <f>'Zadávací LIST1'!E25&amp;" "&amp;'Zadávací LIST1'!F25&amp;" "&amp;'Zadávací LIST1'!D25</f>
        <v xml:space="preserve">Min.  </v>
      </c>
      <c r="D51" s="93" t="s">
        <v>130</v>
      </c>
      <c r="F51" s="98"/>
      <c r="G51" s="100"/>
      <c r="H51" s="56" t="str">
        <f t="shared" si="2"/>
        <v xml:space="preserve">Min.  </v>
      </c>
      <c r="I51" s="41"/>
      <c r="N51" t="s">
        <v>217</v>
      </c>
      <c r="O51" s="52" t="s">
        <v>163</v>
      </c>
      <c r="P51">
        <v>24.5</v>
      </c>
      <c r="Q51" t="str">
        <f t="shared" si="29"/>
        <v>E24,5</v>
      </c>
      <c r="R51" t="s">
        <v>171</v>
      </c>
      <c r="S51" t="s">
        <v>164</v>
      </c>
      <c r="W51" t="s">
        <v>174</v>
      </c>
      <c r="X51">
        <v>24</v>
      </c>
      <c r="Y51" t="s">
        <v>175</v>
      </c>
      <c r="Z51" t="s">
        <v>176</v>
      </c>
    </row>
    <row r="52" spans="1:26" ht="12.75" customHeight="1" x14ac:dyDescent="0.2">
      <c r="A52" s="97" t="s">
        <v>54</v>
      </c>
      <c r="B52" s="99" t="e">
        <f>#REF!</f>
        <v>#REF!</v>
      </c>
      <c r="C52" s="52" t="str">
        <f>IF('Zadávací LIST1'!E26="min.","MAXIMÁLNÍ","MINIMÁLNÍ")</f>
        <v>MAXIMÁLNÍ</v>
      </c>
      <c r="D52" s="92" t="e">
        <f>#REF!</f>
        <v>#REF!</v>
      </c>
      <c r="F52" s="97" t="s">
        <v>54</v>
      </c>
      <c r="G52" s="107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218</v>
      </c>
      <c r="O52" s="52" t="s">
        <v>163</v>
      </c>
      <c r="P52">
        <v>25</v>
      </c>
      <c r="Q52" t="str">
        <f t="shared" si="29"/>
        <v>E25</v>
      </c>
      <c r="R52" t="s">
        <v>171</v>
      </c>
      <c r="S52" t="s">
        <v>164</v>
      </c>
      <c r="W52" t="s">
        <v>174</v>
      </c>
      <c r="X52">
        <v>24.5</v>
      </c>
      <c r="Y52" t="s">
        <v>175</v>
      </c>
      <c r="Z52" t="s">
        <v>176</v>
      </c>
    </row>
    <row r="53" spans="1:26" ht="23.25" thickBot="1" x14ac:dyDescent="0.25">
      <c r="A53" s="98"/>
      <c r="B53" s="100"/>
      <c r="C53" s="56" t="str">
        <f>'Zadávací LIST1'!E26&amp;" "&amp;'Zadávací LIST1'!F26&amp;" "&amp;'Zadávací LIST1'!D26</f>
        <v xml:space="preserve">Min.  </v>
      </c>
      <c r="D53" s="93" t="s">
        <v>131</v>
      </c>
      <c r="F53" s="98"/>
      <c r="G53" s="100"/>
      <c r="H53" s="56" t="str">
        <f t="shared" si="2"/>
        <v xml:space="preserve">Min.  </v>
      </c>
      <c r="I53" s="41"/>
      <c r="N53" t="s">
        <v>219</v>
      </c>
      <c r="O53" s="52" t="s">
        <v>163</v>
      </c>
      <c r="P53">
        <v>25.5</v>
      </c>
      <c r="Q53" t="str">
        <f t="shared" si="29"/>
        <v>E25,5</v>
      </c>
      <c r="R53" t="s">
        <v>171</v>
      </c>
      <c r="S53" t="s">
        <v>164</v>
      </c>
      <c r="W53" t="s">
        <v>174</v>
      </c>
      <c r="X53">
        <v>25</v>
      </c>
      <c r="Y53" t="s">
        <v>175</v>
      </c>
      <c r="Z53" t="s">
        <v>176</v>
      </c>
    </row>
    <row r="54" spans="1:26" ht="12.75" customHeight="1" x14ac:dyDescent="0.2">
      <c r="A54" s="97" t="s">
        <v>109</v>
      </c>
      <c r="B54" s="99" t="e">
        <f>#REF!</f>
        <v>#REF!</v>
      </c>
      <c r="C54" s="52" t="str">
        <f>IF('Zadávací LIST1'!E27="min.","MAXIMÁLNÍ","MINIMÁLNÍ")</f>
        <v>MAXIMÁLNÍ</v>
      </c>
      <c r="D54" s="92" t="e">
        <f>#REF!</f>
        <v>#REF!</v>
      </c>
      <c r="F54" s="97" t="s">
        <v>109</v>
      </c>
      <c r="G54" s="107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220</v>
      </c>
      <c r="O54" s="52" t="s">
        <v>163</v>
      </c>
      <c r="P54">
        <v>26</v>
      </c>
      <c r="Q54" t="str">
        <f t="shared" si="29"/>
        <v>E26</v>
      </c>
      <c r="R54" t="s">
        <v>171</v>
      </c>
      <c r="S54" t="s">
        <v>164</v>
      </c>
      <c r="W54" t="s">
        <v>174</v>
      </c>
      <c r="X54">
        <v>25.5</v>
      </c>
      <c r="Y54" t="s">
        <v>175</v>
      </c>
      <c r="Z54" t="s">
        <v>176</v>
      </c>
    </row>
    <row r="55" spans="1:26" ht="12.75" customHeight="1" thickBot="1" x14ac:dyDescent="0.25">
      <c r="A55" s="98"/>
      <c r="B55" s="100"/>
      <c r="C55" s="56" t="str">
        <f>'Zadávací LIST1'!E27&amp;" "&amp;'Zadávací LIST1'!F27&amp;" "&amp;'Zadávací LIST1'!D27</f>
        <v xml:space="preserve">Min.  </v>
      </c>
      <c r="D55" s="93" t="s">
        <v>132</v>
      </c>
      <c r="F55" s="98"/>
      <c r="G55" s="100"/>
      <c r="H55" s="56" t="str">
        <f t="shared" si="2"/>
        <v xml:space="preserve">Min.  </v>
      </c>
      <c r="I55" s="41"/>
      <c r="N55" t="s">
        <v>221</v>
      </c>
      <c r="O55" s="52" t="s">
        <v>163</v>
      </c>
      <c r="P55">
        <v>26.5</v>
      </c>
      <c r="Q55" t="str">
        <f t="shared" si="29"/>
        <v>E26,5</v>
      </c>
      <c r="R55" t="s">
        <v>171</v>
      </c>
      <c r="S55" t="s">
        <v>164</v>
      </c>
      <c r="W55" t="s">
        <v>174</v>
      </c>
      <c r="X55">
        <v>26</v>
      </c>
      <c r="Y55" t="s">
        <v>175</v>
      </c>
      <c r="Z55" t="s">
        <v>176</v>
      </c>
    </row>
    <row r="56" spans="1:26" ht="12.75" customHeight="1" x14ac:dyDescent="0.2">
      <c r="A56" s="97" t="s">
        <v>111</v>
      </c>
      <c r="B56" s="99" t="e">
        <f>#REF!</f>
        <v>#REF!</v>
      </c>
      <c r="C56" s="52" t="str">
        <f>IF('Zadávací LIST1'!E28="min.","MAXIMÁLNÍ","MINIMÁLNÍ")</f>
        <v>MAXIMÁLNÍ</v>
      </c>
      <c r="D56" s="92" t="e">
        <f>#REF!</f>
        <v>#REF!</v>
      </c>
      <c r="F56" s="97" t="s">
        <v>111</v>
      </c>
      <c r="G56" s="107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222</v>
      </c>
      <c r="O56" s="52" t="s">
        <v>163</v>
      </c>
      <c r="P56">
        <v>27</v>
      </c>
      <c r="Q56" t="str">
        <f t="shared" si="29"/>
        <v>E27</v>
      </c>
      <c r="R56" t="s">
        <v>171</v>
      </c>
      <c r="S56" t="s">
        <v>164</v>
      </c>
      <c r="W56" t="s">
        <v>174</v>
      </c>
      <c r="X56">
        <v>26.5</v>
      </c>
      <c r="Y56" t="s">
        <v>175</v>
      </c>
      <c r="Z56" t="s">
        <v>176</v>
      </c>
    </row>
    <row r="57" spans="1:26" ht="23.25" thickBot="1" x14ac:dyDescent="0.25">
      <c r="A57" s="98"/>
      <c r="B57" s="100"/>
      <c r="C57" s="56" t="str">
        <f>'Zadávací LIST1'!E28&amp;" "&amp;'Zadávací LIST1'!F28&amp;" "&amp;'Zadávací LIST1'!D28</f>
        <v xml:space="preserve">Min.  </v>
      </c>
      <c r="D57" s="93" t="s">
        <v>133</v>
      </c>
      <c r="F57" s="98"/>
      <c r="G57" s="100"/>
      <c r="H57" s="56" t="str">
        <f t="shared" si="2"/>
        <v xml:space="preserve">Min.  </v>
      </c>
      <c r="I57" s="41"/>
      <c r="N57" t="s">
        <v>223</v>
      </c>
      <c r="O57" s="52" t="s">
        <v>163</v>
      </c>
      <c r="P57">
        <v>27.5</v>
      </c>
      <c r="Q57" t="str">
        <f t="shared" si="29"/>
        <v>E27,5</v>
      </c>
      <c r="R57" t="s">
        <v>171</v>
      </c>
      <c r="S57" t="s">
        <v>164</v>
      </c>
      <c r="W57" t="s">
        <v>174</v>
      </c>
      <c r="X57">
        <v>27</v>
      </c>
      <c r="Y57" t="s">
        <v>175</v>
      </c>
      <c r="Z57" t="s">
        <v>176</v>
      </c>
    </row>
    <row r="58" spans="1:26" ht="12.75" customHeight="1" x14ac:dyDescent="0.2">
      <c r="A58" s="97" t="s">
        <v>112</v>
      </c>
      <c r="B58" s="99" t="e">
        <f>#REF!</f>
        <v>#REF!</v>
      </c>
      <c r="C58" s="52" t="str">
        <f>IF('Zadávací LIST1'!E29="min.","MAXIMÁLNÍ","MINIMÁLNÍ")</f>
        <v>MAXIMÁLNÍ</v>
      </c>
      <c r="D58" s="92" t="e">
        <f>#REF!</f>
        <v>#REF!</v>
      </c>
      <c r="F58" s="97" t="s">
        <v>112</v>
      </c>
      <c r="G58" s="107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224</v>
      </c>
      <c r="O58" s="52" t="s">
        <v>163</v>
      </c>
      <c r="P58">
        <v>28</v>
      </c>
      <c r="Q58" t="str">
        <f t="shared" si="29"/>
        <v>E28</v>
      </c>
      <c r="R58" t="s">
        <v>171</v>
      </c>
      <c r="S58" t="s">
        <v>164</v>
      </c>
      <c r="W58" t="s">
        <v>174</v>
      </c>
      <c r="X58">
        <v>27.5</v>
      </c>
      <c r="Y58" t="s">
        <v>175</v>
      </c>
      <c r="Z58" t="s">
        <v>176</v>
      </c>
    </row>
    <row r="59" spans="1:26" ht="12.75" customHeight="1" thickBot="1" x14ac:dyDescent="0.25">
      <c r="A59" s="98"/>
      <c r="B59" s="100"/>
      <c r="C59" s="56" t="str">
        <f>'Zadávací LIST1'!E29&amp;" "&amp;'Zadávací LIST1'!F29&amp;" "&amp;'Zadávací LIST1'!D29</f>
        <v xml:space="preserve">Min.  </v>
      </c>
      <c r="D59" s="93" t="s">
        <v>134</v>
      </c>
      <c r="F59" s="98"/>
      <c r="G59" s="100"/>
      <c r="H59" s="56" t="str">
        <f t="shared" si="2"/>
        <v xml:space="preserve">Min.  </v>
      </c>
      <c r="I59" s="41"/>
      <c r="N59" t="s">
        <v>225</v>
      </c>
      <c r="O59" s="52" t="s">
        <v>163</v>
      </c>
      <c r="P59">
        <v>28.5</v>
      </c>
      <c r="Q59" t="str">
        <f t="shared" si="29"/>
        <v>E28,5</v>
      </c>
      <c r="R59" t="s">
        <v>171</v>
      </c>
      <c r="S59" t="s">
        <v>164</v>
      </c>
      <c r="W59" t="s">
        <v>174</v>
      </c>
      <c r="X59">
        <v>28</v>
      </c>
      <c r="Y59" t="s">
        <v>175</v>
      </c>
      <c r="Z59" t="s">
        <v>176</v>
      </c>
    </row>
    <row r="60" spans="1:26" ht="12.75" customHeight="1" x14ac:dyDescent="0.2">
      <c r="A60" s="97" t="s">
        <v>113</v>
      </c>
      <c r="B60" s="99" t="e">
        <f>#REF!</f>
        <v>#REF!</v>
      </c>
      <c r="C60" s="52" t="str">
        <f>IF('Zadávací LIST1'!E30="min.","MAXIMÁLNÍ","MINIMÁLNÍ")</f>
        <v>MAXIMÁLNÍ</v>
      </c>
      <c r="D60" s="92" t="e">
        <f>#REF!</f>
        <v>#REF!</v>
      </c>
      <c r="F60" s="97" t="s">
        <v>113</v>
      </c>
      <c r="G60" s="107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226</v>
      </c>
      <c r="O60" s="52" t="s">
        <v>163</v>
      </c>
      <c r="P60">
        <v>29</v>
      </c>
      <c r="Q60" t="str">
        <f t="shared" si="29"/>
        <v>E29</v>
      </c>
      <c r="R60" t="s">
        <v>171</v>
      </c>
      <c r="S60" t="s">
        <v>164</v>
      </c>
      <c r="W60" t="s">
        <v>174</v>
      </c>
      <c r="X60">
        <v>28.5</v>
      </c>
      <c r="Y60" t="s">
        <v>175</v>
      </c>
      <c r="Z60" t="s">
        <v>176</v>
      </c>
    </row>
    <row r="61" spans="1:26" ht="23.25" thickBot="1" x14ac:dyDescent="0.25">
      <c r="A61" s="98"/>
      <c r="B61" s="100"/>
      <c r="C61" s="56" t="str">
        <f>'Zadávací LIST1'!E30&amp;" "&amp;'Zadávací LIST1'!F30&amp;" "&amp;'Zadávací LIST1'!D30</f>
        <v xml:space="preserve">Min.  </v>
      </c>
      <c r="D61" s="93" t="s">
        <v>135</v>
      </c>
      <c r="F61" s="98"/>
      <c r="G61" s="100"/>
      <c r="H61" s="56" t="str">
        <f t="shared" si="2"/>
        <v xml:space="preserve">Min.  </v>
      </c>
      <c r="I61" s="41"/>
      <c r="N61" t="s">
        <v>227</v>
      </c>
      <c r="O61" s="52" t="s">
        <v>163</v>
      </c>
      <c r="P61">
        <v>29.5</v>
      </c>
      <c r="Q61" t="str">
        <f t="shared" si="29"/>
        <v>E29,5</v>
      </c>
      <c r="R61" t="s">
        <v>171</v>
      </c>
      <c r="S61" t="s">
        <v>164</v>
      </c>
      <c r="W61" t="s">
        <v>174</v>
      </c>
      <c r="X61">
        <v>29</v>
      </c>
      <c r="Y61" t="s">
        <v>175</v>
      </c>
      <c r="Z61" t="s">
        <v>176</v>
      </c>
    </row>
    <row r="62" spans="1:26" ht="12.75" customHeight="1" x14ac:dyDescent="0.2">
      <c r="A62" s="97" t="s">
        <v>114</v>
      </c>
      <c r="B62" s="99" t="e">
        <f>#REF!</f>
        <v>#REF!</v>
      </c>
      <c r="C62" s="52" t="str">
        <f>IF('Zadávací LIST1'!E31="min.","MAXIMÁLNÍ","MINIMÁLNÍ")</f>
        <v>MAXIMÁLNÍ</v>
      </c>
      <c r="D62" s="92" t="e">
        <f>#REF!</f>
        <v>#REF!</v>
      </c>
      <c r="F62" s="97" t="s">
        <v>114</v>
      </c>
      <c r="G62" s="107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228</v>
      </c>
      <c r="O62" s="52" t="s">
        <v>163</v>
      </c>
      <c r="P62">
        <v>30</v>
      </c>
      <c r="Q62" t="str">
        <f t="shared" si="29"/>
        <v>E30</v>
      </c>
      <c r="R62" t="s">
        <v>171</v>
      </c>
      <c r="S62" t="s">
        <v>164</v>
      </c>
      <c r="W62" t="s">
        <v>174</v>
      </c>
      <c r="X62">
        <v>29.5</v>
      </c>
      <c r="Y62" t="s">
        <v>175</v>
      </c>
      <c r="Z62" t="s">
        <v>176</v>
      </c>
    </row>
    <row r="63" spans="1:26" ht="12.75" customHeight="1" thickBot="1" x14ac:dyDescent="0.25">
      <c r="A63" s="98"/>
      <c r="B63" s="100"/>
      <c r="C63" s="56" t="str">
        <f>'Zadávací LIST1'!E31&amp;" "&amp;'Zadávací LIST1'!F31&amp;" "&amp;'Zadávací LIST1'!D31</f>
        <v xml:space="preserve">Min.  </v>
      </c>
      <c r="D63" s="93" t="s">
        <v>136</v>
      </c>
      <c r="F63" s="98"/>
      <c r="G63" s="100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1"/>
      <c r="B64" s="42"/>
      <c r="C64" s="62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27" t="s">
        <v>71</v>
      </c>
      <c r="B66" s="128"/>
      <c r="C66" s="128"/>
      <c r="D66" s="129"/>
    </row>
    <row r="67" spans="1:8" ht="115.5" thickBot="1" x14ac:dyDescent="0.25">
      <c r="A67" s="125" t="s">
        <v>38</v>
      </c>
      <c r="B67" s="126"/>
      <c r="C67" s="38" t="s">
        <v>34</v>
      </c>
      <c r="D67" s="38" t="s">
        <v>39</v>
      </c>
      <c r="F67" s="49"/>
      <c r="G67" s="120" t="s">
        <v>71</v>
      </c>
      <c r="H67" s="121"/>
    </row>
    <row r="68" spans="1:8" ht="26.25" customHeight="1" thickBot="1" x14ac:dyDescent="0.25">
      <c r="A68" s="46" t="s">
        <v>40</v>
      </c>
      <c r="B68" s="54" t="s">
        <v>94</v>
      </c>
      <c r="C68" s="55" t="s">
        <v>72</v>
      </c>
      <c r="D68" s="36"/>
      <c r="F68" s="46" t="s">
        <v>40</v>
      </c>
      <c r="G68" s="54" t="s">
        <v>94</v>
      </c>
      <c r="H68" s="55" t="s">
        <v>72</v>
      </c>
    </row>
    <row r="69" spans="1:8" ht="45.75" thickBot="1" x14ac:dyDescent="0.25">
      <c r="A69" s="46" t="s">
        <v>41</v>
      </c>
      <c r="B69" s="54" t="s">
        <v>78</v>
      </c>
      <c r="C69" s="55" t="s">
        <v>72</v>
      </c>
      <c r="D69" s="36"/>
      <c r="F69" s="46" t="s">
        <v>41</v>
      </c>
      <c r="G69" s="54" t="s">
        <v>78</v>
      </c>
      <c r="H69" s="55" t="s">
        <v>72</v>
      </c>
    </row>
    <row r="70" spans="1:8" ht="26.25" customHeight="1" thickBot="1" x14ac:dyDescent="0.25">
      <c r="A70" s="46" t="s">
        <v>42</v>
      </c>
      <c r="B70" s="54" t="s">
        <v>95</v>
      </c>
      <c r="C70" s="55" t="s">
        <v>84</v>
      </c>
      <c r="D70" s="36"/>
      <c r="F70" s="46" t="s">
        <v>42</v>
      </c>
      <c r="G70" s="54" t="s">
        <v>95</v>
      </c>
      <c r="H70" s="55" t="s">
        <v>84</v>
      </c>
    </row>
    <row r="71" spans="1:8" ht="45.75" thickBot="1" x14ac:dyDescent="0.25">
      <c r="A71" s="46" t="s">
        <v>43</v>
      </c>
      <c r="B71" s="54" t="s">
        <v>73</v>
      </c>
      <c r="C71" s="55" t="s">
        <v>72</v>
      </c>
      <c r="D71" s="36"/>
      <c r="F71" s="46" t="s">
        <v>44</v>
      </c>
      <c r="G71" s="54" t="s">
        <v>73</v>
      </c>
      <c r="H71" s="55" t="s">
        <v>72</v>
      </c>
    </row>
    <row r="72" spans="1:8" ht="45.75" thickBot="1" x14ac:dyDescent="0.25">
      <c r="A72" s="46" t="s">
        <v>44</v>
      </c>
      <c r="B72" s="54" t="s">
        <v>91</v>
      </c>
      <c r="C72" s="55" t="s">
        <v>83</v>
      </c>
      <c r="D72" s="36"/>
      <c r="F72" s="46" t="s">
        <v>23</v>
      </c>
      <c r="G72" s="54" t="s">
        <v>91</v>
      </c>
      <c r="H72" s="55" t="s">
        <v>83</v>
      </c>
    </row>
    <row r="73" spans="1:8" ht="45.75" thickBot="1" x14ac:dyDescent="0.25">
      <c r="A73" s="46" t="s">
        <v>23</v>
      </c>
      <c r="B73" s="82" t="s">
        <v>233</v>
      </c>
      <c r="C73" s="55" t="s">
        <v>72</v>
      </c>
      <c r="D73" s="36"/>
      <c r="F73" s="46" t="s">
        <v>24</v>
      </c>
      <c r="G73" s="51" t="s">
        <v>79</v>
      </c>
      <c r="H73" s="55" t="s">
        <v>72</v>
      </c>
    </row>
    <row r="74" spans="1:8" ht="61.5" customHeight="1" thickBot="1" x14ac:dyDescent="0.25">
      <c r="A74" s="122" t="s">
        <v>232</v>
      </c>
      <c r="B74" s="123"/>
      <c r="C74" s="124"/>
      <c r="D74" s="36"/>
      <c r="F74" s="46"/>
      <c r="G74" s="51"/>
      <c r="H74" s="55"/>
    </row>
    <row r="75" spans="1:8" ht="30.75" thickBot="1" x14ac:dyDescent="0.25">
      <c r="A75" s="46" t="s">
        <v>24</v>
      </c>
      <c r="B75" s="54" t="s">
        <v>86</v>
      </c>
      <c r="C75" s="55" t="s">
        <v>72</v>
      </c>
      <c r="D75" s="36"/>
      <c r="F75" s="46" t="s">
        <v>29</v>
      </c>
      <c r="G75" s="54" t="s">
        <v>86</v>
      </c>
      <c r="H75" s="55" t="s">
        <v>72</v>
      </c>
    </row>
    <row r="76" spans="1:8" ht="45.75" thickBot="1" x14ac:dyDescent="0.25">
      <c r="A76" s="46" t="s">
        <v>29</v>
      </c>
      <c r="B76" s="54" t="s">
        <v>87</v>
      </c>
      <c r="C76" s="55" t="s">
        <v>103</v>
      </c>
      <c r="D76" s="36"/>
      <c r="F76" s="46" t="s">
        <v>25</v>
      </c>
      <c r="G76" s="54" t="s">
        <v>87</v>
      </c>
      <c r="H76" s="55" t="s">
        <v>103</v>
      </c>
    </row>
    <row r="77" spans="1:8" ht="45.75" thickBot="1" x14ac:dyDescent="0.25">
      <c r="A77" s="46" t="s">
        <v>25</v>
      </c>
      <c r="B77" s="54" t="s">
        <v>96</v>
      </c>
      <c r="C77" s="55" t="s">
        <v>97</v>
      </c>
      <c r="D77" s="36"/>
      <c r="F77" s="46" t="s">
        <v>26</v>
      </c>
      <c r="G77" s="54" t="s">
        <v>96</v>
      </c>
      <c r="H77" s="55" t="s">
        <v>97</v>
      </c>
    </row>
    <row r="78" spans="1:8" ht="46.5" customHeight="1" thickBot="1" x14ac:dyDescent="0.25">
      <c r="A78" s="46" t="s">
        <v>26</v>
      </c>
      <c r="B78" s="54" t="s">
        <v>99</v>
      </c>
      <c r="C78" s="55" t="s">
        <v>72</v>
      </c>
      <c r="D78" s="36"/>
      <c r="F78" s="46" t="s">
        <v>27</v>
      </c>
      <c r="G78" s="54" t="s">
        <v>99</v>
      </c>
      <c r="H78" s="55" t="s">
        <v>72</v>
      </c>
    </row>
    <row r="79" spans="1:8" ht="37.5" customHeight="1" thickBot="1" x14ac:dyDescent="0.25">
      <c r="A79" s="46" t="s">
        <v>27</v>
      </c>
      <c r="B79" s="54" t="s">
        <v>88</v>
      </c>
      <c r="C79" s="55" t="s">
        <v>89</v>
      </c>
      <c r="D79" s="36"/>
      <c r="F79" s="46" t="s">
        <v>28</v>
      </c>
      <c r="G79" s="54" t="s">
        <v>88</v>
      </c>
      <c r="H79" s="55" t="s">
        <v>89</v>
      </c>
    </row>
    <row r="80" spans="1:8" ht="26.25" customHeight="1" thickBot="1" x14ac:dyDescent="0.25">
      <c r="A80" s="46" t="s">
        <v>28</v>
      </c>
      <c r="B80" s="54" t="s">
        <v>100</v>
      </c>
      <c r="C80" s="55" t="s">
        <v>72</v>
      </c>
      <c r="D80" s="36"/>
      <c r="F80" s="46" t="s">
        <v>45</v>
      </c>
      <c r="G80" s="54" t="s">
        <v>100</v>
      </c>
      <c r="H80" s="55" t="s">
        <v>72</v>
      </c>
    </row>
    <row r="81" spans="1:8" ht="26.25" customHeight="1" thickBot="1" x14ac:dyDescent="0.25">
      <c r="A81" s="46" t="s">
        <v>45</v>
      </c>
      <c r="B81" s="54" t="s">
        <v>101</v>
      </c>
      <c r="C81" s="55" t="s">
        <v>102</v>
      </c>
      <c r="D81" s="36"/>
      <c r="F81" s="46" t="s">
        <v>47</v>
      </c>
      <c r="G81" s="54" t="s">
        <v>101</v>
      </c>
      <c r="H81" s="55" t="s">
        <v>102</v>
      </c>
    </row>
    <row r="82" spans="1:8" ht="26.25" thickBot="1" x14ac:dyDescent="0.25">
      <c r="A82" s="46" t="s">
        <v>46</v>
      </c>
      <c r="B82" s="54" t="s">
        <v>230</v>
      </c>
      <c r="C82" s="55" t="s">
        <v>72</v>
      </c>
      <c r="D82" s="36"/>
      <c r="F82" s="46" t="s">
        <v>51</v>
      </c>
      <c r="G82" s="54" t="s">
        <v>230</v>
      </c>
      <c r="H82" s="55" t="s">
        <v>72</v>
      </c>
    </row>
    <row r="83" spans="1:8" ht="60.75" thickBot="1" x14ac:dyDescent="0.25">
      <c r="A83" s="46" t="s">
        <v>47</v>
      </c>
      <c r="B83" s="54" t="s">
        <v>236</v>
      </c>
      <c r="C83" s="55" t="s">
        <v>90</v>
      </c>
      <c r="D83" s="36"/>
      <c r="F83" s="46" t="s">
        <v>52</v>
      </c>
      <c r="G83" s="54" t="s">
        <v>82</v>
      </c>
      <c r="H83" s="55" t="s">
        <v>90</v>
      </c>
    </row>
    <row r="84" spans="1:8" ht="45" customHeight="1" thickBot="1" x14ac:dyDescent="0.25">
      <c r="A84" s="46" t="s">
        <v>74</v>
      </c>
      <c r="D84" s="36"/>
      <c r="F84" s="46" t="s">
        <v>74</v>
      </c>
      <c r="G84" s="50" t="s">
        <v>75</v>
      </c>
      <c r="H84" s="36" t="s">
        <v>72</v>
      </c>
    </row>
    <row r="85" spans="1:8" ht="54" customHeight="1" thickBot="1" x14ac:dyDescent="0.25">
      <c r="A85" s="37"/>
      <c r="D85" s="36"/>
      <c r="F85" s="57" t="s">
        <v>76</v>
      </c>
      <c r="G85" s="58"/>
      <c r="H85" s="59"/>
    </row>
    <row r="104" spans="1:4" ht="15" thickBot="1" x14ac:dyDescent="0.25">
      <c r="A104" s="68"/>
      <c r="B104" s="69"/>
      <c r="C104" s="69"/>
      <c r="D104" s="69"/>
    </row>
    <row r="105" spans="1:4" ht="38.25" customHeight="1" thickBot="1" x14ac:dyDescent="0.25">
      <c r="A105" s="94" t="s">
        <v>93</v>
      </c>
      <c r="B105" s="95"/>
      <c r="C105" s="95"/>
      <c r="D105" s="96"/>
    </row>
    <row r="106" spans="1:4" ht="51.75" thickBot="1" x14ac:dyDescent="0.25">
      <c r="A106" s="79" t="s">
        <v>231</v>
      </c>
      <c r="B106" s="79" t="s">
        <v>33</v>
      </c>
      <c r="C106" s="79" t="s">
        <v>34</v>
      </c>
      <c r="D106" s="80" t="s">
        <v>35</v>
      </c>
    </row>
    <row r="107" spans="1:4" ht="13.5" customHeight="1" x14ac:dyDescent="0.2">
      <c r="A107" s="81" t="s">
        <v>40</v>
      </c>
      <c r="B107" s="76" t="s">
        <v>77</v>
      </c>
      <c r="C107" s="77" t="s">
        <v>36</v>
      </c>
      <c r="D107" s="78"/>
    </row>
    <row r="108" spans="1:4" ht="25.5" x14ac:dyDescent="0.2">
      <c r="A108" s="81" t="s">
        <v>41</v>
      </c>
      <c r="B108" s="76" t="s">
        <v>234</v>
      </c>
      <c r="C108" s="77" t="s">
        <v>36</v>
      </c>
      <c r="D108" s="78"/>
    </row>
    <row r="109" spans="1:4" x14ac:dyDescent="0.2">
      <c r="A109" s="81" t="s">
        <v>42</v>
      </c>
      <c r="B109" s="70" t="s">
        <v>104</v>
      </c>
      <c r="C109" s="71" t="s">
        <v>36</v>
      </c>
      <c r="D109" s="72"/>
    </row>
    <row r="110" spans="1:4" ht="25.5" x14ac:dyDescent="0.2">
      <c r="A110" s="81" t="s">
        <v>43</v>
      </c>
      <c r="B110" s="70" t="s">
        <v>235</v>
      </c>
      <c r="C110" s="71" t="s">
        <v>36</v>
      </c>
      <c r="D110" s="72"/>
    </row>
    <row r="111" spans="1:4" ht="25.5" x14ac:dyDescent="0.2">
      <c r="A111" s="81" t="s">
        <v>44</v>
      </c>
      <c r="B111" s="70" t="s">
        <v>92</v>
      </c>
      <c r="C111" s="71" t="s">
        <v>36</v>
      </c>
      <c r="D111" s="72"/>
    </row>
    <row r="112" spans="1:4" ht="25.5" x14ac:dyDescent="0.2">
      <c r="A112" s="81" t="s">
        <v>23</v>
      </c>
      <c r="B112" s="70" t="s">
        <v>105</v>
      </c>
      <c r="C112" s="71" t="s">
        <v>106</v>
      </c>
      <c r="D112" s="72"/>
    </row>
    <row r="113" spans="1:4" ht="39" thickBot="1" x14ac:dyDescent="0.25">
      <c r="A113" s="81" t="s">
        <v>24</v>
      </c>
      <c r="B113" s="73" t="s">
        <v>107</v>
      </c>
      <c r="C113" s="74" t="s">
        <v>108</v>
      </c>
      <c r="D113" s="75"/>
    </row>
    <row r="114" spans="1:4" ht="15.75" x14ac:dyDescent="0.2">
      <c r="B114" s="83"/>
    </row>
    <row r="115" spans="1:4" ht="15.75" x14ac:dyDescent="0.2">
      <c r="B115" s="83"/>
    </row>
    <row r="116" spans="1:4" ht="15.75" x14ac:dyDescent="0.2">
      <c r="B116" s="83"/>
    </row>
    <row r="117" spans="1:4" ht="15.75" x14ac:dyDescent="0.2">
      <c r="B117" s="83"/>
    </row>
    <row r="118" spans="1:4" ht="15.75" x14ac:dyDescent="0.2">
      <c r="B118" s="83"/>
    </row>
    <row r="119" spans="1:4" ht="15.75" x14ac:dyDescent="0.2">
      <c r="B119" s="83"/>
    </row>
    <row r="120" spans="1:4" ht="15" x14ac:dyDescent="0.2">
      <c r="B120" s="84"/>
    </row>
    <row r="124" spans="1:4" ht="13.5" thickBot="1" x14ac:dyDescent="0.25"/>
    <row r="125" spans="1:4" ht="51.75" thickBot="1" x14ac:dyDescent="0.25">
      <c r="A125" s="85"/>
      <c r="B125" s="86" t="s">
        <v>240</v>
      </c>
      <c r="C125" s="86" t="s">
        <v>68</v>
      </c>
      <c r="D125" s="86" t="s">
        <v>241</v>
      </c>
    </row>
    <row r="126" spans="1:4" x14ac:dyDescent="0.2">
      <c r="A126" s="114" t="s">
        <v>242</v>
      </c>
      <c r="B126" s="116" t="s">
        <v>243</v>
      </c>
      <c r="C126" s="87" t="s">
        <v>244</v>
      </c>
      <c r="D126" s="118"/>
    </row>
    <row r="127" spans="1:4" ht="26.25" thickBot="1" x14ac:dyDescent="0.25">
      <c r="A127" s="115"/>
      <c r="B127" s="117"/>
      <c r="C127" s="36" t="s">
        <v>245</v>
      </c>
      <c r="D127" s="119"/>
    </row>
    <row r="129" spans="1:4" ht="13.5" thickBot="1" x14ac:dyDescent="0.25"/>
    <row r="130" spans="1:4" ht="51.75" thickBot="1" x14ac:dyDescent="0.25">
      <c r="A130" s="85"/>
      <c r="B130" s="86" t="s">
        <v>246</v>
      </c>
      <c r="C130" s="86" t="s">
        <v>68</v>
      </c>
      <c r="D130" s="86" t="s">
        <v>241</v>
      </c>
    </row>
    <row r="131" spans="1:4" x14ac:dyDescent="0.2">
      <c r="A131" s="114" t="s">
        <v>242</v>
      </c>
      <c r="B131" s="116" t="s">
        <v>247</v>
      </c>
      <c r="C131" s="87" t="s">
        <v>248</v>
      </c>
      <c r="D131" s="118"/>
    </row>
    <row r="132" spans="1:4" ht="42.75" customHeight="1" thickBot="1" x14ac:dyDescent="0.25">
      <c r="A132" s="115"/>
      <c r="B132" s="117"/>
      <c r="C132" s="36" t="s">
        <v>249</v>
      </c>
      <c r="D132" s="119"/>
    </row>
  </sheetData>
  <mergeCells count="165"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119</v>
      </c>
      <c r="C1" t="s">
        <v>115</v>
      </c>
      <c r="D1" t="s">
        <v>110</v>
      </c>
      <c r="E1" t="s">
        <v>156</v>
      </c>
      <c r="F1" t="s">
        <v>157</v>
      </c>
    </row>
    <row r="2" spans="2:16" ht="15.75" thickBot="1" x14ac:dyDescent="0.3">
      <c r="B2">
        <v>1</v>
      </c>
      <c r="C2" s="53" t="s">
        <v>56</v>
      </c>
      <c r="D2" s="66" t="s">
        <v>80</v>
      </c>
      <c r="E2" s="66" t="s">
        <v>173</v>
      </c>
      <c r="F2" s="66">
        <v>580</v>
      </c>
      <c r="H2" s="3" t="s">
        <v>16</v>
      </c>
      <c r="P2" s="63"/>
    </row>
    <row r="3" spans="2:16" ht="15.75" thickBot="1" x14ac:dyDescent="0.3">
      <c r="B3">
        <f>B2+1</f>
        <v>2</v>
      </c>
      <c r="C3" s="53" t="s">
        <v>98</v>
      </c>
      <c r="D3" s="66" t="s">
        <v>80</v>
      </c>
      <c r="E3" s="66" t="s">
        <v>173</v>
      </c>
      <c r="F3" s="66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57</v>
      </c>
      <c r="D4" s="66" t="s">
        <v>80</v>
      </c>
      <c r="E4" s="66" t="s">
        <v>173</v>
      </c>
      <c r="F4" s="66">
        <v>280</v>
      </c>
    </row>
    <row r="5" spans="2:16" ht="13.5" thickBot="1" x14ac:dyDescent="0.25">
      <c r="B5">
        <f t="shared" si="0"/>
        <v>4</v>
      </c>
      <c r="C5" s="53" t="s">
        <v>85</v>
      </c>
      <c r="D5" s="66" t="s">
        <v>80</v>
      </c>
      <c r="E5" s="66" t="s">
        <v>173</v>
      </c>
      <c r="F5" s="66">
        <v>500</v>
      </c>
      <c r="H5" t="s">
        <v>172</v>
      </c>
    </row>
    <row r="6" spans="2:16" ht="13.5" thickBot="1" x14ac:dyDescent="0.25">
      <c r="B6">
        <f t="shared" si="0"/>
        <v>5</v>
      </c>
      <c r="C6" s="53" t="s">
        <v>58</v>
      </c>
      <c r="D6" s="66" t="s">
        <v>80</v>
      </c>
      <c r="E6" s="66" t="s">
        <v>173</v>
      </c>
      <c r="F6" s="66">
        <v>50</v>
      </c>
      <c r="H6" t="s">
        <v>173</v>
      </c>
    </row>
    <row r="7" spans="2:16" ht="13.5" thickBot="1" x14ac:dyDescent="0.25">
      <c r="B7">
        <f t="shared" si="0"/>
        <v>6</v>
      </c>
      <c r="C7" s="53" t="s">
        <v>59</v>
      </c>
      <c r="D7" s="66" t="s">
        <v>80</v>
      </c>
      <c r="E7" s="66" t="s">
        <v>173</v>
      </c>
      <c r="F7" s="66">
        <v>200</v>
      </c>
    </row>
    <row r="8" spans="2:16" ht="13.5" thickBot="1" x14ac:dyDescent="0.25">
      <c r="B8">
        <f t="shared" si="0"/>
        <v>7</v>
      </c>
      <c r="C8" s="53" t="s">
        <v>60</v>
      </c>
      <c r="D8" s="66" t="s">
        <v>80</v>
      </c>
      <c r="E8" s="66" t="s">
        <v>173</v>
      </c>
      <c r="F8" s="66" t="s">
        <v>158</v>
      </c>
    </row>
    <row r="9" spans="2:16" ht="13.5" thickBot="1" x14ac:dyDescent="0.25">
      <c r="B9">
        <f t="shared" si="0"/>
        <v>8</v>
      </c>
      <c r="C9" s="53" t="s">
        <v>61</v>
      </c>
      <c r="D9" s="66" t="s">
        <v>80</v>
      </c>
      <c r="E9" s="66" t="s">
        <v>173</v>
      </c>
      <c r="F9" s="66" t="s">
        <v>159</v>
      </c>
    </row>
    <row r="10" spans="2:16" ht="13.5" thickBot="1" x14ac:dyDescent="0.25">
      <c r="B10">
        <f t="shared" si="0"/>
        <v>9</v>
      </c>
      <c r="C10" s="53" t="s">
        <v>62</v>
      </c>
      <c r="D10" s="66" t="s">
        <v>80</v>
      </c>
      <c r="E10" s="66" t="s">
        <v>173</v>
      </c>
      <c r="F10" s="66">
        <v>550</v>
      </c>
    </row>
    <row r="11" spans="2:16" ht="13.5" thickBot="1" x14ac:dyDescent="0.25">
      <c r="B11">
        <f t="shared" si="0"/>
        <v>10</v>
      </c>
      <c r="C11" s="53" t="s">
        <v>63</v>
      </c>
      <c r="D11" s="66" t="s">
        <v>118</v>
      </c>
      <c r="E11" s="66" t="s">
        <v>173</v>
      </c>
      <c r="F11" s="66">
        <v>30000</v>
      </c>
    </row>
    <row r="12" spans="2:16" ht="13.5" thickBot="1" x14ac:dyDescent="0.25">
      <c r="B12">
        <f t="shared" si="0"/>
        <v>11</v>
      </c>
      <c r="C12" s="53" t="s">
        <v>64</v>
      </c>
      <c r="D12" s="66" t="s">
        <v>118</v>
      </c>
      <c r="E12" s="66" t="s">
        <v>173</v>
      </c>
      <c r="F12" s="66">
        <v>10000</v>
      </c>
    </row>
    <row r="13" spans="2:16" ht="13.5" thickBot="1" x14ac:dyDescent="0.25">
      <c r="B13">
        <f t="shared" si="0"/>
        <v>12</v>
      </c>
      <c r="C13" s="53" t="s">
        <v>65</v>
      </c>
      <c r="D13" s="66" t="s">
        <v>118</v>
      </c>
      <c r="E13" s="66" t="s">
        <v>173</v>
      </c>
      <c r="F13" s="66">
        <v>30000</v>
      </c>
    </row>
    <row r="14" spans="2:16" ht="13.5" thickBot="1" x14ac:dyDescent="0.25">
      <c r="B14">
        <f t="shared" si="0"/>
        <v>13</v>
      </c>
      <c r="C14" s="53" t="s">
        <v>66</v>
      </c>
      <c r="D14" s="66" t="s">
        <v>81</v>
      </c>
      <c r="E14" s="66" t="s">
        <v>173</v>
      </c>
      <c r="F14" s="66">
        <v>5500</v>
      </c>
    </row>
    <row r="15" spans="2:16" ht="13.5" thickBot="1" x14ac:dyDescent="0.25">
      <c r="B15">
        <f t="shared" si="0"/>
        <v>14</v>
      </c>
      <c r="C15" s="53" t="s">
        <v>238</v>
      </c>
      <c r="D15" s="66" t="s">
        <v>116</v>
      </c>
      <c r="E15" s="66" t="s">
        <v>173</v>
      </c>
      <c r="F15" s="66">
        <v>120</v>
      </c>
    </row>
    <row r="16" spans="2:16" ht="13.5" thickBot="1" x14ac:dyDescent="0.25">
      <c r="B16">
        <f t="shared" si="0"/>
        <v>15</v>
      </c>
      <c r="C16" s="53" t="s">
        <v>239</v>
      </c>
      <c r="D16" s="66" t="s">
        <v>117</v>
      </c>
      <c r="E16" s="66" t="s">
        <v>173</v>
      </c>
      <c r="F16" s="66">
        <v>13</v>
      </c>
    </row>
    <row r="17" spans="2:6" ht="13.5" thickBot="1" x14ac:dyDescent="0.25">
      <c r="B17">
        <f t="shared" si="0"/>
        <v>16</v>
      </c>
      <c r="C17" s="53" t="s">
        <v>250</v>
      </c>
      <c r="D17" s="66" t="s">
        <v>81</v>
      </c>
      <c r="E17" s="66" t="s">
        <v>173</v>
      </c>
      <c r="F17" s="66">
        <v>5500</v>
      </c>
    </row>
    <row r="18" spans="2:6" ht="13.5" thickBot="1" x14ac:dyDescent="0.25">
      <c r="B18">
        <f t="shared" si="0"/>
        <v>17</v>
      </c>
      <c r="C18" s="53" t="s">
        <v>251</v>
      </c>
      <c r="D18" s="66" t="s">
        <v>116</v>
      </c>
      <c r="E18" s="66" t="s">
        <v>173</v>
      </c>
      <c r="F18" s="66">
        <v>20</v>
      </c>
    </row>
    <row r="19" spans="2:6" ht="13.5" thickBot="1" x14ac:dyDescent="0.25">
      <c r="B19">
        <f t="shared" si="0"/>
        <v>18</v>
      </c>
      <c r="C19" s="53" t="s">
        <v>237</v>
      </c>
      <c r="D19" s="66" t="s">
        <v>81</v>
      </c>
      <c r="E19" s="66" t="s">
        <v>173</v>
      </c>
      <c r="F19" s="66">
        <v>5500</v>
      </c>
    </row>
    <row r="20" spans="2:6" ht="13.5" thickBot="1" x14ac:dyDescent="0.25">
      <c r="B20">
        <f t="shared" si="0"/>
        <v>19</v>
      </c>
      <c r="C20" s="53" t="s">
        <v>237</v>
      </c>
      <c r="D20" s="66" t="s">
        <v>116</v>
      </c>
      <c r="E20" s="66" t="s">
        <v>173</v>
      </c>
      <c r="F20" s="66">
        <v>120</v>
      </c>
    </row>
    <row r="21" spans="2:6" ht="13.5" thickBot="1" x14ac:dyDescent="0.25">
      <c r="B21">
        <f t="shared" si="0"/>
        <v>20</v>
      </c>
      <c r="C21" s="53" t="s">
        <v>237</v>
      </c>
      <c r="D21" s="66" t="s">
        <v>117</v>
      </c>
      <c r="E21" s="66" t="s">
        <v>173</v>
      </c>
      <c r="F21" s="66">
        <v>13</v>
      </c>
    </row>
    <row r="22" spans="2:6" ht="13.5" thickBot="1" x14ac:dyDescent="0.25">
      <c r="B22">
        <f t="shared" si="0"/>
        <v>21</v>
      </c>
      <c r="C22" s="53" t="s">
        <v>237</v>
      </c>
      <c r="D22" s="66" t="s">
        <v>81</v>
      </c>
      <c r="E22" s="66" t="s">
        <v>173</v>
      </c>
      <c r="F22" s="66">
        <v>5500</v>
      </c>
    </row>
    <row r="23" spans="2:6" ht="13.5" thickBot="1" x14ac:dyDescent="0.25">
      <c r="B23">
        <f t="shared" si="0"/>
        <v>22</v>
      </c>
      <c r="C23" s="53" t="s">
        <v>237</v>
      </c>
      <c r="D23" s="66" t="s">
        <v>116</v>
      </c>
      <c r="E23" s="66" t="s">
        <v>173</v>
      </c>
      <c r="F23" s="66">
        <v>20</v>
      </c>
    </row>
    <row r="24" spans="2:6" ht="13.5" thickBot="1" x14ac:dyDescent="0.25">
      <c r="B24">
        <f t="shared" si="0"/>
        <v>23</v>
      </c>
      <c r="C24" s="53" t="s">
        <v>229</v>
      </c>
      <c r="D24" s="66"/>
      <c r="E24" s="66" t="s">
        <v>173</v>
      </c>
      <c r="F24" s="66"/>
    </row>
    <row r="25" spans="2:6" ht="13.5" thickBot="1" x14ac:dyDescent="0.25">
      <c r="B25">
        <f t="shared" si="0"/>
        <v>24</v>
      </c>
      <c r="C25" s="53" t="s">
        <v>120</v>
      </c>
      <c r="D25" s="66"/>
      <c r="E25" s="66" t="s">
        <v>173</v>
      </c>
      <c r="F25" s="66"/>
    </row>
    <row r="26" spans="2:6" ht="13.5" thickBot="1" x14ac:dyDescent="0.25">
      <c r="B26">
        <f t="shared" si="0"/>
        <v>25</v>
      </c>
      <c r="C26" s="53" t="s">
        <v>121</v>
      </c>
      <c r="D26" s="66"/>
      <c r="E26" s="66" t="s">
        <v>173</v>
      </c>
      <c r="F26" s="66"/>
    </row>
    <row r="27" spans="2:6" ht="13.5" thickBot="1" x14ac:dyDescent="0.25">
      <c r="B27">
        <f t="shared" si="0"/>
        <v>26</v>
      </c>
      <c r="C27" s="53" t="s">
        <v>122</v>
      </c>
      <c r="D27" s="66"/>
      <c r="E27" s="66" t="s">
        <v>173</v>
      </c>
      <c r="F27" s="66"/>
    </row>
    <row r="28" spans="2:6" ht="13.5" thickBot="1" x14ac:dyDescent="0.25">
      <c r="B28">
        <f t="shared" si="0"/>
        <v>27</v>
      </c>
      <c r="C28" s="53" t="s">
        <v>123</v>
      </c>
      <c r="D28" s="66"/>
      <c r="E28" s="66" t="s">
        <v>173</v>
      </c>
      <c r="F28" s="66"/>
    </row>
    <row r="29" spans="2:6" ht="13.5" thickBot="1" x14ac:dyDescent="0.25">
      <c r="B29">
        <f t="shared" si="0"/>
        <v>28</v>
      </c>
      <c r="C29" s="53" t="s">
        <v>124</v>
      </c>
      <c r="D29" s="66"/>
      <c r="E29" s="66" t="s">
        <v>173</v>
      </c>
      <c r="F29" s="66"/>
    </row>
    <row r="30" spans="2:6" ht="13.5" thickBot="1" x14ac:dyDescent="0.25">
      <c r="B30">
        <f t="shared" si="0"/>
        <v>29</v>
      </c>
      <c r="C30" s="53" t="s">
        <v>125</v>
      </c>
      <c r="D30" s="66"/>
      <c r="E30" s="66" t="s">
        <v>173</v>
      </c>
      <c r="F30" s="66"/>
    </row>
    <row r="31" spans="2:6" x14ac:dyDescent="0.2">
      <c r="B31">
        <f t="shared" si="0"/>
        <v>30</v>
      </c>
      <c r="C31" s="64" t="s">
        <v>126</v>
      </c>
      <c r="D31" s="66"/>
      <c r="E31" s="66" t="s">
        <v>173</v>
      </c>
      <c r="F31" s="66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2025-06-09T14:43:19Z</dcterms:modified>
</cp:coreProperties>
</file>