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KUMENTY\PROJEKTY\IROP_Trativody-zelená infrastruktura\ZD a smlouva na VŘ PD\Final\Výzva k podání nabídky + přílohy\"/>
    </mc:Choice>
  </mc:AlternateContent>
  <bookViews>
    <workbookView xWindow="0" yWindow="0" windowWidth="20490" windowHeight="7755"/>
  </bookViews>
  <sheets>
    <sheet name="podklad Harmonogramu" sheetId="1" r:id="rId1"/>
    <sheet name="List 1" sheetId="2" r:id="rId2"/>
  </sheets>
  <calcPr calcId="152511"/>
</workbook>
</file>

<file path=xl/calcChain.xml><?xml version="1.0" encoding="utf-8"?>
<calcChain xmlns="http://schemas.openxmlformats.org/spreadsheetml/2006/main">
  <c r="C16" i="1" l="1"/>
  <c r="K27" i="1" s="1"/>
  <c r="L27" i="1" s="1"/>
  <c r="K41" i="1"/>
  <c r="L41" i="1" s="1"/>
  <c r="I40" i="1"/>
  <c r="I39" i="1"/>
  <c r="I38" i="1"/>
  <c r="I37" i="1"/>
  <c r="I36" i="1"/>
  <c r="I35" i="1"/>
  <c r="I34" i="1"/>
  <c r="I33" i="1"/>
  <c r="I32" i="1"/>
  <c r="I31" i="1"/>
  <c r="K28" i="1"/>
  <c r="L28" i="1" s="1"/>
  <c r="I28" i="1"/>
  <c r="I27" i="1"/>
  <c r="I26" i="1"/>
  <c r="I25" i="1"/>
  <c r="I24" i="1"/>
  <c r="C13" i="1"/>
  <c r="K30" i="1" l="1"/>
  <c r="L30" i="1" s="1"/>
  <c r="K24" i="1"/>
  <c r="L24" i="1" s="1"/>
  <c r="K26" i="1"/>
  <c r="L26" i="1" s="1"/>
  <c r="K29" i="1"/>
  <c r="L29" i="1" s="1"/>
  <c r="K25" i="1"/>
  <c r="L25" i="1" s="1"/>
  <c r="K31" i="1"/>
  <c r="L31" i="1" s="1"/>
  <c r="E16" i="1" l="1"/>
  <c r="C17" i="1" s="1"/>
  <c r="K33" i="1" l="1"/>
  <c r="L33" i="1" s="1"/>
  <c r="K34" i="1"/>
  <c r="L34" i="1" s="1"/>
  <c r="K32" i="1"/>
  <c r="L32" i="1" l="1"/>
  <c r="E17" i="1"/>
  <c r="C18" i="1" s="1"/>
  <c r="K37" i="1" l="1"/>
  <c r="L37" i="1" s="1"/>
  <c r="K39" i="1"/>
  <c r="L39" i="1" s="1"/>
  <c r="K35" i="1"/>
  <c r="K40" i="1"/>
  <c r="L40" i="1" s="1"/>
  <c r="K36" i="1"/>
  <c r="L36" i="1" s="1"/>
  <c r="K38" i="1"/>
  <c r="L38" i="1" s="1"/>
  <c r="E18" i="1" l="1"/>
  <c r="L35" i="1"/>
</calcChain>
</file>

<file path=xl/sharedStrings.xml><?xml version="1.0" encoding="utf-8"?>
<sst xmlns="http://schemas.openxmlformats.org/spreadsheetml/2006/main" count="241" uniqueCount="76">
  <si>
    <t>PŘÍLOHA 4 | HARMONOGRAM</t>
  </si>
  <si>
    <t>Veřejná prostranství V Trativodech - zpracování projektové dokumentace</t>
  </si>
  <si>
    <t>verze ke dni zahájení řízení</t>
  </si>
  <si>
    <r>
      <rPr>
        <i/>
        <sz val="10"/>
        <color rgb="FF000000"/>
        <rFont val="Arial"/>
      </rPr>
      <t xml:space="preserve">Tento </t>
    </r>
    <r>
      <rPr>
        <b/>
        <i/>
        <sz val="10"/>
        <color rgb="FF000000"/>
        <rFont val="Arial"/>
      </rPr>
      <t>Harmonogram je indikativní a vyplývá z nej celková předpokládaná doba zpracování zakázky</t>
    </r>
  </si>
  <si>
    <t>Lhůty pro jednotlivé fáze (I - III) jsou součástí smlouvy. Změny v těchto lhůtách budou možné pouze na základě oboustranné dohody a dodatku smlouvy</t>
  </si>
  <si>
    <t>Lhůty jednotlivých podfázích může dodavatel v tomto dokumentu upravovat. Úpravy však nemají vliv na celkovou lhůtu fáze a nemají vliv na hodnocení nabídky</t>
  </si>
  <si>
    <t>Datum zahájení</t>
  </si>
  <si>
    <t>fáze</t>
  </si>
  <si>
    <t>den zahájení</t>
  </si>
  <si>
    <t>předpokládané datum</t>
  </si>
  <si>
    <t>den dokončení</t>
  </si>
  <si>
    <t>poznámka</t>
  </si>
  <si>
    <t xml:space="preserve">	I. fáze - zpracování hrubopisu dokumentace pro povolení stavby</t>
  </si>
  <si>
    <t xml:space="preserve">po převzetí (akceptaci) Objednatelem </t>
  </si>
  <si>
    <t>předpokládané datum dne zahájení fáze = Datum zahájení;
předpokládané datum dne dokončení fáze = předpokládané datum splnění posledního milníku fáze</t>
  </si>
  <si>
    <t>II. Fáze - projednání hrubopisu dokumentace pro povolení stavby s veřejností, získání kladných stanovisek dotčených orgánů státní správy, získání povolení stavby</t>
  </si>
  <si>
    <t>podle oznámení objednatele</t>
  </si>
  <si>
    <t>po nabytí právní moci Povolení stavby</t>
  </si>
  <si>
    <t>předpokládané datum dne zahájení fáze = datum dokončení předchozí fáze + 1 den;
předpokládané datum dne dokončení fáze = předpokládané datum splnění posledního milníku fáze</t>
  </si>
  <si>
    <t>III. fáze - zpracování dokumentace pro provádění stavby a její projednání s městskými aktéry</t>
  </si>
  <si>
    <t xml:space="preserve">IV. fáze - spolupráce při výběru zhotovitele – v souladu se smlouvou a v součinnosti se zadavatelem </t>
  </si>
  <si>
    <t>po podpisu smlouvy se zhotovitelem stavby</t>
  </si>
  <si>
    <t xml:space="preserve">V. fáze - autorský dozor projektanta - v souladu se smlouvou a v součinnosti se zadavatelem </t>
  </si>
  <si>
    <t>měsíčně po dobu realizace stavby</t>
  </si>
  <si>
    <t xml:space="preserve">Součinnost při žádosti o dotaci, průběžně na výzvu objednatele </t>
  </si>
  <si>
    <t>po vydání rozhodnutí o přidělení/nepřidělení dotace</t>
  </si>
  <si>
    <t>milník</t>
  </si>
  <si>
    <t>výstup</t>
  </si>
  <si>
    <t>obsah milníku</t>
  </si>
  <si>
    <t>lhůta od zahájení fáze (dny)</t>
  </si>
  <si>
    <t>max. lhůta od zahájení fáze (dny)</t>
  </si>
  <si>
    <t>smluvní pokuta</t>
  </si>
  <si>
    <t>předp. doba od Data zahájení</t>
  </si>
  <si>
    <t>1.1</t>
  </si>
  <si>
    <t>doplnění geodetického zaměření</t>
  </si>
  <si>
    <t>předání</t>
  </si>
  <si>
    <t>[doplňte]</t>
  </si>
  <si>
    <t>1.2</t>
  </si>
  <si>
    <t>doplnění hydrogeologického průzkumu</t>
  </si>
  <si>
    <t>1.3</t>
  </si>
  <si>
    <t>podrobné vyhodnocení stavu dřevin</t>
  </si>
  <si>
    <t>1.4</t>
  </si>
  <si>
    <t>návrh geometrického plánu obsahující novou parcelaci řešeného území</t>
  </si>
  <si>
    <t>1.5</t>
  </si>
  <si>
    <t>návrh dopravně inženýrských opatření v souvislostí s realizací stavby</t>
  </si>
  <si>
    <t>1.6</t>
  </si>
  <si>
    <t>zpracování podkladů nezbytných pro zpracování studie záplavového území</t>
  </si>
  <si>
    <t>1.7</t>
  </si>
  <si>
    <t xml:space="preserve">zpracování studie záplavového území včetně vymezení aktivní zóny záplavového území  </t>
  </si>
  <si>
    <t>1.8</t>
  </si>
  <si>
    <t>hrubopis projektové dokumentace pro povolení stavby</t>
  </si>
  <si>
    <t>2.1</t>
  </si>
  <si>
    <t>představení návrhu veřejnosti</t>
  </si>
  <si>
    <t>2.2</t>
  </si>
  <si>
    <t>získání stanovisek DOSS</t>
  </si>
  <si>
    <t>podání žádosti o vydání povolení</t>
  </si>
  <si>
    <t>2.3</t>
  </si>
  <si>
    <t>povolení stavby</t>
  </si>
  <si>
    <t>nabytí právní moci</t>
  </si>
  <si>
    <t>III. fáze - zpracování dokumentace pro provedení stavby a její projednání s městskými aktéry</t>
  </si>
  <si>
    <t>3.1</t>
  </si>
  <si>
    <t>Dokumentace pro provedení stavby</t>
  </si>
  <si>
    <t>3.2</t>
  </si>
  <si>
    <t>Oceněný soupis prací</t>
  </si>
  <si>
    <t>3.3</t>
  </si>
  <si>
    <t>Neoceněný soupis prací</t>
  </si>
  <si>
    <t>3.4</t>
  </si>
  <si>
    <t>Výkaz výměr</t>
  </si>
  <si>
    <t>3.5</t>
  </si>
  <si>
    <t>Plán údržby infrastruktury s prvky systému hospodaření s dešťovou vodou</t>
  </si>
  <si>
    <t>3.6</t>
  </si>
  <si>
    <t>Plán následné péče o navrženou zeleň</t>
  </si>
  <si>
    <t>4.1</t>
  </si>
  <si>
    <t>5.1</t>
  </si>
  <si>
    <t>Tento Harmonogram je indikativní a vyplývá z nej celková předpokládaná doba zpracování zakázky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</si>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</sst>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scheme val="minor"/>
    </font>
    <font>
      <b/>
      <sz val="18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2"/>
      <color rgb="FF000000"/>
      <name val="Arial"/>
    </font>
    <font>
      <i/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sz val="11"/>
      <name val="Calibri"/>
    </font>
    <font>
      <sz val="8"/>
      <color rgb="FF000000"/>
      <name val="Arial"/>
    </font>
    <font>
      <i/>
      <sz val="9"/>
      <color rgb="FF000000"/>
      <name val="Arial"/>
    </font>
    <font>
      <sz val="11"/>
      <color theme="1"/>
      <name val="Calibri"/>
    </font>
    <font>
      <b/>
      <i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32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dotted">
        <color rgb="FF595959"/>
      </bottom>
      <diagonal/>
    </border>
    <border>
      <left/>
      <right/>
      <top/>
      <bottom style="dotted">
        <color rgb="FF595959"/>
      </bottom>
      <diagonal/>
    </border>
    <border>
      <left style="dotted">
        <color rgb="FF595959"/>
      </left>
      <right style="dotted">
        <color rgb="FF595959"/>
      </right>
      <top style="dotted">
        <color rgb="FF595959"/>
      </top>
      <bottom style="dotted">
        <color rgb="FF595959"/>
      </bottom>
      <diagonal/>
    </border>
    <border>
      <left style="dotted">
        <color rgb="FF595959"/>
      </left>
      <right/>
      <top/>
      <bottom/>
      <diagonal/>
    </border>
    <border>
      <left style="thin">
        <color rgb="FFAAAAAA"/>
      </left>
      <right/>
      <top style="dotted">
        <color rgb="FF595959"/>
      </top>
      <bottom style="thin">
        <color rgb="FF000000"/>
      </bottom>
      <diagonal/>
    </border>
    <border>
      <left/>
      <right/>
      <top style="dotted">
        <color rgb="FF59595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AAAAAA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AAAAAA"/>
      </left>
      <right style="dotted">
        <color rgb="FF595959"/>
      </right>
      <top/>
      <bottom style="dotted">
        <color rgb="FF000000"/>
      </bottom>
      <diagonal/>
    </border>
    <border>
      <left style="dotted">
        <color rgb="FF595959"/>
      </left>
      <right style="dotted">
        <color rgb="FF595959"/>
      </right>
      <top/>
      <bottom style="dotted">
        <color rgb="FF000000"/>
      </bottom>
      <diagonal/>
    </border>
    <border>
      <left style="dotted">
        <color rgb="FF595959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595959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49" fontId="1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/>
    <xf numFmtId="49" fontId="4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9" fontId="8" fillId="0" borderId="13" xfId="0" applyNumberFormat="1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4" fontId="8" fillId="0" borderId="26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49" fontId="13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49" fontId="5" fillId="0" borderId="4" xfId="0" applyNumberFormat="1" applyFont="1" applyBorder="1" applyAlignment="1">
      <alignment horizontal="left" vertical="center"/>
    </xf>
    <xf numFmtId="0" fontId="0" fillId="0" borderId="0" xfId="0" applyFont="1" applyAlignment="1"/>
    <xf numFmtId="0" fontId="5" fillId="0" borderId="4" xfId="0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49" fontId="12" fillId="0" borderId="14" xfId="0" applyNumberFormat="1" applyFont="1" applyBorder="1" applyAlignment="1">
      <alignment horizontal="left" vertical="center" wrapText="1"/>
    </xf>
    <xf numFmtId="49" fontId="8" fillId="0" borderId="27" xfId="0" applyNumberFormat="1" applyFont="1" applyBorder="1" applyAlignment="1">
      <alignment vertical="center" wrapText="1"/>
    </xf>
    <xf numFmtId="0" fontId="10" fillId="0" borderId="28" xfId="0" applyFont="1" applyBorder="1"/>
    <xf numFmtId="0" fontId="10" fillId="0" borderId="29" xfId="0" applyFont="1" applyBorder="1"/>
    <xf numFmtId="0" fontId="12" fillId="0" borderId="14" xfId="0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0" fontId="10" fillId="0" borderId="23" xfId="0" applyFont="1" applyBorder="1"/>
    <xf numFmtId="0" fontId="10" fillId="0" borderId="24" xfId="0" applyFont="1" applyBorder="1"/>
    <xf numFmtId="49" fontId="7" fillId="0" borderId="25" xfId="0" applyNumberFormat="1" applyFont="1" applyBorder="1" applyAlignment="1">
      <alignment horizontal="center" vertical="center" wrapText="1"/>
    </xf>
    <xf numFmtId="0" fontId="10" fillId="0" borderId="30" xfId="0" applyFont="1" applyBorder="1"/>
    <xf numFmtId="0" fontId="10" fillId="0" borderId="31" xfId="0" applyFont="1" applyBorder="1"/>
    <xf numFmtId="49" fontId="8" fillId="0" borderId="27" xfId="0" applyNumberFormat="1" applyFont="1" applyBorder="1" applyAlignment="1">
      <alignment horizontal="left" vertical="center" wrapText="1"/>
    </xf>
    <xf numFmtId="49" fontId="8" fillId="0" borderId="27" xfId="0" applyNumberFormat="1" applyFont="1" applyBorder="1" applyAlignment="1">
      <alignment horizontal="left" vertical="center" wrapText="1" readingOrder="1"/>
    </xf>
    <xf numFmtId="0" fontId="8" fillId="0" borderId="27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C12" sqref="C12"/>
    </sheetView>
  </sheetViews>
  <sheetFormatPr defaultColWidth="14.42578125" defaultRowHeight="15" customHeight="1" x14ac:dyDescent="0.25"/>
  <cols>
    <col min="1" max="1" width="51.140625" customWidth="1"/>
    <col min="2" max="3" width="15.7109375" customWidth="1"/>
    <col min="4" max="4" width="30.7109375" customWidth="1"/>
    <col min="5" max="5" width="15.7109375" customWidth="1"/>
    <col min="6" max="6" width="45.7109375" customWidth="1"/>
    <col min="7" max="9" width="15.7109375" customWidth="1"/>
    <col min="10" max="10" width="10.7109375" customWidth="1"/>
    <col min="11" max="12" width="15.7109375" customWidth="1"/>
    <col min="13" max="26" width="9.140625" customWidth="1"/>
  </cols>
  <sheetData>
    <row r="1" spans="1:26" ht="45" customHeight="1" x14ac:dyDescent="0.25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5" customHeight="1" x14ac:dyDescent="0.25">
      <c r="A2" s="7" t="s">
        <v>1</v>
      </c>
      <c r="B2" s="8"/>
      <c r="C2" s="9"/>
      <c r="D2" s="9"/>
      <c r="E2" s="9"/>
      <c r="F2" s="9"/>
      <c r="G2" s="10"/>
      <c r="H2" s="10"/>
      <c r="I2" s="10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12"/>
      <c r="B3" s="8"/>
      <c r="C3" s="9"/>
      <c r="D3" s="9"/>
      <c r="E3" s="9"/>
      <c r="F3" s="9"/>
      <c r="G3" s="10"/>
      <c r="H3" s="10"/>
      <c r="I3" s="10"/>
      <c r="J3" s="10"/>
      <c r="K3" s="10"/>
      <c r="L3" s="1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13" t="s">
        <v>2</v>
      </c>
      <c r="B4" s="8"/>
      <c r="C4" s="8"/>
      <c r="D4" s="8"/>
      <c r="E4" s="8"/>
      <c r="F4" s="8"/>
      <c r="G4" s="10"/>
      <c r="H4" s="10"/>
      <c r="I4" s="10"/>
      <c r="J4" s="10"/>
      <c r="K4" s="10"/>
      <c r="L4" s="1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5" customHeight="1" x14ac:dyDescent="0.25">
      <c r="A5" s="14"/>
      <c r="B5" s="8"/>
      <c r="C5" s="9"/>
      <c r="D5" s="9"/>
      <c r="E5" s="9"/>
      <c r="F5" s="9"/>
      <c r="G5" s="10"/>
      <c r="H5" s="10"/>
      <c r="I5" s="10"/>
      <c r="J5" s="10"/>
      <c r="K5" s="10"/>
      <c r="L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2"/>
      <c r="B6" s="8"/>
      <c r="C6" s="9"/>
      <c r="D6" s="9"/>
      <c r="E6" s="9"/>
      <c r="F6" s="9"/>
      <c r="G6" s="10"/>
      <c r="H6" s="10"/>
      <c r="I6" s="10"/>
      <c r="J6" s="10"/>
      <c r="K6" s="10"/>
      <c r="L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12"/>
      <c r="B7" s="8"/>
      <c r="C7" s="9"/>
      <c r="D7" s="9"/>
      <c r="E7" s="9"/>
      <c r="F7" s="9"/>
      <c r="G7" s="10"/>
      <c r="H7" s="10"/>
      <c r="I7" s="10"/>
      <c r="J7" s="10"/>
      <c r="K7" s="10"/>
      <c r="L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50" t="s">
        <v>3</v>
      </c>
      <c r="B8" s="51"/>
      <c r="C8" s="51"/>
      <c r="D8" s="51"/>
      <c r="E8" s="51"/>
      <c r="F8" s="51"/>
      <c r="G8" s="10"/>
      <c r="H8" s="10"/>
      <c r="I8" s="10"/>
      <c r="J8" s="10"/>
      <c r="K8" s="10"/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52"/>
      <c r="B9" s="51"/>
      <c r="C9" s="51"/>
      <c r="D9" s="51"/>
      <c r="E9" s="51"/>
      <c r="F9" s="51"/>
      <c r="G9" s="10"/>
      <c r="H9" s="10"/>
      <c r="I9" s="10"/>
      <c r="J9" s="10"/>
      <c r="K9" s="10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15" t="s">
        <v>4</v>
      </c>
      <c r="B10" s="8"/>
      <c r="C10" s="9"/>
      <c r="D10" s="9"/>
      <c r="E10" s="9"/>
      <c r="F10" s="9"/>
      <c r="G10" s="10"/>
      <c r="H10" s="10"/>
      <c r="I10" s="10"/>
      <c r="J10" s="10"/>
      <c r="K10" s="10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 x14ac:dyDescent="0.25">
      <c r="A11" s="50" t="s">
        <v>5</v>
      </c>
      <c r="B11" s="51"/>
      <c r="C11" s="51"/>
      <c r="D11" s="51"/>
      <c r="E11" s="51"/>
      <c r="F11" s="9"/>
      <c r="G11" s="10"/>
      <c r="H11" s="10"/>
      <c r="I11" s="10"/>
      <c r="J11" s="10"/>
      <c r="K11" s="10"/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16"/>
      <c r="B12" s="17"/>
      <c r="C12" s="9"/>
      <c r="D12" s="9"/>
      <c r="E12" s="9"/>
      <c r="F12" s="9"/>
      <c r="G12" s="10"/>
      <c r="H12" s="10"/>
      <c r="I12" s="10"/>
      <c r="J12" s="10"/>
      <c r="K12" s="10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 x14ac:dyDescent="0.25">
      <c r="A13" s="18" t="s">
        <v>6</v>
      </c>
      <c r="B13" s="19">
        <v>45600</v>
      </c>
      <c r="C13" s="20" t="str">
        <f>IF(B13="","Nepovinné. Můžete doplnit skutečné (pokud je známo), nebo předpokládané Datum zahájení ve formátu DD.MM.RRRR.","")</f>
        <v/>
      </c>
      <c r="D13" s="21"/>
      <c r="E13" s="21"/>
      <c r="F13" s="22"/>
      <c r="G13" s="10"/>
      <c r="H13" s="10"/>
      <c r="I13" s="10"/>
      <c r="J13" s="10"/>
      <c r="K13" s="10"/>
      <c r="L13" s="1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23"/>
      <c r="B14" s="24"/>
      <c r="C14" s="25"/>
      <c r="D14" s="25"/>
      <c r="E14" s="25"/>
      <c r="F14" s="25"/>
      <c r="G14" s="26"/>
      <c r="H14" s="26"/>
      <c r="I14" s="26"/>
      <c r="J14" s="10"/>
      <c r="K14" s="10"/>
      <c r="L14" s="11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 x14ac:dyDescent="0.25">
      <c r="A15" s="27" t="s">
        <v>7</v>
      </c>
      <c r="B15" s="27" t="s">
        <v>8</v>
      </c>
      <c r="C15" s="27" t="s">
        <v>9</v>
      </c>
      <c r="D15" s="27" t="s">
        <v>10</v>
      </c>
      <c r="E15" s="27" t="s">
        <v>9</v>
      </c>
      <c r="F15" s="53" t="s">
        <v>11</v>
      </c>
      <c r="G15" s="54"/>
      <c r="H15" s="54"/>
      <c r="I15" s="55"/>
      <c r="J15" s="28"/>
      <c r="K15" s="29"/>
      <c r="L15" s="3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3.75" customHeight="1" x14ac:dyDescent="0.25">
      <c r="A16" s="27" t="s">
        <v>12</v>
      </c>
      <c r="B16" s="31" t="s">
        <v>6</v>
      </c>
      <c r="C16" s="32">
        <f>IF(B13="","",B13)</f>
        <v>45600</v>
      </c>
      <c r="D16" s="33" t="s">
        <v>13</v>
      </c>
      <c r="E16" s="32">
        <f>IF(B13="","",MAX(K24:K31))</f>
        <v>45740</v>
      </c>
      <c r="F16" s="56" t="s">
        <v>14</v>
      </c>
      <c r="G16" s="54"/>
      <c r="H16" s="54"/>
      <c r="I16" s="55"/>
      <c r="J16" s="34"/>
      <c r="K16" s="10"/>
      <c r="L16" s="11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57" customHeight="1" x14ac:dyDescent="0.25">
      <c r="A17" s="27" t="s">
        <v>15</v>
      </c>
      <c r="B17" s="31" t="s">
        <v>16</v>
      </c>
      <c r="C17" s="32">
        <f>IF(B13="","",E16+1)</f>
        <v>45741</v>
      </c>
      <c r="D17" s="33" t="s">
        <v>17</v>
      </c>
      <c r="E17" s="32">
        <f>IF(B13="","",MAX(K32:K34))</f>
        <v>45867</v>
      </c>
      <c r="F17" s="56" t="s">
        <v>18</v>
      </c>
      <c r="G17" s="54"/>
      <c r="H17" s="54"/>
      <c r="I17" s="55"/>
      <c r="J17" s="34"/>
      <c r="K17" s="10"/>
      <c r="L17" s="11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 x14ac:dyDescent="0.25">
      <c r="A18" s="27" t="s">
        <v>19</v>
      </c>
      <c r="B18" s="31" t="s">
        <v>16</v>
      </c>
      <c r="C18" s="32">
        <f>IF(B13="","",E17+1)</f>
        <v>45868</v>
      </c>
      <c r="D18" s="33" t="s">
        <v>13</v>
      </c>
      <c r="E18" s="32">
        <f>IF(B13="","",MAX(K35:K38))</f>
        <v>45952</v>
      </c>
      <c r="F18" s="56" t="s">
        <v>18</v>
      </c>
      <c r="G18" s="54"/>
      <c r="H18" s="54"/>
      <c r="I18" s="55"/>
      <c r="J18" s="34"/>
      <c r="K18" s="10"/>
      <c r="L18" s="11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 x14ac:dyDescent="0.25">
      <c r="A19" s="27" t="s">
        <v>20</v>
      </c>
      <c r="B19" s="31" t="s">
        <v>16</v>
      </c>
      <c r="C19" s="32"/>
      <c r="D19" s="33" t="s">
        <v>21</v>
      </c>
      <c r="E19" s="35"/>
      <c r="F19" s="60"/>
      <c r="G19" s="54"/>
      <c r="H19" s="54"/>
      <c r="I19" s="55"/>
      <c r="J19" s="34"/>
      <c r="K19" s="10"/>
      <c r="L19" s="11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 x14ac:dyDescent="0.25">
      <c r="A20" s="27" t="s">
        <v>22</v>
      </c>
      <c r="B20" s="31" t="s">
        <v>16</v>
      </c>
      <c r="C20" s="32"/>
      <c r="D20" s="33" t="s">
        <v>23</v>
      </c>
      <c r="E20" s="32"/>
      <c r="F20" s="60"/>
      <c r="G20" s="54"/>
      <c r="H20" s="54"/>
      <c r="I20" s="55"/>
      <c r="J20" s="34"/>
      <c r="K20" s="10"/>
      <c r="L20" s="1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0" customHeight="1" x14ac:dyDescent="0.25">
      <c r="A21" s="27" t="s">
        <v>24</v>
      </c>
      <c r="B21" s="31" t="s">
        <v>16</v>
      </c>
      <c r="C21" s="32"/>
      <c r="D21" s="33" t="s">
        <v>25</v>
      </c>
      <c r="E21" s="32"/>
      <c r="F21" s="60"/>
      <c r="G21" s="54"/>
      <c r="H21" s="54"/>
      <c r="I21" s="55"/>
      <c r="J21" s="34"/>
      <c r="K21" s="10"/>
      <c r="L21" s="1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0" customHeight="1" x14ac:dyDescent="0.25">
      <c r="A22" s="36"/>
      <c r="B22" s="37"/>
      <c r="C22" s="37"/>
      <c r="D22" s="37"/>
      <c r="E22" s="37"/>
      <c r="F22" s="37"/>
      <c r="G22" s="38"/>
      <c r="H22" s="38"/>
      <c r="I22" s="38"/>
      <c r="J22" s="10"/>
      <c r="K22" s="10"/>
      <c r="L22" s="1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41.25" customHeight="1" x14ac:dyDescent="0.25">
      <c r="A23" s="39" t="s">
        <v>7</v>
      </c>
      <c r="B23" s="40" t="s">
        <v>26</v>
      </c>
      <c r="C23" s="61" t="s">
        <v>27</v>
      </c>
      <c r="D23" s="62"/>
      <c r="E23" s="62"/>
      <c r="F23" s="63"/>
      <c r="G23" s="40" t="s">
        <v>28</v>
      </c>
      <c r="H23" s="40" t="s">
        <v>29</v>
      </c>
      <c r="I23" s="40" t="s">
        <v>30</v>
      </c>
      <c r="J23" s="40" t="s">
        <v>31</v>
      </c>
      <c r="K23" s="40" t="s">
        <v>9</v>
      </c>
      <c r="L23" s="40" t="s">
        <v>32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25">
      <c r="A24" s="64" t="s">
        <v>12</v>
      </c>
      <c r="B24" s="41" t="s">
        <v>33</v>
      </c>
      <c r="C24" s="67" t="s">
        <v>34</v>
      </c>
      <c r="D24" s="58"/>
      <c r="E24" s="58"/>
      <c r="F24" s="59"/>
      <c r="G24" s="41" t="s">
        <v>35</v>
      </c>
      <c r="H24" s="42" t="s">
        <v>36</v>
      </c>
      <c r="I24" s="43">
        <f>4*7</f>
        <v>28</v>
      </c>
      <c r="J24" s="41"/>
      <c r="K24" s="44">
        <f t="shared" ref="K24:K31" si="0">IF(OR($C$16="",AND(OR(H24="[doplňte]",H24=""),I24="")),"",$C$16+MIN(H24:I24))</f>
        <v>45628</v>
      </c>
      <c r="L24" s="43">
        <f t="shared" ref="L24:L41" si="1">IF(OR($B$13="",K24=""),"",K24-$B$13)</f>
        <v>28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 x14ac:dyDescent="0.25">
      <c r="A25" s="65"/>
      <c r="B25" s="41" t="s">
        <v>37</v>
      </c>
      <c r="C25" s="67" t="s">
        <v>38</v>
      </c>
      <c r="D25" s="58"/>
      <c r="E25" s="58"/>
      <c r="F25" s="59"/>
      <c r="G25" s="41" t="s">
        <v>35</v>
      </c>
      <c r="H25" s="42" t="s">
        <v>36</v>
      </c>
      <c r="I25" s="43">
        <f t="shared" ref="I25:I26" si="2">8*7</f>
        <v>56</v>
      </c>
      <c r="J25" s="43"/>
      <c r="K25" s="44">
        <f t="shared" si="0"/>
        <v>45656</v>
      </c>
      <c r="L25" s="43">
        <f t="shared" si="1"/>
        <v>56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 x14ac:dyDescent="0.25">
      <c r="A26" s="65"/>
      <c r="B26" s="41" t="s">
        <v>39</v>
      </c>
      <c r="C26" s="57" t="s">
        <v>40</v>
      </c>
      <c r="D26" s="58"/>
      <c r="E26" s="58"/>
      <c r="F26" s="59"/>
      <c r="G26" s="41" t="s">
        <v>35</v>
      </c>
      <c r="H26" s="42" t="s">
        <v>36</v>
      </c>
      <c r="I26" s="43">
        <f t="shared" si="2"/>
        <v>56</v>
      </c>
      <c r="J26" s="43"/>
      <c r="K26" s="44">
        <f t="shared" si="0"/>
        <v>45656</v>
      </c>
      <c r="L26" s="43">
        <f t="shared" si="1"/>
        <v>56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 x14ac:dyDescent="0.25">
      <c r="A27" s="65"/>
      <c r="B27" s="41" t="s">
        <v>41</v>
      </c>
      <c r="C27" s="57" t="s">
        <v>42</v>
      </c>
      <c r="D27" s="58"/>
      <c r="E27" s="58"/>
      <c r="F27" s="59"/>
      <c r="G27" s="41" t="s">
        <v>35</v>
      </c>
      <c r="H27" s="42" t="s">
        <v>36</v>
      </c>
      <c r="I27" s="43">
        <f t="shared" ref="I27:I28" si="3">20*7</f>
        <v>140</v>
      </c>
      <c r="J27" s="43"/>
      <c r="K27" s="44">
        <f t="shared" si="0"/>
        <v>45740</v>
      </c>
      <c r="L27" s="43">
        <f t="shared" si="1"/>
        <v>140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 x14ac:dyDescent="0.25">
      <c r="A28" s="65"/>
      <c r="B28" s="41" t="s">
        <v>43</v>
      </c>
      <c r="C28" s="57" t="s">
        <v>44</v>
      </c>
      <c r="D28" s="58"/>
      <c r="E28" s="58"/>
      <c r="F28" s="59"/>
      <c r="G28" s="41" t="s">
        <v>35</v>
      </c>
      <c r="H28" s="42" t="s">
        <v>36</v>
      </c>
      <c r="I28" s="43">
        <f t="shared" si="3"/>
        <v>140</v>
      </c>
      <c r="J28" s="43"/>
      <c r="K28" s="44">
        <f t="shared" si="0"/>
        <v>45740</v>
      </c>
      <c r="L28" s="43">
        <f t="shared" si="1"/>
        <v>140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 x14ac:dyDescent="0.25">
      <c r="A29" s="65"/>
      <c r="B29" s="41" t="s">
        <v>45</v>
      </c>
      <c r="C29" s="57" t="s">
        <v>46</v>
      </c>
      <c r="D29" s="58"/>
      <c r="E29" s="58"/>
      <c r="F29" s="59"/>
      <c r="G29" s="41" t="s">
        <v>35</v>
      </c>
      <c r="H29" s="42" t="s">
        <v>36</v>
      </c>
      <c r="I29" s="43">
        <v>140</v>
      </c>
      <c r="J29" s="43"/>
      <c r="K29" s="44">
        <f t="shared" si="0"/>
        <v>45740</v>
      </c>
      <c r="L29" s="43">
        <f t="shared" si="1"/>
        <v>140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 x14ac:dyDescent="0.25">
      <c r="A30" s="65"/>
      <c r="B30" s="41" t="s">
        <v>47</v>
      </c>
      <c r="C30" s="57" t="s">
        <v>48</v>
      </c>
      <c r="D30" s="58"/>
      <c r="E30" s="58"/>
      <c r="F30" s="59"/>
      <c r="G30" s="41" t="s">
        <v>35</v>
      </c>
      <c r="H30" s="42" t="s">
        <v>36</v>
      </c>
      <c r="I30" s="43">
        <v>140</v>
      </c>
      <c r="J30" s="41"/>
      <c r="K30" s="44">
        <f t="shared" si="0"/>
        <v>45740</v>
      </c>
      <c r="L30" s="43">
        <f t="shared" si="1"/>
        <v>140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.75" customHeight="1" x14ac:dyDescent="0.25">
      <c r="A31" s="66"/>
      <c r="B31" s="41" t="s">
        <v>49</v>
      </c>
      <c r="C31" s="57" t="s">
        <v>50</v>
      </c>
      <c r="D31" s="58"/>
      <c r="E31" s="58"/>
      <c r="F31" s="59"/>
      <c r="G31" s="41" t="s">
        <v>35</v>
      </c>
      <c r="H31" s="42" t="s">
        <v>36</v>
      </c>
      <c r="I31" s="43">
        <f>20*7</f>
        <v>140</v>
      </c>
      <c r="J31" s="41"/>
      <c r="K31" s="44">
        <f t="shared" si="0"/>
        <v>45740</v>
      </c>
      <c r="L31" s="43">
        <f t="shared" si="1"/>
        <v>140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4" t="s">
        <v>15</v>
      </c>
      <c r="B32" s="41" t="s">
        <v>51</v>
      </c>
      <c r="C32" s="57" t="s">
        <v>52</v>
      </c>
      <c r="D32" s="58"/>
      <c r="E32" s="58"/>
      <c r="F32" s="59"/>
      <c r="G32" s="41" t="s">
        <v>35</v>
      </c>
      <c r="H32" s="42" t="s">
        <v>36</v>
      </c>
      <c r="I32" s="43">
        <f>4*7</f>
        <v>28</v>
      </c>
      <c r="J32" s="43"/>
      <c r="K32" s="44">
        <f t="shared" ref="K32:K34" si="4">IF(OR($C$17="",AND(OR(H32="[doplňte]",H32=""),I32="")),"",$C$17+MIN(H32:I32))</f>
        <v>45769</v>
      </c>
      <c r="L32" s="43">
        <f t="shared" si="1"/>
        <v>169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0" customHeight="1" x14ac:dyDescent="0.25">
      <c r="A33" s="65"/>
      <c r="B33" s="41" t="s">
        <v>53</v>
      </c>
      <c r="C33" s="57" t="s">
        <v>54</v>
      </c>
      <c r="D33" s="58"/>
      <c r="E33" s="58"/>
      <c r="F33" s="59"/>
      <c r="G33" s="41" t="s">
        <v>55</v>
      </c>
      <c r="H33" s="42" t="s">
        <v>36</v>
      </c>
      <c r="I33" s="43">
        <f>12*7</f>
        <v>84</v>
      </c>
      <c r="J33" s="41"/>
      <c r="K33" s="44">
        <f t="shared" si="4"/>
        <v>45825</v>
      </c>
      <c r="L33" s="43">
        <f t="shared" si="1"/>
        <v>225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0" customHeight="1" x14ac:dyDescent="0.25">
      <c r="A34" s="66"/>
      <c r="B34" s="41" t="s">
        <v>56</v>
      </c>
      <c r="C34" s="57" t="s">
        <v>57</v>
      </c>
      <c r="D34" s="58"/>
      <c r="E34" s="58"/>
      <c r="F34" s="59"/>
      <c r="G34" s="41" t="s">
        <v>58</v>
      </c>
      <c r="H34" s="42" t="s">
        <v>36</v>
      </c>
      <c r="I34" s="43">
        <f>18*7</f>
        <v>126</v>
      </c>
      <c r="J34" s="43"/>
      <c r="K34" s="44">
        <f t="shared" si="4"/>
        <v>45867</v>
      </c>
      <c r="L34" s="43">
        <f t="shared" si="1"/>
        <v>267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0" customHeight="1" x14ac:dyDescent="0.25">
      <c r="A35" s="64" t="s">
        <v>59</v>
      </c>
      <c r="B35" s="41" t="s">
        <v>60</v>
      </c>
      <c r="C35" s="57" t="s">
        <v>61</v>
      </c>
      <c r="D35" s="58"/>
      <c r="E35" s="58"/>
      <c r="F35" s="59"/>
      <c r="G35" s="41" t="s">
        <v>35</v>
      </c>
      <c r="H35" s="42" t="s">
        <v>36</v>
      </c>
      <c r="I35" s="43">
        <f t="shared" ref="I35:I40" si="5">12*7</f>
        <v>84</v>
      </c>
      <c r="J35" s="43"/>
      <c r="K35" s="44">
        <f t="shared" ref="K35:K40" si="6">IF(OR($C$18="",AND(OR(H35="[doplňte]",H35=""),I35="")),"",$C$18+MIN(H35:I35))</f>
        <v>45952</v>
      </c>
      <c r="L35" s="43">
        <f t="shared" si="1"/>
        <v>352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0" customHeight="1" x14ac:dyDescent="0.25">
      <c r="A36" s="65"/>
      <c r="B36" s="41" t="s">
        <v>62</v>
      </c>
      <c r="C36" s="57" t="s">
        <v>63</v>
      </c>
      <c r="D36" s="58"/>
      <c r="E36" s="58"/>
      <c r="F36" s="59"/>
      <c r="G36" s="41" t="s">
        <v>35</v>
      </c>
      <c r="H36" s="42" t="s">
        <v>36</v>
      </c>
      <c r="I36" s="43">
        <f t="shared" si="5"/>
        <v>84</v>
      </c>
      <c r="J36" s="41"/>
      <c r="K36" s="44">
        <f t="shared" si="6"/>
        <v>45952</v>
      </c>
      <c r="L36" s="43">
        <f t="shared" si="1"/>
        <v>352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0" customHeight="1" x14ac:dyDescent="0.25">
      <c r="A37" s="65"/>
      <c r="B37" s="41" t="s">
        <v>64</v>
      </c>
      <c r="C37" s="68" t="s">
        <v>65</v>
      </c>
      <c r="D37" s="58"/>
      <c r="E37" s="58"/>
      <c r="F37" s="59"/>
      <c r="G37" s="41" t="s">
        <v>35</v>
      </c>
      <c r="H37" s="42" t="s">
        <v>36</v>
      </c>
      <c r="I37" s="43">
        <f t="shared" si="5"/>
        <v>84</v>
      </c>
      <c r="J37" s="43"/>
      <c r="K37" s="44">
        <f t="shared" si="6"/>
        <v>45952</v>
      </c>
      <c r="L37" s="43">
        <f t="shared" si="1"/>
        <v>352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0" customHeight="1" x14ac:dyDescent="0.25">
      <c r="A38" s="65"/>
      <c r="B38" s="41" t="s">
        <v>66</v>
      </c>
      <c r="C38" s="57" t="s">
        <v>67</v>
      </c>
      <c r="D38" s="58"/>
      <c r="E38" s="58"/>
      <c r="F38" s="59"/>
      <c r="G38" s="41" t="s">
        <v>35</v>
      </c>
      <c r="H38" s="42" t="s">
        <v>36</v>
      </c>
      <c r="I38" s="43">
        <f t="shared" si="5"/>
        <v>84</v>
      </c>
      <c r="J38" s="41"/>
      <c r="K38" s="44">
        <f t="shared" si="6"/>
        <v>45952</v>
      </c>
      <c r="L38" s="43">
        <f t="shared" si="1"/>
        <v>352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 x14ac:dyDescent="0.25">
      <c r="A39" s="65"/>
      <c r="B39" s="41" t="s">
        <v>68</v>
      </c>
      <c r="C39" s="57" t="s">
        <v>69</v>
      </c>
      <c r="D39" s="58"/>
      <c r="E39" s="58"/>
      <c r="F39" s="59"/>
      <c r="G39" s="41" t="s">
        <v>35</v>
      </c>
      <c r="H39" s="42" t="s">
        <v>36</v>
      </c>
      <c r="I39" s="43">
        <f t="shared" si="5"/>
        <v>84</v>
      </c>
      <c r="J39" s="41"/>
      <c r="K39" s="44">
        <f t="shared" si="6"/>
        <v>45952</v>
      </c>
      <c r="L39" s="43">
        <f t="shared" si="1"/>
        <v>352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0" customHeight="1" x14ac:dyDescent="0.25">
      <c r="A40" s="66"/>
      <c r="B40" s="41" t="s">
        <v>70</v>
      </c>
      <c r="C40" s="57" t="s">
        <v>71</v>
      </c>
      <c r="D40" s="58"/>
      <c r="E40" s="58"/>
      <c r="F40" s="59"/>
      <c r="G40" s="41" t="s">
        <v>35</v>
      </c>
      <c r="H40" s="42" t="s">
        <v>36</v>
      </c>
      <c r="I40" s="43">
        <f t="shared" si="5"/>
        <v>84</v>
      </c>
      <c r="J40" s="41"/>
      <c r="K40" s="44">
        <f t="shared" si="6"/>
        <v>45952</v>
      </c>
      <c r="L40" s="43">
        <f t="shared" si="1"/>
        <v>352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0" customHeight="1" x14ac:dyDescent="0.25">
      <c r="A41" s="45" t="s">
        <v>20</v>
      </c>
      <c r="B41" s="41" t="s">
        <v>72</v>
      </c>
      <c r="C41" s="69"/>
      <c r="D41" s="58"/>
      <c r="E41" s="58"/>
      <c r="F41" s="59"/>
      <c r="G41" s="41"/>
      <c r="H41" s="43"/>
      <c r="I41" s="43"/>
      <c r="J41" s="43"/>
      <c r="K41" s="41" t="str">
        <f>IF(OR($C$19="",AND(OR(H41="[doplňte]",H41=""),I41="")),"",$C$19+MIN(H41:I41))</f>
        <v/>
      </c>
      <c r="L41" s="41" t="str">
        <f t="shared" si="1"/>
        <v/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 x14ac:dyDescent="0.25">
      <c r="A42" s="45" t="s">
        <v>22</v>
      </c>
      <c r="B42" s="41" t="s">
        <v>73</v>
      </c>
      <c r="C42" s="70"/>
      <c r="D42" s="58"/>
      <c r="E42" s="58"/>
      <c r="F42" s="59"/>
      <c r="G42" s="46"/>
      <c r="H42" s="46"/>
      <c r="I42" s="46"/>
      <c r="J42" s="46"/>
      <c r="K42" s="46"/>
      <c r="L42" s="4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 x14ac:dyDescent="0.25">
      <c r="A43" s="45" t="s">
        <v>24</v>
      </c>
      <c r="B43" s="41"/>
      <c r="C43" s="70"/>
      <c r="D43" s="58"/>
      <c r="E43" s="58"/>
      <c r="F43" s="59"/>
      <c r="G43" s="46"/>
      <c r="H43" s="46"/>
      <c r="I43" s="46"/>
      <c r="J43" s="46"/>
      <c r="K43" s="46"/>
      <c r="L43" s="4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4">
    <mergeCell ref="C42:F42"/>
    <mergeCell ref="C43:F43"/>
    <mergeCell ref="C30:F30"/>
    <mergeCell ref="C31:F31"/>
    <mergeCell ref="A32:A34"/>
    <mergeCell ref="C32:F32"/>
    <mergeCell ref="C33:F33"/>
    <mergeCell ref="C34:F34"/>
    <mergeCell ref="A35:A40"/>
    <mergeCell ref="C37:F37"/>
    <mergeCell ref="C38:F38"/>
    <mergeCell ref="C39:F39"/>
    <mergeCell ref="C40:F40"/>
    <mergeCell ref="C41:F41"/>
    <mergeCell ref="A24:A31"/>
    <mergeCell ref="C24:F24"/>
    <mergeCell ref="C25:F25"/>
    <mergeCell ref="C35:F35"/>
    <mergeCell ref="C36:F36"/>
    <mergeCell ref="C29:F29"/>
    <mergeCell ref="F19:I19"/>
    <mergeCell ref="F20:I20"/>
    <mergeCell ref="F21:I21"/>
    <mergeCell ref="C23:F23"/>
    <mergeCell ref="F17:I17"/>
    <mergeCell ref="F18:I18"/>
    <mergeCell ref="C26:F26"/>
    <mergeCell ref="C27:F27"/>
    <mergeCell ref="C28:F28"/>
    <mergeCell ref="A8:F8"/>
    <mergeCell ref="A9:F9"/>
    <mergeCell ref="A11:E11"/>
    <mergeCell ref="F15:I15"/>
    <mergeCell ref="F16:I16"/>
  </mergeCells>
  <dataValidations count="2">
    <dataValidation type="list" allowBlank="1" showErrorMessage="1" sqref="G24:G32">
      <formula1>"koncept,rozprac. k.,finální k.,čistopis,jiný [doplňte],předání"</formula1>
    </dataValidation>
    <dataValidation type="list" allowBlank="1" showErrorMessage="1" sqref="J25:J29 J32 J34:J35 J37 J41">
      <formula1>"[zvolte],A,B"</formula1>
    </dataValidation>
  </dataValidations>
  <pageMargins left="0.7" right="0.7" top="0.78740200000000005" bottom="0.7874020000000000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workbookViewId="0"/>
  </sheetViews>
  <sheetFormatPr defaultColWidth="14.42578125" defaultRowHeight="15" customHeight="1" x14ac:dyDescent="0.25"/>
  <cols>
    <col min="1" max="6" width="14.42578125" customWidth="1"/>
  </cols>
  <sheetData>
    <row r="1" spans="1:12" ht="45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90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30" x14ac:dyDescent="0.25">
      <c r="A4" s="47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135" x14ac:dyDescent="0.25">
      <c r="A8" s="47" t="s">
        <v>74</v>
      </c>
      <c r="B8" s="47"/>
      <c r="C8" s="47"/>
      <c r="D8" s="47"/>
      <c r="E8" s="47"/>
      <c r="F8" s="47"/>
      <c r="G8" s="48"/>
      <c r="H8" s="48"/>
      <c r="I8" s="48"/>
      <c r="J8" s="48"/>
      <c r="K8" s="48"/>
      <c r="L8" s="48"/>
    </row>
    <row r="9" spans="1:12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10" x14ac:dyDescent="0.2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225" x14ac:dyDescent="0.25">
      <c r="A11" s="47" t="s">
        <v>5</v>
      </c>
      <c r="B11" s="47"/>
      <c r="C11" s="47"/>
      <c r="D11" s="47"/>
      <c r="E11" s="47"/>
      <c r="F11" s="48"/>
      <c r="G11" s="48"/>
      <c r="H11" s="48"/>
      <c r="I11" s="48"/>
      <c r="J11" s="48"/>
      <c r="K11" s="48"/>
      <c r="L11" s="48"/>
    </row>
    <row r="12" spans="1:12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2" ht="30" x14ac:dyDescent="0.25">
      <c r="A13" s="47" t="s">
        <v>6</v>
      </c>
      <c r="B13" s="49">
        <v>45565</v>
      </c>
      <c r="C13" s="47" t="s">
        <v>75</v>
      </c>
      <c r="D13" s="48"/>
      <c r="E13" s="48"/>
      <c r="F13" s="49"/>
      <c r="G13" s="48"/>
      <c r="H13" s="48"/>
      <c r="I13" s="48"/>
      <c r="J13" s="48"/>
      <c r="K13" s="48"/>
      <c r="L13" s="48"/>
    </row>
    <row r="14" spans="1:12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2" ht="30" x14ac:dyDescent="0.25">
      <c r="A15" s="47" t="s">
        <v>7</v>
      </c>
      <c r="B15" s="47" t="s">
        <v>8</v>
      </c>
      <c r="C15" s="47" t="s">
        <v>9</v>
      </c>
      <c r="D15" s="47" t="s">
        <v>10</v>
      </c>
      <c r="E15" s="47" t="s">
        <v>9</v>
      </c>
      <c r="F15" s="47" t="s">
        <v>11</v>
      </c>
      <c r="G15" s="47"/>
      <c r="H15" s="47"/>
      <c r="I15" s="47"/>
      <c r="J15" s="48"/>
      <c r="K15" s="48"/>
      <c r="L15" s="48"/>
    </row>
    <row r="16" spans="1:12" ht="210" x14ac:dyDescent="0.25">
      <c r="A16" s="47" t="s">
        <v>12</v>
      </c>
      <c r="B16" s="47" t="s">
        <v>6</v>
      </c>
      <c r="C16" s="49">
        <v>45565</v>
      </c>
      <c r="D16" s="47" t="s">
        <v>13</v>
      </c>
      <c r="E16" s="49">
        <v>45705</v>
      </c>
      <c r="F16" s="47" t="s">
        <v>14</v>
      </c>
      <c r="G16" s="47"/>
      <c r="H16" s="47"/>
      <c r="I16" s="47"/>
      <c r="J16" s="48"/>
      <c r="K16" s="48"/>
      <c r="L16" s="48"/>
    </row>
    <row r="17" spans="1:12" ht="240" x14ac:dyDescent="0.25">
      <c r="A17" s="47" t="s">
        <v>15</v>
      </c>
      <c r="B17" s="47" t="s">
        <v>16</v>
      </c>
      <c r="C17" s="49">
        <v>45706</v>
      </c>
      <c r="D17" s="47" t="s">
        <v>17</v>
      </c>
      <c r="E17" s="49">
        <v>45832</v>
      </c>
      <c r="F17" s="47" t="s">
        <v>18</v>
      </c>
      <c r="G17" s="47"/>
      <c r="H17" s="47"/>
      <c r="I17" s="47"/>
      <c r="J17" s="48"/>
      <c r="K17" s="48"/>
      <c r="L17" s="48"/>
    </row>
    <row r="18" spans="1:12" ht="240" x14ac:dyDescent="0.25">
      <c r="A18" s="47" t="s">
        <v>19</v>
      </c>
      <c r="B18" s="47" t="s">
        <v>16</v>
      </c>
      <c r="C18" s="49">
        <v>45833</v>
      </c>
      <c r="D18" s="47" t="s">
        <v>13</v>
      </c>
      <c r="E18" s="49">
        <v>45917</v>
      </c>
      <c r="F18" s="47" t="s">
        <v>18</v>
      </c>
      <c r="G18" s="47"/>
      <c r="H18" s="47"/>
      <c r="I18" s="47"/>
      <c r="J18" s="48"/>
      <c r="K18" s="48"/>
      <c r="L18" s="48"/>
    </row>
    <row r="19" spans="1:12" ht="120" x14ac:dyDescent="0.25">
      <c r="A19" s="47" t="s">
        <v>20</v>
      </c>
      <c r="B19" s="47" t="s">
        <v>16</v>
      </c>
      <c r="C19" s="49"/>
      <c r="D19" s="47" t="s">
        <v>21</v>
      </c>
      <c r="E19" s="48"/>
      <c r="F19" s="48"/>
      <c r="G19" s="48"/>
      <c r="H19" s="48"/>
      <c r="I19" s="48"/>
      <c r="J19" s="48"/>
      <c r="K19" s="48"/>
      <c r="L19" s="48"/>
    </row>
    <row r="20" spans="1:12" ht="105" x14ac:dyDescent="0.25">
      <c r="A20" s="47" t="s">
        <v>22</v>
      </c>
      <c r="B20" s="47" t="s">
        <v>16</v>
      </c>
      <c r="C20" s="49"/>
      <c r="D20" s="47" t="s">
        <v>23</v>
      </c>
      <c r="E20" s="49"/>
      <c r="F20" s="48"/>
      <c r="G20" s="48"/>
      <c r="H20" s="48"/>
      <c r="I20" s="48"/>
      <c r="J20" s="48"/>
      <c r="K20" s="48"/>
      <c r="L20" s="48"/>
    </row>
    <row r="21" spans="1:12" ht="15.75" customHeight="1" x14ac:dyDescent="0.25">
      <c r="A21" s="47" t="s">
        <v>24</v>
      </c>
      <c r="B21" s="47" t="s">
        <v>16</v>
      </c>
      <c r="C21" s="49"/>
      <c r="D21" s="47" t="s">
        <v>25</v>
      </c>
      <c r="E21" s="49"/>
      <c r="F21" s="48"/>
      <c r="G21" s="48"/>
      <c r="H21" s="48"/>
      <c r="I21" s="48"/>
      <c r="J21" s="48"/>
      <c r="K21" s="48"/>
      <c r="L21" s="48"/>
    </row>
    <row r="22" spans="1:12" ht="15.75" customHeigh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2" ht="15.75" customHeight="1" x14ac:dyDescent="0.25">
      <c r="A23" s="47" t="s">
        <v>7</v>
      </c>
      <c r="B23" s="47" t="s">
        <v>26</v>
      </c>
      <c r="C23" s="47" t="s">
        <v>27</v>
      </c>
      <c r="D23" s="47"/>
      <c r="E23" s="47"/>
      <c r="F23" s="47"/>
      <c r="G23" s="47" t="s">
        <v>28</v>
      </c>
      <c r="H23" s="47" t="s">
        <v>29</v>
      </c>
      <c r="I23" s="47" t="s">
        <v>30</v>
      </c>
      <c r="J23" s="47" t="s">
        <v>31</v>
      </c>
      <c r="K23" s="47" t="s">
        <v>9</v>
      </c>
      <c r="L23" s="47" t="s">
        <v>32</v>
      </c>
    </row>
    <row r="24" spans="1:12" ht="15.75" customHeight="1" x14ac:dyDescent="0.25">
      <c r="A24" s="47" t="s">
        <v>12</v>
      </c>
      <c r="B24" s="47" t="s">
        <v>33</v>
      </c>
      <c r="C24" s="47" t="s">
        <v>34</v>
      </c>
      <c r="D24" s="47"/>
      <c r="E24" s="47"/>
      <c r="F24" s="47"/>
      <c r="G24" s="47" t="s">
        <v>35</v>
      </c>
      <c r="H24" s="47" t="s">
        <v>36</v>
      </c>
      <c r="I24" s="48">
        <v>28</v>
      </c>
      <c r="J24" s="47"/>
      <c r="K24" s="49">
        <v>45593</v>
      </c>
      <c r="L24" s="48">
        <v>28</v>
      </c>
    </row>
    <row r="25" spans="1:12" ht="15.75" customHeight="1" x14ac:dyDescent="0.25">
      <c r="A25" s="47"/>
      <c r="B25" s="47" t="s">
        <v>37</v>
      </c>
      <c r="C25" s="47" t="s">
        <v>38</v>
      </c>
      <c r="D25" s="47"/>
      <c r="E25" s="47"/>
      <c r="F25" s="47"/>
      <c r="G25" s="47" t="s">
        <v>35</v>
      </c>
      <c r="H25" s="47" t="s">
        <v>36</v>
      </c>
      <c r="I25" s="48">
        <v>56</v>
      </c>
      <c r="J25" s="48"/>
      <c r="K25" s="49">
        <v>45621</v>
      </c>
      <c r="L25" s="48">
        <v>56</v>
      </c>
    </row>
    <row r="26" spans="1:12" ht="15.75" customHeight="1" x14ac:dyDescent="0.25">
      <c r="A26" s="47"/>
      <c r="B26" s="47" t="s">
        <v>39</v>
      </c>
      <c r="C26" s="47" t="s">
        <v>40</v>
      </c>
      <c r="D26" s="47"/>
      <c r="E26" s="47"/>
      <c r="F26" s="47"/>
      <c r="G26" s="47" t="s">
        <v>35</v>
      </c>
      <c r="H26" s="47" t="s">
        <v>36</v>
      </c>
      <c r="I26" s="48">
        <v>56</v>
      </c>
      <c r="J26" s="48"/>
      <c r="K26" s="49">
        <v>45621</v>
      </c>
      <c r="L26" s="48">
        <v>56</v>
      </c>
    </row>
    <row r="27" spans="1:12" ht="15.75" customHeight="1" x14ac:dyDescent="0.25">
      <c r="A27" s="47"/>
      <c r="B27" s="47" t="s">
        <v>41</v>
      </c>
      <c r="C27" s="47" t="s">
        <v>42</v>
      </c>
      <c r="D27" s="47"/>
      <c r="E27" s="47"/>
      <c r="F27" s="47"/>
      <c r="G27" s="47" t="s">
        <v>35</v>
      </c>
      <c r="H27" s="47" t="s">
        <v>36</v>
      </c>
      <c r="I27" s="48">
        <v>140</v>
      </c>
      <c r="J27" s="48"/>
      <c r="K27" s="49">
        <v>45705</v>
      </c>
      <c r="L27" s="48">
        <v>140</v>
      </c>
    </row>
    <row r="28" spans="1:12" ht="15.75" customHeight="1" x14ac:dyDescent="0.25">
      <c r="A28" s="47"/>
      <c r="B28" s="47" t="s">
        <v>43</v>
      </c>
      <c r="C28" s="47" t="s">
        <v>44</v>
      </c>
      <c r="D28" s="47"/>
      <c r="E28" s="47"/>
      <c r="F28" s="47"/>
      <c r="G28" s="47" t="s">
        <v>35</v>
      </c>
      <c r="H28" s="47" t="s">
        <v>36</v>
      </c>
      <c r="I28" s="48">
        <v>140</v>
      </c>
      <c r="J28" s="48"/>
      <c r="K28" s="49">
        <v>45705</v>
      </c>
      <c r="L28" s="48">
        <v>140</v>
      </c>
    </row>
    <row r="29" spans="1:12" ht="15.75" customHeight="1" x14ac:dyDescent="0.25">
      <c r="A29" s="47"/>
      <c r="B29" s="47" t="s">
        <v>45</v>
      </c>
      <c r="C29" s="47" t="s">
        <v>46</v>
      </c>
      <c r="D29" s="47"/>
      <c r="E29" s="47"/>
      <c r="F29" s="47"/>
      <c r="G29" s="47" t="s">
        <v>35</v>
      </c>
      <c r="H29" s="47" t="s">
        <v>36</v>
      </c>
      <c r="I29" s="48">
        <v>140</v>
      </c>
      <c r="J29" s="48"/>
      <c r="K29" s="49">
        <v>45705</v>
      </c>
      <c r="L29" s="48">
        <v>140</v>
      </c>
    </row>
    <row r="30" spans="1:12" ht="15.75" customHeight="1" x14ac:dyDescent="0.25">
      <c r="A30" s="47"/>
      <c r="B30" s="47" t="s">
        <v>47</v>
      </c>
      <c r="C30" s="47" t="s">
        <v>48</v>
      </c>
      <c r="D30" s="47"/>
      <c r="E30" s="47"/>
      <c r="F30" s="47"/>
      <c r="G30" s="47" t="s">
        <v>35</v>
      </c>
      <c r="H30" s="47" t="s">
        <v>36</v>
      </c>
      <c r="I30" s="48">
        <v>140</v>
      </c>
      <c r="J30" s="47"/>
      <c r="K30" s="49">
        <v>45705</v>
      </c>
      <c r="L30" s="48">
        <v>140</v>
      </c>
    </row>
    <row r="31" spans="1:12" ht="15.75" customHeight="1" x14ac:dyDescent="0.25">
      <c r="A31" s="47"/>
      <c r="B31" s="47" t="s">
        <v>49</v>
      </c>
      <c r="C31" s="47" t="s">
        <v>50</v>
      </c>
      <c r="D31" s="47"/>
      <c r="E31" s="47"/>
      <c r="F31" s="47"/>
      <c r="G31" s="47" t="s">
        <v>35</v>
      </c>
      <c r="H31" s="47" t="s">
        <v>36</v>
      </c>
      <c r="I31" s="48">
        <v>140</v>
      </c>
      <c r="J31" s="47"/>
      <c r="K31" s="49">
        <v>45705</v>
      </c>
      <c r="L31" s="48">
        <v>140</v>
      </c>
    </row>
    <row r="32" spans="1:12" ht="15.75" customHeight="1" x14ac:dyDescent="0.25">
      <c r="A32" s="47" t="s">
        <v>15</v>
      </c>
      <c r="B32" s="47" t="s">
        <v>51</v>
      </c>
      <c r="C32" s="47" t="s">
        <v>52</v>
      </c>
      <c r="D32" s="47"/>
      <c r="E32" s="47"/>
      <c r="F32" s="47"/>
      <c r="G32" s="47" t="s">
        <v>35</v>
      </c>
      <c r="H32" s="47" t="s">
        <v>36</v>
      </c>
      <c r="I32" s="48">
        <v>28</v>
      </c>
      <c r="J32" s="48"/>
      <c r="K32" s="49">
        <v>45734</v>
      </c>
      <c r="L32" s="48">
        <v>169</v>
      </c>
    </row>
    <row r="33" spans="1:12" ht="15.75" customHeight="1" x14ac:dyDescent="0.25">
      <c r="A33" s="47"/>
      <c r="B33" s="47" t="s">
        <v>53</v>
      </c>
      <c r="C33" s="47" t="s">
        <v>54</v>
      </c>
      <c r="D33" s="47"/>
      <c r="E33" s="47"/>
      <c r="F33" s="47"/>
      <c r="G33" s="47" t="s">
        <v>55</v>
      </c>
      <c r="H33" s="47" t="s">
        <v>36</v>
      </c>
      <c r="I33" s="48">
        <v>84</v>
      </c>
      <c r="J33" s="47"/>
      <c r="K33" s="49">
        <v>45790</v>
      </c>
      <c r="L33" s="48">
        <v>225</v>
      </c>
    </row>
    <row r="34" spans="1:12" ht="15.75" customHeight="1" x14ac:dyDescent="0.25">
      <c r="A34" s="47"/>
      <c r="B34" s="47" t="s">
        <v>56</v>
      </c>
      <c r="C34" s="47" t="s">
        <v>57</v>
      </c>
      <c r="D34" s="47"/>
      <c r="E34" s="47"/>
      <c r="F34" s="47"/>
      <c r="G34" s="47" t="s">
        <v>58</v>
      </c>
      <c r="H34" s="47" t="s">
        <v>36</v>
      </c>
      <c r="I34" s="48">
        <v>126</v>
      </c>
      <c r="J34" s="48"/>
      <c r="K34" s="49">
        <v>45832</v>
      </c>
      <c r="L34" s="48">
        <v>267</v>
      </c>
    </row>
    <row r="35" spans="1:12" ht="15.75" customHeight="1" x14ac:dyDescent="0.25">
      <c r="A35" s="47" t="s">
        <v>59</v>
      </c>
      <c r="B35" s="47" t="s">
        <v>60</v>
      </c>
      <c r="C35" s="47" t="s">
        <v>61</v>
      </c>
      <c r="D35" s="47"/>
      <c r="E35" s="47"/>
      <c r="F35" s="47"/>
      <c r="G35" s="47" t="s">
        <v>35</v>
      </c>
      <c r="H35" s="47" t="s">
        <v>36</v>
      </c>
      <c r="I35" s="48">
        <v>84</v>
      </c>
      <c r="J35" s="48"/>
      <c r="K35" s="49">
        <v>45917</v>
      </c>
      <c r="L35" s="48">
        <v>352</v>
      </c>
    </row>
    <row r="36" spans="1:12" ht="15.75" customHeight="1" x14ac:dyDescent="0.25">
      <c r="A36" s="47"/>
      <c r="B36" s="47" t="s">
        <v>62</v>
      </c>
      <c r="C36" s="47" t="s">
        <v>63</v>
      </c>
      <c r="D36" s="47"/>
      <c r="E36" s="47"/>
      <c r="F36" s="47"/>
      <c r="G36" s="47" t="s">
        <v>35</v>
      </c>
      <c r="H36" s="47" t="s">
        <v>36</v>
      </c>
      <c r="I36" s="48">
        <v>84</v>
      </c>
      <c r="J36" s="47"/>
      <c r="K36" s="49">
        <v>45917</v>
      </c>
      <c r="L36" s="48">
        <v>352</v>
      </c>
    </row>
    <row r="37" spans="1:12" ht="15.75" customHeight="1" x14ac:dyDescent="0.25">
      <c r="A37" s="47"/>
      <c r="B37" s="47" t="s">
        <v>64</v>
      </c>
      <c r="C37" s="47" t="s">
        <v>65</v>
      </c>
      <c r="D37" s="47"/>
      <c r="E37" s="47"/>
      <c r="F37" s="47"/>
      <c r="G37" s="47" t="s">
        <v>35</v>
      </c>
      <c r="H37" s="47" t="s">
        <v>36</v>
      </c>
      <c r="I37" s="48">
        <v>84</v>
      </c>
      <c r="J37" s="48"/>
      <c r="K37" s="49">
        <v>45917</v>
      </c>
      <c r="L37" s="48">
        <v>352</v>
      </c>
    </row>
    <row r="38" spans="1:12" ht="15.75" customHeight="1" x14ac:dyDescent="0.25">
      <c r="A38" s="47"/>
      <c r="B38" s="47" t="s">
        <v>66</v>
      </c>
      <c r="C38" s="47" t="s">
        <v>67</v>
      </c>
      <c r="D38" s="47"/>
      <c r="E38" s="47"/>
      <c r="F38" s="47"/>
      <c r="G38" s="47" t="s">
        <v>35</v>
      </c>
      <c r="H38" s="47" t="s">
        <v>36</v>
      </c>
      <c r="I38" s="48">
        <v>84</v>
      </c>
      <c r="J38" s="47"/>
      <c r="K38" s="49">
        <v>45917</v>
      </c>
      <c r="L38" s="48">
        <v>352</v>
      </c>
    </row>
    <row r="39" spans="1:12" ht="15.75" customHeight="1" x14ac:dyDescent="0.25">
      <c r="A39" s="47"/>
      <c r="B39" s="47" t="s">
        <v>68</v>
      </c>
      <c r="C39" s="47" t="s">
        <v>69</v>
      </c>
      <c r="D39" s="47"/>
      <c r="E39" s="47"/>
      <c r="F39" s="47"/>
      <c r="G39" s="47" t="s">
        <v>35</v>
      </c>
      <c r="H39" s="47" t="s">
        <v>36</v>
      </c>
      <c r="I39" s="48">
        <v>84</v>
      </c>
      <c r="J39" s="47"/>
      <c r="K39" s="49">
        <v>45917</v>
      </c>
      <c r="L39" s="48">
        <v>352</v>
      </c>
    </row>
    <row r="40" spans="1:12" ht="15.75" customHeight="1" x14ac:dyDescent="0.25">
      <c r="A40" s="47"/>
      <c r="B40" s="47" t="s">
        <v>70</v>
      </c>
      <c r="C40" s="47" t="s">
        <v>71</v>
      </c>
      <c r="D40" s="47"/>
      <c r="E40" s="47"/>
      <c r="F40" s="47"/>
      <c r="G40" s="47" t="s">
        <v>35</v>
      </c>
      <c r="H40" s="47" t="s">
        <v>36</v>
      </c>
      <c r="I40" s="48">
        <v>84</v>
      </c>
      <c r="J40" s="47"/>
      <c r="K40" s="49">
        <v>45917</v>
      </c>
      <c r="L40" s="48">
        <v>352</v>
      </c>
    </row>
    <row r="41" spans="1:12" ht="15.75" customHeight="1" x14ac:dyDescent="0.25">
      <c r="A41" s="47" t="s">
        <v>20</v>
      </c>
      <c r="B41" s="47" t="s">
        <v>72</v>
      </c>
      <c r="C41" s="48"/>
      <c r="D41" s="48"/>
      <c r="E41" s="48"/>
      <c r="F41" s="48"/>
      <c r="G41" s="47"/>
      <c r="H41" s="48"/>
      <c r="I41" s="48"/>
      <c r="J41" s="48"/>
      <c r="K41" s="47" t="s">
        <v>75</v>
      </c>
      <c r="L41" s="47" t="s">
        <v>75</v>
      </c>
    </row>
    <row r="42" spans="1:12" ht="15.75" customHeight="1" x14ac:dyDescent="0.25">
      <c r="A42" s="47" t="s">
        <v>22</v>
      </c>
      <c r="B42" s="47" t="s">
        <v>73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 ht="15.75" customHeight="1" x14ac:dyDescent="0.25">
      <c r="A43" s="47" t="s">
        <v>24</v>
      </c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podklad Harmonogramu</vt:lpstr>
      <vt:lpstr>List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Sisaková Veronika</cp:lastModifiedBy>
  <dcterms:modified xsi:type="dcterms:W3CDTF">2024-08-08T19:17:09Z</dcterms:modified>
</cp:coreProperties>
</file>